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435" activeTab="1"/>
  </bookViews>
  <sheets>
    <sheet name="属性" sheetId="1" r:id="rId1"/>
    <sheet name="强化" sheetId="2" r:id="rId2"/>
    <sheet name="升星" sheetId="3" r:id="rId3"/>
    <sheet name="洗炼消耗" sheetId="4" r:id="rId4"/>
    <sheet name="洗炼属性(数值用)" sheetId="6" r:id="rId5"/>
    <sheet name="洗炼属性" sheetId="12" r:id="rId6"/>
    <sheet name="属性概率" sheetId="7" r:id="rId7"/>
    <sheet name="圣物碎片" sheetId="14" r:id="rId8"/>
    <sheet name="洗炼重生" sheetId="15" r:id="rId9"/>
    <sheet name="经验返还" sheetId="16" r:id="rId10"/>
    <sheet name="系数" sheetId="8" r:id="rId11"/>
  </sheets>
  <externalReferences>
    <externalReference r:id="rId12"/>
    <externalReference r:id="rId13"/>
  </externalReferences>
  <definedNames>
    <definedName name="_xlnm._FilterDatabase" localSheetId="2" hidden="1">升星!$C$1:$C$274</definedName>
    <definedName name="魂石合成">[1]辅助!$A$2:$B$5</definedName>
    <definedName name="圣物评级">系数!$AA$1:$AJ$1</definedName>
    <definedName name="圣物升星">系数!$AL$1:$AP$1</definedName>
    <definedName name="圣物数值">系数!$N$2:$R$21</definedName>
  </definedNames>
  <calcPr calcId="152511"/>
</workbook>
</file>

<file path=xl/calcChain.xml><?xml version="1.0" encoding="utf-8"?>
<calcChain xmlns="http://schemas.openxmlformats.org/spreadsheetml/2006/main">
  <c r="H413" i="6" l="1"/>
  <c r="H414" i="6"/>
  <c r="H415" i="6"/>
  <c r="H416" i="6"/>
  <c r="H417" i="6"/>
  <c r="H418" i="6"/>
  <c r="G413" i="6"/>
  <c r="G414" i="6"/>
  <c r="G415" i="6"/>
  <c r="G416" i="6"/>
  <c r="G417" i="6"/>
  <c r="G418" i="6"/>
  <c r="C413" i="6"/>
  <c r="C414" i="6"/>
  <c r="C415" i="6"/>
  <c r="C416" i="6"/>
  <c r="C417" i="6"/>
  <c r="C418" i="6"/>
  <c r="A414" i="6"/>
  <c r="A415" i="6" s="1"/>
  <c r="A416" i="6" s="1"/>
  <c r="A417" i="6" s="1"/>
  <c r="A418" i="6" s="1"/>
  <c r="E413" i="6"/>
  <c r="E414" i="6" s="1"/>
  <c r="E415" i="6" s="1"/>
  <c r="E416" i="6" s="1"/>
  <c r="E417" i="6" s="1"/>
  <c r="E418" i="6" s="1"/>
  <c r="H386" i="6"/>
  <c r="H387" i="6"/>
  <c r="H388" i="6"/>
  <c r="H389" i="6"/>
  <c r="H390" i="6"/>
  <c r="H391" i="6"/>
  <c r="H392" i="6"/>
  <c r="G387" i="6"/>
  <c r="G388" i="6"/>
  <c r="G389" i="6"/>
  <c r="G390" i="6"/>
  <c r="G391" i="6"/>
  <c r="G392" i="6"/>
  <c r="J57" i="8"/>
  <c r="J58" i="8"/>
  <c r="J59" i="8"/>
  <c r="J60" i="8"/>
  <c r="J61" i="8"/>
  <c r="J62" i="8"/>
  <c r="J63" i="8"/>
  <c r="J64" i="8"/>
  <c r="C392" i="6" l="1"/>
  <c r="C391" i="6"/>
  <c r="C390" i="6"/>
  <c r="C389" i="6"/>
  <c r="C388" i="6"/>
  <c r="A388" i="6"/>
  <c r="A389" i="6" s="1"/>
  <c r="A390" i="6" s="1"/>
  <c r="A391" i="6" s="1"/>
  <c r="A392" i="6" s="1"/>
  <c r="C387" i="6"/>
  <c r="C366" i="6"/>
  <c r="C365" i="6"/>
  <c r="C364" i="6"/>
  <c r="C363" i="6"/>
  <c r="C362" i="6"/>
  <c r="A362" i="6"/>
  <c r="A363" i="6" s="1"/>
  <c r="A364" i="6" s="1"/>
  <c r="A365" i="6" s="1"/>
  <c r="A366" i="6" s="1"/>
  <c r="C361" i="6"/>
  <c r="C335" i="6"/>
  <c r="C336" i="6"/>
  <c r="C337" i="6"/>
  <c r="C338" i="6"/>
  <c r="C339" i="6"/>
  <c r="C340" i="6"/>
  <c r="A336" i="6"/>
  <c r="A337" i="6" s="1"/>
  <c r="A338" i="6" s="1"/>
  <c r="A339" i="6" s="1"/>
  <c r="A340" i="6" s="1"/>
  <c r="A310" i="6"/>
  <c r="A311" i="6" s="1"/>
  <c r="A312" i="6" s="1"/>
  <c r="A313" i="6" s="1"/>
  <c r="A314" i="6" s="1"/>
  <c r="A284" i="6"/>
  <c r="A285" i="6" s="1"/>
  <c r="A286" i="6" s="1"/>
  <c r="A287" i="6" s="1"/>
  <c r="A288" i="6" s="1"/>
  <c r="A258" i="6"/>
  <c r="A259" i="6" s="1"/>
  <c r="A260" i="6" s="1"/>
  <c r="A261" i="6" s="1"/>
  <c r="A262" i="6" s="1"/>
  <c r="A232" i="6"/>
  <c r="A233" i="6" s="1"/>
  <c r="A234" i="6" s="1"/>
  <c r="A235" i="6" s="1"/>
  <c r="A236" i="6" s="1"/>
  <c r="A206" i="6"/>
  <c r="A207" i="6" s="1"/>
  <c r="A208" i="6" s="1"/>
  <c r="A209" i="6" s="1"/>
  <c r="A210" i="6" s="1"/>
  <c r="A180" i="6"/>
  <c r="A181" i="6" s="1"/>
  <c r="A182" i="6" s="1"/>
  <c r="A183" i="6" s="1"/>
  <c r="A184" i="6" s="1"/>
  <c r="A154" i="6"/>
  <c r="A155" i="6" s="1"/>
  <c r="A156" i="6" s="1"/>
  <c r="A157" i="6" s="1"/>
  <c r="A158" i="6" s="1"/>
  <c r="H132" i="6"/>
  <c r="G132" i="6"/>
  <c r="G131" i="6"/>
  <c r="H130" i="6"/>
  <c r="G130" i="6"/>
  <c r="G129" i="6"/>
  <c r="H128" i="6"/>
  <c r="G128" i="6"/>
  <c r="A128" i="6"/>
  <c r="A129" i="6" s="1"/>
  <c r="A130" i="6" s="1"/>
  <c r="A131" i="6" s="1"/>
  <c r="A132" i="6" s="1"/>
  <c r="G127" i="6"/>
  <c r="J85" i="8"/>
  <c r="J86" i="8"/>
  <c r="J87" i="8"/>
  <c r="J88" i="8"/>
  <c r="H127" i="6" s="1"/>
  <c r="J89" i="8"/>
  <c r="J90" i="8"/>
  <c r="H129" i="6" s="1"/>
  <c r="J91" i="8"/>
  <c r="J92" i="8"/>
  <c r="H105" i="6" s="1"/>
  <c r="H102" i="6"/>
  <c r="G101" i="6"/>
  <c r="G102" i="6"/>
  <c r="G103" i="6"/>
  <c r="H103" i="6"/>
  <c r="G104" i="6"/>
  <c r="H104" i="6"/>
  <c r="G105" i="6"/>
  <c r="G106" i="6"/>
  <c r="H106" i="6"/>
  <c r="A102" i="6"/>
  <c r="A103" i="6" s="1"/>
  <c r="A104" i="6" s="1"/>
  <c r="A105" i="6" s="1"/>
  <c r="A106" i="6" s="1"/>
  <c r="A76" i="6"/>
  <c r="A77" i="6" s="1"/>
  <c r="A78" i="6" s="1"/>
  <c r="A79" i="6" s="1"/>
  <c r="A80" i="6" s="1"/>
  <c r="G49" i="6"/>
  <c r="G75" i="6" s="1"/>
  <c r="G50" i="6"/>
  <c r="G76" i="6" s="1"/>
  <c r="G51" i="6"/>
  <c r="G77" i="6" s="1"/>
  <c r="G52" i="6"/>
  <c r="G78" i="6" s="1"/>
  <c r="G53" i="6"/>
  <c r="G79" i="6" s="1"/>
  <c r="G54" i="6"/>
  <c r="G80" i="6" s="1"/>
  <c r="H54" i="6"/>
  <c r="H80" i="6" s="1"/>
  <c r="A50" i="6"/>
  <c r="A51" i="6" s="1"/>
  <c r="A52" i="6" s="1"/>
  <c r="A53" i="6" s="1"/>
  <c r="A54" i="6" s="1"/>
  <c r="H101" i="6" l="1"/>
  <c r="H131" i="6"/>
  <c r="A24" i="6"/>
  <c r="A25" i="6" s="1"/>
  <c r="A26" i="6" s="1"/>
  <c r="A27" i="6" s="1"/>
  <c r="A28" i="6" s="1"/>
  <c r="J23" i="8" l="1"/>
  <c r="J24" i="8"/>
  <c r="J25" i="8"/>
  <c r="H49" i="6" s="1"/>
  <c r="H75" i="6" s="1"/>
  <c r="J26" i="8"/>
  <c r="J27" i="8"/>
  <c r="H51" i="6" s="1"/>
  <c r="H77" i="6" s="1"/>
  <c r="J28" i="8"/>
  <c r="H52" i="6" s="1"/>
  <c r="H78" i="6" s="1"/>
  <c r="J29" i="8"/>
  <c r="H53" i="6" s="1"/>
  <c r="H79" i="6" s="1"/>
  <c r="H28" i="6"/>
  <c r="H23" i="6"/>
  <c r="H27" i="6"/>
  <c r="G23" i="6"/>
  <c r="G24" i="6"/>
  <c r="G25" i="6"/>
  <c r="G26" i="6"/>
  <c r="G27" i="6"/>
  <c r="G28" i="6"/>
  <c r="H25" i="6" l="1"/>
  <c r="H24" i="6"/>
  <c r="H50" i="6"/>
  <c r="H76" i="6" s="1"/>
  <c r="H26" i="6"/>
  <c r="D11" i="15"/>
  <c r="D10" i="15"/>
  <c r="D9" i="15"/>
  <c r="D8" i="15"/>
  <c r="D7" i="15"/>
  <c r="AB11" i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B18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3" i="3"/>
  <c r="C38" i="3"/>
  <c r="C39" i="3"/>
  <c r="C40" i="3"/>
  <c r="C41" i="3"/>
  <c r="C42" i="3"/>
  <c r="C43" i="3"/>
  <c r="AB43" i="3" s="1"/>
  <c r="C44" i="3"/>
  <c r="C45" i="3"/>
  <c r="C46" i="3"/>
  <c r="C47" i="3"/>
  <c r="C48" i="3"/>
  <c r="AB48" i="3" s="1"/>
  <c r="C49" i="3"/>
  <c r="C50" i="3"/>
  <c r="AB50" i="3" s="1"/>
  <c r="C51" i="3"/>
  <c r="C52" i="3"/>
  <c r="C53" i="3"/>
  <c r="C54" i="3"/>
  <c r="C55" i="3"/>
  <c r="AB55" i="3" s="1"/>
  <c r="C56" i="3"/>
  <c r="C57" i="3"/>
  <c r="C58" i="3"/>
  <c r="C59" i="3"/>
  <c r="AB59" i="3" s="1"/>
  <c r="C60" i="3"/>
  <c r="AB60" i="3" s="1"/>
  <c r="C61" i="3"/>
  <c r="C62" i="3"/>
  <c r="C63" i="3"/>
  <c r="C64" i="3"/>
  <c r="AB64" i="3" s="1"/>
  <c r="C65" i="3"/>
  <c r="C66" i="3"/>
  <c r="C67" i="3"/>
  <c r="AB67" i="3" s="1"/>
  <c r="C68" i="3"/>
  <c r="AB68" i="3" s="1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37" i="3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" i="8"/>
  <c r="D43" i="6"/>
  <c r="D44" i="6"/>
  <c r="D45" i="6"/>
  <c r="D71" i="6" s="1"/>
  <c r="D97" i="6" s="1"/>
  <c r="D123" i="6" s="1"/>
  <c r="D149" i="6" s="1"/>
  <c r="D175" i="6" s="1"/>
  <c r="D201" i="6" s="1"/>
  <c r="D227" i="6" s="1"/>
  <c r="D253" i="6" s="1"/>
  <c r="D279" i="6" s="1"/>
  <c r="D305" i="6" s="1"/>
  <c r="D331" i="6" s="1"/>
  <c r="D357" i="6" s="1"/>
  <c r="D46" i="6"/>
  <c r="D47" i="6"/>
  <c r="D48" i="6"/>
  <c r="D74" i="6" s="1"/>
  <c r="D69" i="6"/>
  <c r="D95" i="6" s="1"/>
  <c r="D121" i="6" s="1"/>
  <c r="D37" i="6" s="1"/>
  <c r="D72" i="6"/>
  <c r="D98" i="6" s="1"/>
  <c r="D124" i="6" s="1"/>
  <c r="D40" i="6" s="1"/>
  <c r="D73" i="6"/>
  <c r="D99" i="6" s="1"/>
  <c r="D125" i="6" s="1"/>
  <c r="D151" i="6" s="1"/>
  <c r="D177" i="6" s="1"/>
  <c r="D203" i="6" s="1"/>
  <c r="D229" i="6" s="1"/>
  <c r="D255" i="6" s="1"/>
  <c r="D281" i="6" s="1"/>
  <c r="D307" i="6" s="1"/>
  <c r="D333" i="6" s="1"/>
  <c r="D359" i="6" s="1"/>
  <c r="D385" i="6" s="1"/>
  <c r="D411" i="6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4" i="7"/>
  <c r="E3" i="7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4" i="2"/>
  <c r="J5" i="2"/>
  <c r="J6" i="2"/>
  <c r="J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72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96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042" i="2"/>
  <c r="J1283" i="2"/>
  <c r="J1043" i="2" s="1"/>
  <c r="J803" i="2" s="1"/>
  <c r="J563" i="2" s="1"/>
  <c r="J1284" i="2"/>
  <c r="J1044" i="2" s="1"/>
  <c r="J1285" i="2"/>
  <c r="J1405" i="2" s="1"/>
  <c r="J1525" i="2" s="1"/>
  <c r="J1645" i="2" s="1"/>
  <c r="J1765" i="2" s="1"/>
  <c r="J1885" i="2" s="1"/>
  <c r="J2005" i="2" s="1"/>
  <c r="J2125" i="2" s="1"/>
  <c r="J1286" i="2"/>
  <c r="J1046" i="2" s="1"/>
  <c r="J1287" i="2"/>
  <c r="J1047" i="2" s="1"/>
  <c r="J1203" i="2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40" i="8"/>
  <c r="J68" i="8"/>
  <c r="F48" i="6"/>
  <c r="F74" i="6" s="1"/>
  <c r="F100" i="6" s="1"/>
  <c r="F126" i="6" s="1"/>
  <c r="F152" i="6" s="1"/>
  <c r="F178" i="6" s="1"/>
  <c r="F204" i="6" s="1"/>
  <c r="F230" i="6" s="1"/>
  <c r="F256" i="6" s="1"/>
  <c r="F282" i="6" s="1"/>
  <c r="F308" i="6" s="1"/>
  <c r="F334" i="6" s="1"/>
  <c r="F360" i="6" s="1"/>
  <c r="F386" i="6" s="1"/>
  <c r="G135" i="6"/>
  <c r="G136" i="6" s="1"/>
  <c r="H135" i="6" s="1"/>
  <c r="G4" i="6"/>
  <c r="J6" i="8"/>
  <c r="J7" i="8"/>
  <c r="J8" i="8"/>
  <c r="H6" i="6" s="1"/>
  <c r="J9" i="8"/>
  <c r="J10" i="8"/>
  <c r="H8" i="6" s="1"/>
  <c r="J11" i="8"/>
  <c r="J12" i="8"/>
  <c r="J13" i="8"/>
  <c r="J14" i="8"/>
  <c r="J15" i="8"/>
  <c r="J16" i="8"/>
  <c r="H14" i="6" s="1"/>
  <c r="J17" i="8"/>
  <c r="J18" i="8"/>
  <c r="H16" i="6" s="1"/>
  <c r="J19" i="8"/>
  <c r="J20" i="8"/>
  <c r="J21" i="8"/>
  <c r="J22" i="8"/>
  <c r="J5" i="8"/>
  <c r="J69" i="8"/>
  <c r="J70" i="8"/>
  <c r="J71" i="8"/>
  <c r="J72" i="8"/>
  <c r="J73" i="8"/>
  <c r="J74" i="8"/>
  <c r="J75" i="8"/>
  <c r="J76" i="8"/>
  <c r="F38" i="6"/>
  <c r="F64" i="6" s="1"/>
  <c r="F90" i="6" s="1"/>
  <c r="G90" i="6" s="1"/>
  <c r="J77" i="8"/>
  <c r="J78" i="8"/>
  <c r="J79" i="8"/>
  <c r="J80" i="8"/>
  <c r="F42" i="6"/>
  <c r="F68" i="6" s="1"/>
  <c r="F94" i="6" s="1"/>
  <c r="G94" i="6" s="1"/>
  <c r="J81" i="8"/>
  <c r="F43" i="6"/>
  <c r="F69" i="6" s="1"/>
  <c r="F95" i="6" s="1"/>
  <c r="J82" i="8"/>
  <c r="F44" i="6"/>
  <c r="F70" i="6" s="1"/>
  <c r="F96" i="6" s="1"/>
  <c r="F122" i="6" s="1"/>
  <c r="F148" i="6" s="1"/>
  <c r="F174" i="6" s="1"/>
  <c r="F200" i="6" s="1"/>
  <c r="F226" i="6" s="1"/>
  <c r="F252" i="6" s="1"/>
  <c r="F278" i="6" s="1"/>
  <c r="F304" i="6" s="1"/>
  <c r="F330" i="6" s="1"/>
  <c r="F356" i="6" s="1"/>
  <c r="F382" i="6" s="1"/>
  <c r="J83" i="8"/>
  <c r="F45" i="6"/>
  <c r="F71" i="6" s="1"/>
  <c r="F97" i="6" s="1"/>
  <c r="J84" i="8"/>
  <c r="F46" i="6"/>
  <c r="F72" i="6" s="1"/>
  <c r="F98" i="6" s="1"/>
  <c r="G98" i="6" s="1"/>
  <c r="G124" i="6" s="1"/>
  <c r="F47" i="6"/>
  <c r="F73" i="6" s="1"/>
  <c r="F99" i="6" s="1"/>
  <c r="G99" i="6" s="1"/>
  <c r="G125" i="6" s="1"/>
  <c r="H315" i="6"/>
  <c r="G239" i="6"/>
  <c r="H238" i="6" s="1"/>
  <c r="H237" i="6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06" i="3"/>
  <c r="Q107" i="3"/>
  <c r="Q108" i="3"/>
  <c r="Q109" i="3"/>
  <c r="Q110" i="3"/>
  <c r="Q111" i="3"/>
  <c r="Q112" i="3"/>
  <c r="Q113" i="3"/>
  <c r="Q114" i="3"/>
  <c r="Q115" i="3"/>
  <c r="Q105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71" i="3"/>
  <c r="Q64" i="3"/>
  <c r="Q98" i="3"/>
  <c r="Q65" i="3"/>
  <c r="Q99" i="3"/>
  <c r="Q66" i="3"/>
  <c r="Q100" i="3"/>
  <c r="Q67" i="3"/>
  <c r="Q101" i="3"/>
  <c r="Q68" i="3"/>
  <c r="Q102" i="3"/>
  <c r="Q69" i="3"/>
  <c r="Q103" i="3"/>
  <c r="Q70" i="3"/>
  <c r="Q104" i="3"/>
  <c r="Q63" i="3"/>
  <c r="Q97" i="3"/>
  <c r="H289" i="6"/>
  <c r="H185" i="6"/>
  <c r="H133" i="6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156" i="3"/>
  <c r="V3" i="3"/>
  <c r="F72" i="3"/>
  <c r="F106" i="3"/>
  <c r="F73" i="3"/>
  <c r="F74" i="3"/>
  <c r="F108" i="3"/>
  <c r="F142" i="3"/>
  <c r="F176" i="3"/>
  <c r="F210" i="3"/>
  <c r="F244" i="3"/>
  <c r="F75" i="3"/>
  <c r="F109" i="3"/>
  <c r="F143" i="3"/>
  <c r="F177" i="3"/>
  <c r="F211" i="3"/>
  <c r="F245" i="3"/>
  <c r="F76" i="3"/>
  <c r="F77" i="3"/>
  <c r="F111" i="3"/>
  <c r="F145" i="3"/>
  <c r="F78" i="3"/>
  <c r="F112" i="3"/>
  <c r="F146" i="3"/>
  <c r="F180" i="3"/>
  <c r="F214" i="3"/>
  <c r="F248" i="3"/>
  <c r="F79" i="3"/>
  <c r="F113" i="3"/>
  <c r="F147" i="3"/>
  <c r="F181" i="3"/>
  <c r="F215" i="3"/>
  <c r="F249" i="3"/>
  <c r="F80" i="3"/>
  <c r="F114" i="3"/>
  <c r="F148" i="3"/>
  <c r="F182" i="3"/>
  <c r="F216" i="3"/>
  <c r="F250" i="3"/>
  <c r="F81" i="3"/>
  <c r="F82" i="3"/>
  <c r="F116" i="3"/>
  <c r="F150" i="3"/>
  <c r="F184" i="3"/>
  <c r="F218" i="3"/>
  <c r="F252" i="3"/>
  <c r="F83" i="3"/>
  <c r="F117" i="3"/>
  <c r="F151" i="3"/>
  <c r="F185" i="3"/>
  <c r="F219" i="3"/>
  <c r="F253" i="3"/>
  <c r="F84" i="3"/>
  <c r="F85" i="3"/>
  <c r="F119" i="3"/>
  <c r="F153" i="3"/>
  <c r="F86" i="3"/>
  <c r="F120" i="3"/>
  <c r="F154" i="3"/>
  <c r="F188" i="3"/>
  <c r="F222" i="3"/>
  <c r="F256" i="3"/>
  <c r="F87" i="3"/>
  <c r="F121" i="3"/>
  <c r="F155" i="3"/>
  <c r="F189" i="3"/>
  <c r="F223" i="3"/>
  <c r="F257" i="3"/>
  <c r="F88" i="3"/>
  <c r="F89" i="3"/>
  <c r="F90" i="3"/>
  <c r="F124" i="3"/>
  <c r="F158" i="3"/>
  <c r="F192" i="3"/>
  <c r="F226" i="3"/>
  <c r="F260" i="3"/>
  <c r="F91" i="3"/>
  <c r="F125" i="3"/>
  <c r="F159" i="3"/>
  <c r="F193" i="3"/>
  <c r="F227" i="3"/>
  <c r="F261" i="3"/>
  <c r="F92" i="3"/>
  <c r="F93" i="3"/>
  <c r="F94" i="3"/>
  <c r="F128" i="3"/>
  <c r="F162" i="3"/>
  <c r="F196" i="3"/>
  <c r="F230" i="3"/>
  <c r="F264" i="3"/>
  <c r="F95" i="3"/>
  <c r="F129" i="3"/>
  <c r="F163" i="3"/>
  <c r="F197" i="3"/>
  <c r="F231" i="3"/>
  <c r="F265" i="3"/>
  <c r="F96" i="3"/>
  <c r="F97" i="3"/>
  <c r="F98" i="3"/>
  <c r="F132" i="3"/>
  <c r="F166" i="3"/>
  <c r="F200" i="3"/>
  <c r="F234" i="3"/>
  <c r="F268" i="3"/>
  <c r="F99" i="3"/>
  <c r="F133" i="3"/>
  <c r="F167" i="3"/>
  <c r="F201" i="3"/>
  <c r="F235" i="3"/>
  <c r="F269" i="3"/>
  <c r="F100" i="3"/>
  <c r="F101" i="3"/>
  <c r="F102" i="3"/>
  <c r="F136" i="3"/>
  <c r="F170" i="3"/>
  <c r="F204" i="3"/>
  <c r="F238" i="3"/>
  <c r="F272" i="3"/>
  <c r="F103" i="3"/>
  <c r="F137" i="3"/>
  <c r="F171" i="3"/>
  <c r="F205" i="3"/>
  <c r="F239" i="3"/>
  <c r="F273" i="3"/>
  <c r="F104" i="3"/>
  <c r="F140" i="3"/>
  <c r="F174" i="3"/>
  <c r="F208" i="3"/>
  <c r="F242" i="3"/>
  <c r="F107" i="3"/>
  <c r="F141" i="3"/>
  <c r="F175" i="3"/>
  <c r="F209" i="3"/>
  <c r="F243" i="3"/>
  <c r="F110" i="3"/>
  <c r="F144" i="3"/>
  <c r="F178" i="3"/>
  <c r="F212" i="3"/>
  <c r="F246" i="3"/>
  <c r="F179" i="3"/>
  <c r="F213" i="3"/>
  <c r="F247" i="3"/>
  <c r="F115" i="3"/>
  <c r="F149" i="3"/>
  <c r="F183" i="3"/>
  <c r="F217" i="3"/>
  <c r="F251" i="3"/>
  <c r="F118" i="3"/>
  <c r="F152" i="3"/>
  <c r="F186" i="3"/>
  <c r="F220" i="3"/>
  <c r="F254" i="3"/>
  <c r="F187" i="3"/>
  <c r="F221" i="3"/>
  <c r="F255" i="3"/>
  <c r="F122" i="3"/>
  <c r="F156" i="3"/>
  <c r="F190" i="3"/>
  <c r="F224" i="3"/>
  <c r="F258" i="3"/>
  <c r="F123" i="3"/>
  <c r="F157" i="3"/>
  <c r="F191" i="3"/>
  <c r="F225" i="3"/>
  <c r="F259" i="3"/>
  <c r="F126" i="3"/>
  <c r="F160" i="3"/>
  <c r="F194" i="3"/>
  <c r="F228" i="3"/>
  <c r="F262" i="3"/>
  <c r="F127" i="3"/>
  <c r="F161" i="3"/>
  <c r="F195" i="3"/>
  <c r="F229" i="3"/>
  <c r="F263" i="3"/>
  <c r="F130" i="3"/>
  <c r="F164" i="3"/>
  <c r="F198" i="3"/>
  <c r="F232" i="3"/>
  <c r="F266" i="3"/>
  <c r="F131" i="3"/>
  <c r="F165" i="3"/>
  <c r="F199" i="3"/>
  <c r="F233" i="3"/>
  <c r="F267" i="3"/>
  <c r="F134" i="3"/>
  <c r="F168" i="3"/>
  <c r="F202" i="3"/>
  <c r="F236" i="3"/>
  <c r="F270" i="3"/>
  <c r="F135" i="3"/>
  <c r="F169" i="3"/>
  <c r="F203" i="3"/>
  <c r="F237" i="3"/>
  <c r="F271" i="3"/>
  <c r="F138" i="3"/>
  <c r="F172" i="3"/>
  <c r="F206" i="3"/>
  <c r="F240" i="3"/>
  <c r="F274" i="3"/>
  <c r="F207" i="3"/>
  <c r="F241" i="3"/>
  <c r="F71" i="3"/>
  <c r="F105" i="3"/>
  <c r="F139" i="3"/>
  <c r="F173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H3" i="3"/>
  <c r="I3" i="3"/>
  <c r="D3" i="3"/>
  <c r="C3" i="3"/>
  <c r="AO3" i="8"/>
  <c r="AO4" i="8" s="1"/>
  <c r="AF3" i="8"/>
  <c r="AE3" i="8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72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1203" i="2"/>
  <c r="AP3" i="8"/>
  <c r="AP4" i="8" s="1"/>
  <c r="AP5" i="8" s="1"/>
  <c r="AD3" i="8"/>
  <c r="AC3" i="8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483" i="2"/>
  <c r="J484" i="2"/>
  <c r="J485" i="2"/>
  <c r="J486" i="2"/>
  <c r="J488" i="2"/>
  <c r="J489" i="2"/>
  <c r="J490" i="2"/>
  <c r="J492" i="2"/>
  <c r="J493" i="2"/>
  <c r="J494" i="2"/>
  <c r="J496" i="2"/>
  <c r="J497" i="2"/>
  <c r="J498" i="2"/>
  <c r="J500" i="2"/>
  <c r="J501" i="2"/>
  <c r="J502" i="2"/>
  <c r="J504" i="2"/>
  <c r="J505" i="2"/>
  <c r="J506" i="2"/>
  <c r="J508" i="2"/>
  <c r="J509" i="2"/>
  <c r="J510" i="2"/>
  <c r="J512" i="2"/>
  <c r="J513" i="2"/>
  <c r="J514" i="2"/>
  <c r="J516" i="2"/>
  <c r="J517" i="2"/>
  <c r="J518" i="2"/>
  <c r="J520" i="2"/>
  <c r="J521" i="2"/>
  <c r="J522" i="2"/>
  <c r="J524" i="2"/>
  <c r="J525" i="2"/>
  <c r="J526" i="2"/>
  <c r="J528" i="2"/>
  <c r="J529" i="2"/>
  <c r="J530" i="2"/>
  <c r="J532" i="2"/>
  <c r="J533" i="2"/>
  <c r="J534" i="2"/>
  <c r="J536" i="2"/>
  <c r="J537" i="2"/>
  <c r="J538" i="2"/>
  <c r="J540" i="2"/>
  <c r="J541" i="2"/>
  <c r="J542" i="2"/>
  <c r="J544" i="2"/>
  <c r="J545" i="2"/>
  <c r="J546" i="2"/>
  <c r="J548" i="2"/>
  <c r="J549" i="2"/>
  <c r="J550" i="2"/>
  <c r="J552" i="2"/>
  <c r="J553" i="2"/>
  <c r="J554" i="2"/>
  <c r="J556" i="2"/>
  <c r="J557" i="2"/>
  <c r="J558" i="2"/>
  <c r="J560" i="2"/>
  <c r="J561" i="2"/>
  <c r="AB4" i="1"/>
  <c r="AB5" i="1" s="1"/>
  <c r="AB6" i="1" s="1"/>
  <c r="AB7" i="1" s="1"/>
  <c r="AB8" i="1" s="1"/>
  <c r="AB9" i="1" s="1"/>
  <c r="AB10" i="1" s="1"/>
  <c r="X10" i="8"/>
  <c r="X17" i="8" s="1"/>
  <c r="X11" i="8"/>
  <c r="X12" i="8"/>
  <c r="X19" i="8" s="1"/>
  <c r="X13" i="8"/>
  <c r="X20" i="8" s="1"/>
  <c r="X14" i="8"/>
  <c r="X21" i="8" s="1"/>
  <c r="X15" i="8"/>
  <c r="X18" i="8"/>
  <c r="X22" i="8"/>
  <c r="X9" i="8"/>
  <c r="X16" i="8" s="1"/>
  <c r="W10" i="8"/>
  <c r="W17" i="8" s="1"/>
  <c r="W11" i="8"/>
  <c r="W18" i="8" s="1"/>
  <c r="W12" i="8"/>
  <c r="W13" i="8"/>
  <c r="W20" i="8" s="1"/>
  <c r="W14" i="8"/>
  <c r="W21" i="8" s="1"/>
  <c r="W15" i="8"/>
  <c r="W22" i="8" s="1"/>
  <c r="W19" i="8"/>
  <c r="W9" i="8"/>
  <c r="W16" i="8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AN3" i="8"/>
  <c r="AM3" i="8"/>
  <c r="AM4" i="8" s="1"/>
  <c r="AM5" i="8" s="1"/>
  <c r="AM6" i="8" s="1"/>
  <c r="AM7" i="8" s="1"/>
  <c r="AM8" i="8" s="1"/>
  <c r="AB3" i="8"/>
  <c r="AB4" i="8" s="1"/>
  <c r="AB5" i="8" s="1"/>
  <c r="AB6" i="8" s="1"/>
  <c r="AB7" i="8" s="1"/>
  <c r="AB8" i="8" s="1"/>
  <c r="AB9" i="8" s="1"/>
  <c r="AB10" i="8" s="1"/>
  <c r="AB11" i="8" s="1"/>
  <c r="AB12" i="8" s="1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3" i="8"/>
  <c r="V4" i="8"/>
  <c r="V5" i="8"/>
  <c r="V6" i="8"/>
  <c r="S181" i="3" s="1"/>
  <c r="V7" i="8"/>
  <c r="V8" i="8"/>
  <c r="V2" i="8"/>
  <c r="T15" i="3" s="1"/>
  <c r="X15" i="3" s="1"/>
  <c r="AA49" i="3" s="1"/>
  <c r="R72" i="3"/>
  <c r="V72" i="3"/>
  <c r="R106" i="3"/>
  <c r="R73" i="3"/>
  <c r="V73" i="3"/>
  <c r="R107" i="3"/>
  <c r="V107" i="3"/>
  <c r="R74" i="3"/>
  <c r="V74" i="3"/>
  <c r="R108" i="3"/>
  <c r="R142" i="3"/>
  <c r="R75" i="3"/>
  <c r="V75" i="3"/>
  <c r="R109" i="3"/>
  <c r="V109" i="3"/>
  <c r="R71" i="3"/>
  <c r="V71" i="3"/>
  <c r="R7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37" i="3"/>
  <c r="E72" i="3"/>
  <c r="E73" i="3"/>
  <c r="E74" i="3"/>
  <c r="E75" i="3"/>
  <c r="E77" i="3"/>
  <c r="E94" i="3"/>
  <c r="E98" i="3"/>
  <c r="E71" i="3"/>
  <c r="AB77" i="3"/>
  <c r="AB38" i="3"/>
  <c r="AB44" i="3"/>
  <c r="AB46" i="3"/>
  <c r="AB47" i="3"/>
  <c r="E109" i="3"/>
  <c r="E108" i="3"/>
  <c r="E105" i="3"/>
  <c r="E139" i="3"/>
  <c r="E111" i="3"/>
  <c r="E145" i="3"/>
  <c r="E106" i="3"/>
  <c r="E79" i="3"/>
  <c r="E78" i="3"/>
  <c r="R80" i="3"/>
  <c r="R76" i="3"/>
  <c r="V76" i="3"/>
  <c r="R110" i="3"/>
  <c r="V110" i="3"/>
  <c r="R144" i="3"/>
  <c r="R79" i="3"/>
  <c r="V79" i="3"/>
  <c r="R78" i="3"/>
  <c r="V78" i="3"/>
  <c r="H3" i="2"/>
  <c r="E142" i="3"/>
  <c r="E76" i="3"/>
  <c r="E140" i="3"/>
  <c r="E80" i="3"/>
  <c r="R113" i="3"/>
  <c r="V113" i="3"/>
  <c r="R147" i="3"/>
  <c r="E113" i="3"/>
  <c r="R84" i="3"/>
  <c r="V84" i="3"/>
  <c r="R118" i="3"/>
  <c r="R95" i="3"/>
  <c r="V95" i="3"/>
  <c r="I43" i="6"/>
  <c r="I69" i="6" s="1"/>
  <c r="I95" i="6" s="1"/>
  <c r="I121" i="6" s="1"/>
  <c r="I147" i="6" s="1"/>
  <c r="I173" i="6" s="1"/>
  <c r="I199" i="6" s="1"/>
  <c r="I225" i="6" s="1"/>
  <c r="I251" i="6" s="1"/>
  <c r="I277" i="6" s="1"/>
  <c r="I303" i="6" s="1"/>
  <c r="I329" i="6" s="1"/>
  <c r="I355" i="6" s="1"/>
  <c r="I381" i="6" s="1"/>
  <c r="I407" i="6" s="1"/>
  <c r="I44" i="6"/>
  <c r="I70" i="6" s="1"/>
  <c r="I96" i="6" s="1"/>
  <c r="I122" i="6" s="1"/>
  <c r="I148" i="6" s="1"/>
  <c r="I174" i="6" s="1"/>
  <c r="I200" i="6" s="1"/>
  <c r="I226" i="6" s="1"/>
  <c r="I252" i="6" s="1"/>
  <c r="I278" i="6" s="1"/>
  <c r="I304" i="6" s="1"/>
  <c r="I330" i="6" s="1"/>
  <c r="I356" i="6" s="1"/>
  <c r="I382" i="6" s="1"/>
  <c r="I408" i="6" s="1"/>
  <c r="I45" i="6"/>
  <c r="I71" i="6" s="1"/>
  <c r="I97" i="6" s="1"/>
  <c r="I123" i="6" s="1"/>
  <c r="I149" i="6" s="1"/>
  <c r="I175" i="6" s="1"/>
  <c r="I201" i="6" s="1"/>
  <c r="I227" i="6" s="1"/>
  <c r="I253" i="6" s="1"/>
  <c r="I279" i="6" s="1"/>
  <c r="I305" i="6" s="1"/>
  <c r="I331" i="6" s="1"/>
  <c r="I357" i="6" s="1"/>
  <c r="I383" i="6" s="1"/>
  <c r="I409" i="6" s="1"/>
  <c r="I46" i="6"/>
  <c r="I72" i="6" s="1"/>
  <c r="I98" i="6" s="1"/>
  <c r="I124" i="6" s="1"/>
  <c r="I150" i="6" s="1"/>
  <c r="I176" i="6" s="1"/>
  <c r="I202" i="6" s="1"/>
  <c r="I228" i="6" s="1"/>
  <c r="I254" i="6" s="1"/>
  <c r="I280" i="6" s="1"/>
  <c r="I306" i="6" s="1"/>
  <c r="I332" i="6" s="1"/>
  <c r="I358" i="6" s="1"/>
  <c r="I384" i="6" s="1"/>
  <c r="I410" i="6" s="1"/>
  <c r="I47" i="6"/>
  <c r="I73" i="6" s="1"/>
  <c r="I99" i="6" s="1"/>
  <c r="I125" i="6" s="1"/>
  <c r="I151" i="6" s="1"/>
  <c r="I177" i="6" s="1"/>
  <c r="I203" i="6" s="1"/>
  <c r="I229" i="6" s="1"/>
  <c r="I255" i="6" s="1"/>
  <c r="I281" i="6" s="1"/>
  <c r="I307" i="6" s="1"/>
  <c r="I333" i="6" s="1"/>
  <c r="I359" i="6" s="1"/>
  <c r="I385" i="6" s="1"/>
  <c r="I411" i="6" s="1"/>
  <c r="I48" i="6"/>
  <c r="I74" i="6" s="1"/>
  <c r="I100" i="6" s="1"/>
  <c r="I126" i="6" s="1"/>
  <c r="I152" i="6" s="1"/>
  <c r="I178" i="6" s="1"/>
  <c r="I204" i="6" s="1"/>
  <c r="I230" i="6" s="1"/>
  <c r="I256" i="6" s="1"/>
  <c r="I282" i="6" s="1"/>
  <c r="I308" i="6" s="1"/>
  <c r="I334" i="6" s="1"/>
  <c r="I360" i="6" s="1"/>
  <c r="I386" i="6" s="1"/>
  <c r="I412" i="6" s="1"/>
  <c r="E112" i="3"/>
  <c r="E147" i="3"/>
  <c r="E179" i="3"/>
  <c r="E176" i="3"/>
  <c r="R87" i="3"/>
  <c r="R83" i="3"/>
  <c r="V83" i="3"/>
  <c r="R82" i="3"/>
  <c r="V82" i="3"/>
  <c r="R116" i="3"/>
  <c r="R81" i="3"/>
  <c r="V81" i="3"/>
  <c r="E81" i="3"/>
  <c r="R88" i="3"/>
  <c r="V88" i="3"/>
  <c r="R100" i="3"/>
  <c r="V100" i="3"/>
  <c r="E213" i="3"/>
  <c r="E210" i="3"/>
  <c r="E244" i="3"/>
  <c r="E85" i="3"/>
  <c r="E119" i="3"/>
  <c r="E83" i="3"/>
  <c r="E146" i="3"/>
  <c r="R89" i="3"/>
  <c r="V89" i="3"/>
  <c r="R85" i="3"/>
  <c r="V85" i="3"/>
  <c r="R90" i="3"/>
  <c r="V90" i="3"/>
  <c r="R86" i="3"/>
  <c r="R134" i="3"/>
  <c r="V134" i="3"/>
  <c r="E92" i="3"/>
  <c r="E115" i="3"/>
  <c r="R91" i="3"/>
  <c r="V91" i="3"/>
  <c r="R92" i="3"/>
  <c r="V92" i="3"/>
  <c r="R122" i="3"/>
  <c r="V122" i="3"/>
  <c r="J30" i="1"/>
  <c r="J29" i="1"/>
  <c r="J21" i="1"/>
  <c r="E247" i="3"/>
  <c r="E82" i="3"/>
  <c r="E87" i="3"/>
  <c r="E89" i="3"/>
  <c r="E117" i="3"/>
  <c r="R119" i="3"/>
  <c r="E128" i="3"/>
  <c r="R93" i="3"/>
  <c r="V93" i="3"/>
  <c r="R94" i="3"/>
  <c r="V94" i="3"/>
  <c r="R126" i="3"/>
  <c r="C4" i="2"/>
  <c r="L4" i="2" s="1"/>
  <c r="C5" i="2"/>
  <c r="L5" i="2"/>
  <c r="C6" i="2"/>
  <c r="L6" i="2" s="1"/>
  <c r="C7" i="2"/>
  <c r="L7" i="2" s="1"/>
  <c r="C8" i="2"/>
  <c r="L8" i="2" s="1"/>
  <c r="C9" i="2"/>
  <c r="L9" i="2" s="1"/>
  <c r="C10" i="2"/>
  <c r="L10" i="2" s="1"/>
  <c r="C11" i="2"/>
  <c r="L11" i="2"/>
  <c r="C12" i="2"/>
  <c r="C13" i="2"/>
  <c r="C14" i="2"/>
  <c r="C15" i="2"/>
  <c r="C16" i="2"/>
  <c r="L16" i="2" s="1"/>
  <c r="C17" i="2"/>
  <c r="C18" i="2"/>
  <c r="L18" i="2"/>
  <c r="C19" i="2"/>
  <c r="C20" i="2"/>
  <c r="L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3" i="2"/>
  <c r="E123" i="3"/>
  <c r="E86" i="3"/>
  <c r="E116" i="3"/>
  <c r="E93" i="3"/>
  <c r="E99" i="3"/>
  <c r="E126" i="3"/>
  <c r="R97" i="3"/>
  <c r="V97" i="3"/>
  <c r="R127" i="3"/>
  <c r="V127" i="3"/>
  <c r="R96" i="3"/>
  <c r="V96" i="3"/>
  <c r="R128" i="3"/>
  <c r="V128" i="3"/>
  <c r="J244" i="2"/>
  <c r="J364" i="2"/>
  <c r="J604" i="2"/>
  <c r="J844" i="2"/>
  <c r="J1084" i="2"/>
  <c r="J1324" i="2"/>
  <c r="J1444" i="2"/>
  <c r="J1564" i="2"/>
  <c r="J1684" i="2"/>
  <c r="J1804" i="2"/>
  <c r="J1924" i="2"/>
  <c r="J2044" i="2"/>
  <c r="J2284" i="2"/>
  <c r="J2404" i="2"/>
  <c r="J2524" i="2"/>
  <c r="J2644" i="2"/>
  <c r="J2764" i="2"/>
  <c r="J2884" i="2"/>
  <c r="J3004" i="2"/>
  <c r="J3124" i="2"/>
  <c r="J3244" i="2"/>
  <c r="J3364" i="2"/>
  <c r="J3484" i="2"/>
  <c r="J3604" i="2"/>
  <c r="J3724" i="2"/>
  <c r="J3844" i="2"/>
  <c r="J3964" i="2"/>
  <c r="J247" i="2"/>
  <c r="J367" i="2"/>
  <c r="J607" i="2"/>
  <c r="J847" i="2"/>
  <c r="J1087" i="2"/>
  <c r="J1327" i="2"/>
  <c r="J1447" i="2"/>
  <c r="J1567" i="2"/>
  <c r="J1687" i="2"/>
  <c r="J1807" i="2"/>
  <c r="J1927" i="2"/>
  <c r="J2047" i="2"/>
  <c r="J2287" i="2"/>
  <c r="J2407" i="2"/>
  <c r="J2527" i="2"/>
  <c r="J2647" i="2"/>
  <c r="J2767" i="2"/>
  <c r="J2887" i="2"/>
  <c r="J3007" i="2"/>
  <c r="J3127" i="2"/>
  <c r="J3247" i="2"/>
  <c r="J3367" i="2"/>
  <c r="J3487" i="2"/>
  <c r="J3607" i="2"/>
  <c r="J3727" i="2"/>
  <c r="J3847" i="2"/>
  <c r="J3967" i="2"/>
  <c r="J248" i="2"/>
  <c r="J368" i="2"/>
  <c r="J608" i="2"/>
  <c r="J848" i="2"/>
  <c r="J1088" i="2"/>
  <c r="J1328" i="2"/>
  <c r="J1448" i="2"/>
  <c r="J1568" i="2"/>
  <c r="J1688" i="2"/>
  <c r="J1808" i="2"/>
  <c r="J1928" i="2"/>
  <c r="J2048" i="2"/>
  <c r="J2288" i="2"/>
  <c r="J2408" i="2"/>
  <c r="J2528" i="2"/>
  <c r="J2648" i="2"/>
  <c r="J2768" i="2"/>
  <c r="J2888" i="2"/>
  <c r="J3008" i="2"/>
  <c r="J3128" i="2"/>
  <c r="J3248" i="2"/>
  <c r="J3368" i="2"/>
  <c r="J3488" i="2"/>
  <c r="J3608" i="2"/>
  <c r="J3728" i="2"/>
  <c r="J3848" i="2"/>
  <c r="J3968" i="2"/>
  <c r="J251" i="2"/>
  <c r="J371" i="2"/>
  <c r="J611" i="2"/>
  <c r="J851" i="2"/>
  <c r="J1091" i="2"/>
  <c r="J1331" i="2"/>
  <c r="J1451" i="2"/>
  <c r="J1571" i="2"/>
  <c r="J1691" i="2"/>
  <c r="J1811" i="2"/>
  <c r="J1931" i="2"/>
  <c r="J2051" i="2"/>
  <c r="J2291" i="2"/>
  <c r="J2411" i="2"/>
  <c r="J2531" i="2"/>
  <c r="J2651" i="2"/>
  <c r="J2771" i="2"/>
  <c r="J2891" i="2"/>
  <c r="J3011" i="2"/>
  <c r="J3131" i="2"/>
  <c r="J3251" i="2"/>
  <c r="J3371" i="2"/>
  <c r="J3491" i="2"/>
  <c r="J3611" i="2"/>
  <c r="J3731" i="2"/>
  <c r="J3851" i="2"/>
  <c r="J3971" i="2"/>
  <c r="J252" i="2"/>
  <c r="J372" i="2"/>
  <c r="J612" i="2"/>
  <c r="J852" i="2"/>
  <c r="J1092" i="2"/>
  <c r="J1332" i="2"/>
  <c r="J1452" i="2"/>
  <c r="J1572" i="2"/>
  <c r="J1692" i="2"/>
  <c r="J1812" i="2"/>
  <c r="J1932" i="2"/>
  <c r="J2052" i="2"/>
  <c r="J2292" i="2"/>
  <c r="J2412" i="2"/>
  <c r="J2532" i="2"/>
  <c r="J2652" i="2"/>
  <c r="J2772" i="2"/>
  <c r="J2892" i="2"/>
  <c r="J3012" i="2"/>
  <c r="J3132" i="2"/>
  <c r="J3252" i="2"/>
  <c r="J3372" i="2"/>
  <c r="J3492" i="2"/>
  <c r="J3612" i="2"/>
  <c r="J3732" i="2"/>
  <c r="J3852" i="2"/>
  <c r="J3972" i="2"/>
  <c r="J255" i="2"/>
  <c r="J375" i="2"/>
  <c r="J615" i="2"/>
  <c r="J855" i="2"/>
  <c r="J1095" i="2"/>
  <c r="J1335" i="2"/>
  <c r="J1455" i="2"/>
  <c r="J1575" i="2"/>
  <c r="J1695" i="2"/>
  <c r="J1815" i="2"/>
  <c r="J1935" i="2"/>
  <c r="J2055" i="2"/>
  <c r="J2295" i="2"/>
  <c r="J2415" i="2"/>
  <c r="J2535" i="2"/>
  <c r="J2655" i="2"/>
  <c r="J2775" i="2"/>
  <c r="J2895" i="2"/>
  <c r="J3015" i="2"/>
  <c r="J3135" i="2"/>
  <c r="J3255" i="2"/>
  <c r="J3375" i="2"/>
  <c r="J3495" i="2"/>
  <c r="J3615" i="2"/>
  <c r="J3735" i="2"/>
  <c r="J3855" i="2"/>
  <c r="J3975" i="2"/>
  <c r="J256" i="2"/>
  <c r="J376" i="2"/>
  <c r="J616" i="2"/>
  <c r="J856" i="2"/>
  <c r="J1096" i="2"/>
  <c r="J1336" i="2"/>
  <c r="J1456" i="2"/>
  <c r="J1576" i="2"/>
  <c r="J1696" i="2"/>
  <c r="J1816" i="2"/>
  <c r="J1936" i="2"/>
  <c r="J2056" i="2"/>
  <c r="J2296" i="2"/>
  <c r="J2416" i="2"/>
  <c r="J2536" i="2"/>
  <c r="J2656" i="2"/>
  <c r="J2776" i="2"/>
  <c r="J2896" i="2"/>
  <c r="J3016" i="2"/>
  <c r="J3136" i="2"/>
  <c r="J3256" i="2"/>
  <c r="J3376" i="2"/>
  <c r="J3496" i="2"/>
  <c r="J3616" i="2"/>
  <c r="J3736" i="2"/>
  <c r="J3856" i="2"/>
  <c r="J3976" i="2"/>
  <c r="J259" i="2"/>
  <c r="J379" i="2"/>
  <c r="J619" i="2"/>
  <c r="J859" i="2"/>
  <c r="J1099" i="2"/>
  <c r="J1339" i="2"/>
  <c r="J1459" i="2"/>
  <c r="J1579" i="2"/>
  <c r="J1699" i="2"/>
  <c r="J1819" i="2"/>
  <c r="J1939" i="2"/>
  <c r="J2059" i="2"/>
  <c r="J2299" i="2"/>
  <c r="J2419" i="2"/>
  <c r="J2539" i="2"/>
  <c r="J2659" i="2"/>
  <c r="J2779" i="2"/>
  <c r="J2899" i="2"/>
  <c r="J3019" i="2"/>
  <c r="J3139" i="2"/>
  <c r="J3259" i="2"/>
  <c r="J3379" i="2"/>
  <c r="J3499" i="2"/>
  <c r="J3619" i="2"/>
  <c r="J3739" i="2"/>
  <c r="J3859" i="2"/>
  <c r="J3979" i="2"/>
  <c r="J260" i="2"/>
  <c r="J380" i="2"/>
  <c r="J620" i="2"/>
  <c r="J860" i="2"/>
  <c r="J1100" i="2"/>
  <c r="J1340" i="2"/>
  <c r="J1460" i="2"/>
  <c r="J1580" i="2"/>
  <c r="J1700" i="2"/>
  <c r="J1820" i="2"/>
  <c r="J1940" i="2"/>
  <c r="J2060" i="2"/>
  <c r="J2300" i="2"/>
  <c r="J2420" i="2"/>
  <c r="J2540" i="2"/>
  <c r="J2660" i="2"/>
  <c r="J2780" i="2"/>
  <c r="J2900" i="2"/>
  <c r="J3020" i="2"/>
  <c r="J3140" i="2"/>
  <c r="J3260" i="2"/>
  <c r="J3380" i="2"/>
  <c r="J3500" i="2"/>
  <c r="J3620" i="2"/>
  <c r="J3740" i="2"/>
  <c r="J3860" i="2"/>
  <c r="J3980" i="2"/>
  <c r="J263" i="2"/>
  <c r="J383" i="2"/>
  <c r="J623" i="2"/>
  <c r="J863" i="2"/>
  <c r="J1103" i="2"/>
  <c r="J1343" i="2"/>
  <c r="J1463" i="2"/>
  <c r="J1583" i="2"/>
  <c r="J1703" i="2"/>
  <c r="J1823" i="2"/>
  <c r="J1943" i="2"/>
  <c r="J2063" i="2"/>
  <c r="J2303" i="2"/>
  <c r="J2423" i="2"/>
  <c r="J2543" i="2"/>
  <c r="J2663" i="2"/>
  <c r="J2783" i="2"/>
  <c r="J2903" i="2"/>
  <c r="J3023" i="2"/>
  <c r="J3143" i="2"/>
  <c r="J3263" i="2"/>
  <c r="J3383" i="2"/>
  <c r="J3503" i="2"/>
  <c r="J3623" i="2"/>
  <c r="J3743" i="2"/>
  <c r="J3863" i="2"/>
  <c r="J3983" i="2"/>
  <c r="J264" i="2"/>
  <c r="J384" i="2"/>
  <c r="J624" i="2"/>
  <c r="J864" i="2"/>
  <c r="J1104" i="2"/>
  <c r="J1344" i="2"/>
  <c r="J1464" i="2"/>
  <c r="J1584" i="2"/>
  <c r="J1704" i="2"/>
  <c r="J1824" i="2"/>
  <c r="J1944" i="2"/>
  <c r="J2064" i="2"/>
  <c r="J2304" i="2"/>
  <c r="J2424" i="2"/>
  <c r="J2544" i="2"/>
  <c r="J2664" i="2"/>
  <c r="J2784" i="2"/>
  <c r="J2904" i="2"/>
  <c r="J3024" i="2"/>
  <c r="J3144" i="2"/>
  <c r="J3264" i="2"/>
  <c r="J3384" i="2"/>
  <c r="J3504" i="2"/>
  <c r="J3624" i="2"/>
  <c r="J3744" i="2"/>
  <c r="J3864" i="2"/>
  <c r="J3984" i="2"/>
  <c r="J267" i="2"/>
  <c r="J387" i="2"/>
  <c r="J627" i="2"/>
  <c r="J867" i="2"/>
  <c r="J1107" i="2"/>
  <c r="J1347" i="2"/>
  <c r="J1467" i="2"/>
  <c r="J1587" i="2"/>
  <c r="J1707" i="2"/>
  <c r="J1827" i="2"/>
  <c r="J1947" i="2"/>
  <c r="J2067" i="2"/>
  <c r="J2307" i="2"/>
  <c r="J2427" i="2"/>
  <c r="J2547" i="2"/>
  <c r="J2667" i="2"/>
  <c r="J2787" i="2"/>
  <c r="J2907" i="2"/>
  <c r="J3027" i="2"/>
  <c r="J3147" i="2"/>
  <c r="J3267" i="2"/>
  <c r="J3387" i="2"/>
  <c r="J3507" i="2"/>
  <c r="J3627" i="2"/>
  <c r="J3747" i="2"/>
  <c r="J3867" i="2"/>
  <c r="J3987" i="2"/>
  <c r="J268" i="2"/>
  <c r="J388" i="2"/>
  <c r="J628" i="2"/>
  <c r="J868" i="2"/>
  <c r="J1108" i="2"/>
  <c r="J1348" i="2"/>
  <c r="J1468" i="2"/>
  <c r="J1588" i="2"/>
  <c r="J1708" i="2"/>
  <c r="J1828" i="2"/>
  <c r="J1948" i="2"/>
  <c r="J2068" i="2"/>
  <c r="J2308" i="2"/>
  <c r="J2428" i="2"/>
  <c r="J2548" i="2"/>
  <c r="J2668" i="2"/>
  <c r="J2788" i="2"/>
  <c r="J2908" i="2"/>
  <c r="J3028" i="2"/>
  <c r="J3148" i="2"/>
  <c r="J3268" i="2"/>
  <c r="J3388" i="2"/>
  <c r="J3508" i="2"/>
  <c r="J3628" i="2"/>
  <c r="J3748" i="2"/>
  <c r="J3868" i="2"/>
  <c r="J3988" i="2"/>
  <c r="J271" i="2"/>
  <c r="J391" i="2"/>
  <c r="J631" i="2"/>
  <c r="J871" i="2"/>
  <c r="J1111" i="2"/>
  <c r="J1351" i="2"/>
  <c r="J1471" i="2"/>
  <c r="J1591" i="2"/>
  <c r="J1711" i="2"/>
  <c r="J1831" i="2"/>
  <c r="J1951" i="2"/>
  <c r="J2071" i="2"/>
  <c r="J2311" i="2"/>
  <c r="J2431" i="2"/>
  <c r="J2551" i="2"/>
  <c r="J2671" i="2"/>
  <c r="J2791" i="2"/>
  <c r="J2911" i="2"/>
  <c r="J3031" i="2"/>
  <c r="J3151" i="2"/>
  <c r="J3271" i="2"/>
  <c r="J3391" i="2"/>
  <c r="J3511" i="2"/>
  <c r="J3631" i="2"/>
  <c r="J3751" i="2"/>
  <c r="J3871" i="2"/>
  <c r="J3991" i="2"/>
  <c r="J272" i="2"/>
  <c r="J392" i="2"/>
  <c r="J632" i="2"/>
  <c r="J872" i="2"/>
  <c r="J1112" i="2"/>
  <c r="J1352" i="2"/>
  <c r="J1472" i="2"/>
  <c r="J1592" i="2"/>
  <c r="J1712" i="2"/>
  <c r="J1832" i="2"/>
  <c r="J1952" i="2"/>
  <c r="J2072" i="2"/>
  <c r="J2312" i="2"/>
  <c r="J2432" i="2"/>
  <c r="J2552" i="2"/>
  <c r="J2672" i="2"/>
  <c r="J2792" i="2"/>
  <c r="J2912" i="2"/>
  <c r="J3032" i="2"/>
  <c r="J3152" i="2"/>
  <c r="J3272" i="2"/>
  <c r="J3392" i="2"/>
  <c r="J3512" i="2"/>
  <c r="J3632" i="2"/>
  <c r="J3752" i="2"/>
  <c r="J3872" i="2"/>
  <c r="J3992" i="2"/>
  <c r="J275" i="2"/>
  <c r="J395" i="2"/>
  <c r="J635" i="2"/>
  <c r="J875" i="2"/>
  <c r="J1115" i="2"/>
  <c r="J1355" i="2"/>
  <c r="J1475" i="2"/>
  <c r="J1595" i="2"/>
  <c r="J1715" i="2"/>
  <c r="J1835" i="2"/>
  <c r="J1955" i="2"/>
  <c r="J2075" i="2"/>
  <c r="J2315" i="2"/>
  <c r="J2435" i="2"/>
  <c r="J2555" i="2"/>
  <c r="J2675" i="2"/>
  <c r="J2795" i="2"/>
  <c r="J2915" i="2"/>
  <c r="J3035" i="2"/>
  <c r="J3155" i="2"/>
  <c r="J3275" i="2"/>
  <c r="J3395" i="2"/>
  <c r="J3515" i="2"/>
  <c r="J3635" i="2"/>
  <c r="J3755" i="2"/>
  <c r="J3875" i="2"/>
  <c r="J3995" i="2"/>
  <c r="J276" i="2"/>
  <c r="J396" i="2"/>
  <c r="J636" i="2"/>
  <c r="J876" i="2"/>
  <c r="J1116" i="2"/>
  <c r="J1356" i="2"/>
  <c r="J1476" i="2"/>
  <c r="J1596" i="2"/>
  <c r="J1716" i="2"/>
  <c r="J1836" i="2"/>
  <c r="J1956" i="2"/>
  <c r="J2076" i="2"/>
  <c r="J2316" i="2"/>
  <c r="J2436" i="2"/>
  <c r="J2556" i="2"/>
  <c r="J2676" i="2"/>
  <c r="J2796" i="2"/>
  <c r="J2916" i="2"/>
  <c r="J3036" i="2"/>
  <c r="J3156" i="2"/>
  <c r="J3276" i="2"/>
  <c r="J3396" i="2"/>
  <c r="J3516" i="2"/>
  <c r="J3636" i="2"/>
  <c r="J3756" i="2"/>
  <c r="J3876" i="2"/>
  <c r="J3996" i="2"/>
  <c r="J279" i="2"/>
  <c r="J399" i="2"/>
  <c r="J639" i="2"/>
  <c r="J879" i="2"/>
  <c r="J1119" i="2"/>
  <c r="J1359" i="2"/>
  <c r="J1479" i="2"/>
  <c r="J1599" i="2"/>
  <c r="J1719" i="2"/>
  <c r="J1839" i="2"/>
  <c r="J1959" i="2"/>
  <c r="J2079" i="2"/>
  <c r="J2319" i="2"/>
  <c r="J2439" i="2"/>
  <c r="J2559" i="2"/>
  <c r="J2679" i="2"/>
  <c r="J2799" i="2"/>
  <c r="J2919" i="2"/>
  <c r="J3039" i="2"/>
  <c r="J3159" i="2"/>
  <c r="J3279" i="2"/>
  <c r="J3399" i="2"/>
  <c r="J3519" i="2"/>
  <c r="J3639" i="2"/>
  <c r="J3759" i="2"/>
  <c r="J3879" i="2"/>
  <c r="J3999" i="2"/>
  <c r="J280" i="2"/>
  <c r="J400" i="2"/>
  <c r="J640" i="2"/>
  <c r="J880" i="2"/>
  <c r="J1120" i="2"/>
  <c r="J1360" i="2"/>
  <c r="J1480" i="2"/>
  <c r="J1600" i="2"/>
  <c r="J1720" i="2"/>
  <c r="J1840" i="2"/>
  <c r="J1960" i="2"/>
  <c r="J2080" i="2"/>
  <c r="J2320" i="2"/>
  <c r="J2440" i="2"/>
  <c r="J2560" i="2"/>
  <c r="J2680" i="2"/>
  <c r="J2800" i="2"/>
  <c r="J2920" i="2"/>
  <c r="J3040" i="2"/>
  <c r="J3160" i="2"/>
  <c r="J3280" i="2"/>
  <c r="J3400" i="2"/>
  <c r="J3520" i="2"/>
  <c r="J3640" i="2"/>
  <c r="J3760" i="2"/>
  <c r="J3880" i="2"/>
  <c r="J4000" i="2"/>
  <c r="J283" i="2"/>
  <c r="J403" i="2"/>
  <c r="J643" i="2"/>
  <c r="J883" i="2"/>
  <c r="J1123" i="2"/>
  <c r="J1363" i="2"/>
  <c r="J1483" i="2"/>
  <c r="J1603" i="2"/>
  <c r="J1723" i="2"/>
  <c r="J1843" i="2"/>
  <c r="J1963" i="2"/>
  <c r="J2083" i="2"/>
  <c r="J2323" i="2"/>
  <c r="J2443" i="2"/>
  <c r="J2563" i="2"/>
  <c r="J2683" i="2"/>
  <c r="J2803" i="2"/>
  <c r="J2923" i="2"/>
  <c r="J3043" i="2"/>
  <c r="J3163" i="2"/>
  <c r="J3283" i="2"/>
  <c r="J3403" i="2"/>
  <c r="J3523" i="2"/>
  <c r="J3643" i="2"/>
  <c r="J3763" i="2"/>
  <c r="J3883" i="2"/>
  <c r="J4003" i="2"/>
  <c r="J284" i="2"/>
  <c r="J404" i="2"/>
  <c r="J644" i="2"/>
  <c r="J884" i="2"/>
  <c r="J1124" i="2"/>
  <c r="J1364" i="2"/>
  <c r="J1484" i="2"/>
  <c r="J1604" i="2"/>
  <c r="J1724" i="2"/>
  <c r="J1844" i="2"/>
  <c r="J1964" i="2"/>
  <c r="J2084" i="2"/>
  <c r="J2324" i="2"/>
  <c r="J2444" i="2"/>
  <c r="J2564" i="2"/>
  <c r="J2684" i="2"/>
  <c r="J2804" i="2"/>
  <c r="J2924" i="2"/>
  <c r="J3044" i="2"/>
  <c r="J3164" i="2"/>
  <c r="J3284" i="2"/>
  <c r="J3404" i="2"/>
  <c r="J3524" i="2"/>
  <c r="J3644" i="2"/>
  <c r="J3764" i="2"/>
  <c r="J3884" i="2"/>
  <c r="J4004" i="2"/>
  <c r="J287" i="2"/>
  <c r="J407" i="2"/>
  <c r="J647" i="2"/>
  <c r="J887" i="2"/>
  <c r="J1127" i="2"/>
  <c r="J1367" i="2"/>
  <c r="J1487" i="2"/>
  <c r="J1607" i="2"/>
  <c r="J1727" i="2"/>
  <c r="J1847" i="2"/>
  <c r="J1967" i="2"/>
  <c r="J2087" i="2"/>
  <c r="J2327" i="2"/>
  <c r="J2447" i="2"/>
  <c r="J2567" i="2"/>
  <c r="J2687" i="2"/>
  <c r="J2807" i="2"/>
  <c r="J2927" i="2"/>
  <c r="J3047" i="2"/>
  <c r="J3167" i="2"/>
  <c r="J3287" i="2"/>
  <c r="J3407" i="2"/>
  <c r="J3527" i="2"/>
  <c r="J3647" i="2"/>
  <c r="J3767" i="2"/>
  <c r="J3887" i="2"/>
  <c r="J4007" i="2"/>
  <c r="J288" i="2"/>
  <c r="J408" i="2"/>
  <c r="J648" i="2"/>
  <c r="J888" i="2"/>
  <c r="J1128" i="2"/>
  <c r="J1368" i="2"/>
  <c r="J1488" i="2"/>
  <c r="J1608" i="2"/>
  <c r="J1728" i="2"/>
  <c r="J1848" i="2"/>
  <c r="J1968" i="2"/>
  <c r="J2088" i="2"/>
  <c r="J2328" i="2"/>
  <c r="J2448" i="2"/>
  <c r="J2568" i="2"/>
  <c r="J2688" i="2"/>
  <c r="J2808" i="2"/>
  <c r="J2928" i="2"/>
  <c r="J3048" i="2"/>
  <c r="J3168" i="2"/>
  <c r="J3288" i="2"/>
  <c r="J3408" i="2"/>
  <c r="J3528" i="2"/>
  <c r="J3648" i="2"/>
  <c r="J3768" i="2"/>
  <c r="J3888" i="2"/>
  <c r="J4008" i="2"/>
  <c r="J291" i="2"/>
  <c r="J411" i="2"/>
  <c r="J651" i="2"/>
  <c r="J891" i="2"/>
  <c r="J1131" i="2"/>
  <c r="J1371" i="2"/>
  <c r="J1491" i="2"/>
  <c r="J1611" i="2"/>
  <c r="J1731" i="2"/>
  <c r="J1851" i="2"/>
  <c r="J1971" i="2"/>
  <c r="J2091" i="2"/>
  <c r="J2331" i="2"/>
  <c r="J2451" i="2"/>
  <c r="J2571" i="2"/>
  <c r="J2691" i="2"/>
  <c r="J2811" i="2"/>
  <c r="J2931" i="2"/>
  <c r="J3051" i="2"/>
  <c r="J3171" i="2"/>
  <c r="J3291" i="2"/>
  <c r="J3411" i="2"/>
  <c r="J3531" i="2"/>
  <c r="J3651" i="2"/>
  <c r="J3771" i="2"/>
  <c r="J3891" i="2"/>
  <c r="J4011" i="2"/>
  <c r="J292" i="2"/>
  <c r="J412" i="2"/>
  <c r="J652" i="2"/>
  <c r="J892" i="2"/>
  <c r="J1132" i="2"/>
  <c r="J1372" i="2"/>
  <c r="J1492" i="2"/>
  <c r="J1612" i="2"/>
  <c r="J1732" i="2"/>
  <c r="J1852" i="2"/>
  <c r="J1972" i="2"/>
  <c r="J2092" i="2"/>
  <c r="J2332" i="2"/>
  <c r="J2452" i="2"/>
  <c r="J2572" i="2"/>
  <c r="J2692" i="2"/>
  <c r="J2812" i="2"/>
  <c r="J2932" i="2"/>
  <c r="J3052" i="2"/>
  <c r="J3172" i="2"/>
  <c r="J3292" i="2"/>
  <c r="J3412" i="2"/>
  <c r="J3532" i="2"/>
  <c r="J3652" i="2"/>
  <c r="J3772" i="2"/>
  <c r="J3892" i="2"/>
  <c r="J4012" i="2"/>
  <c r="J295" i="2"/>
  <c r="J415" i="2"/>
  <c r="J655" i="2"/>
  <c r="J895" i="2"/>
  <c r="J1135" i="2"/>
  <c r="J1375" i="2"/>
  <c r="J1495" i="2"/>
  <c r="J1615" i="2"/>
  <c r="J1735" i="2"/>
  <c r="J1855" i="2"/>
  <c r="J1975" i="2"/>
  <c r="J2095" i="2"/>
  <c r="J2335" i="2"/>
  <c r="J2455" i="2"/>
  <c r="J2575" i="2"/>
  <c r="J2695" i="2"/>
  <c r="J2815" i="2"/>
  <c r="J2935" i="2"/>
  <c r="J3055" i="2"/>
  <c r="J3175" i="2"/>
  <c r="J3295" i="2"/>
  <c r="J3415" i="2"/>
  <c r="J3535" i="2"/>
  <c r="J3655" i="2"/>
  <c r="J3775" i="2"/>
  <c r="J3895" i="2"/>
  <c r="J4015" i="2"/>
  <c r="J296" i="2"/>
  <c r="J416" i="2"/>
  <c r="J656" i="2"/>
  <c r="J896" i="2"/>
  <c r="J1136" i="2"/>
  <c r="J1376" i="2"/>
  <c r="J1496" i="2"/>
  <c r="J1616" i="2"/>
  <c r="J1736" i="2"/>
  <c r="J1856" i="2"/>
  <c r="J1976" i="2"/>
  <c r="J2096" i="2"/>
  <c r="J2336" i="2"/>
  <c r="J2456" i="2"/>
  <c r="J2576" i="2"/>
  <c r="J2696" i="2"/>
  <c r="J2816" i="2"/>
  <c r="J2936" i="2"/>
  <c r="J3056" i="2"/>
  <c r="J3176" i="2"/>
  <c r="J3296" i="2"/>
  <c r="J3416" i="2"/>
  <c r="J3536" i="2"/>
  <c r="J3656" i="2"/>
  <c r="J3776" i="2"/>
  <c r="J3896" i="2"/>
  <c r="J4016" i="2"/>
  <c r="J299" i="2"/>
  <c r="J419" i="2"/>
  <c r="J659" i="2"/>
  <c r="J899" i="2"/>
  <c r="J1139" i="2"/>
  <c r="J1379" i="2"/>
  <c r="J1499" i="2"/>
  <c r="J1619" i="2"/>
  <c r="J1739" i="2"/>
  <c r="J1859" i="2"/>
  <c r="J1979" i="2"/>
  <c r="J2099" i="2"/>
  <c r="J2339" i="2"/>
  <c r="J2459" i="2"/>
  <c r="J2579" i="2"/>
  <c r="J2699" i="2"/>
  <c r="J2819" i="2"/>
  <c r="J2939" i="2"/>
  <c r="J3059" i="2"/>
  <c r="J3179" i="2"/>
  <c r="J3299" i="2"/>
  <c r="J3419" i="2"/>
  <c r="J3539" i="2"/>
  <c r="J3659" i="2"/>
  <c r="J3779" i="2"/>
  <c r="J3899" i="2"/>
  <c r="J4019" i="2"/>
  <c r="J300" i="2"/>
  <c r="J420" i="2"/>
  <c r="J660" i="2"/>
  <c r="J900" i="2"/>
  <c r="J1140" i="2"/>
  <c r="J1380" i="2"/>
  <c r="J1500" i="2"/>
  <c r="J1620" i="2"/>
  <c r="J1740" i="2"/>
  <c r="J1860" i="2"/>
  <c r="J1980" i="2"/>
  <c r="J2100" i="2"/>
  <c r="J2340" i="2"/>
  <c r="J2460" i="2"/>
  <c r="J2580" i="2"/>
  <c r="J2700" i="2"/>
  <c r="J2820" i="2"/>
  <c r="J2940" i="2"/>
  <c r="J3060" i="2"/>
  <c r="J3180" i="2"/>
  <c r="J3300" i="2"/>
  <c r="J3420" i="2"/>
  <c r="J3540" i="2"/>
  <c r="J3660" i="2"/>
  <c r="J3780" i="2"/>
  <c r="J3900" i="2"/>
  <c r="J4020" i="2"/>
  <c r="J303" i="2"/>
  <c r="J423" i="2"/>
  <c r="J663" i="2"/>
  <c r="J903" i="2"/>
  <c r="J1143" i="2"/>
  <c r="J1383" i="2"/>
  <c r="J1503" i="2"/>
  <c r="J1623" i="2"/>
  <c r="J1743" i="2"/>
  <c r="J1863" i="2"/>
  <c r="J1983" i="2"/>
  <c r="J2103" i="2"/>
  <c r="J2343" i="2"/>
  <c r="J2463" i="2"/>
  <c r="J2583" i="2"/>
  <c r="J2703" i="2"/>
  <c r="J2823" i="2"/>
  <c r="J2943" i="2"/>
  <c r="J3063" i="2"/>
  <c r="J3183" i="2"/>
  <c r="J3303" i="2"/>
  <c r="J3423" i="2"/>
  <c r="J3543" i="2"/>
  <c r="J3663" i="2"/>
  <c r="J3783" i="2"/>
  <c r="J3903" i="2"/>
  <c r="J4023" i="2"/>
  <c r="J304" i="2"/>
  <c r="J424" i="2"/>
  <c r="J664" i="2"/>
  <c r="J904" i="2"/>
  <c r="J1144" i="2"/>
  <c r="J1384" i="2"/>
  <c r="J1504" i="2"/>
  <c r="J1624" i="2"/>
  <c r="J1744" i="2"/>
  <c r="J1864" i="2"/>
  <c r="J1984" i="2"/>
  <c r="J2104" i="2"/>
  <c r="J2344" i="2"/>
  <c r="J2464" i="2"/>
  <c r="J2584" i="2"/>
  <c r="J2704" i="2"/>
  <c r="J2824" i="2"/>
  <c r="J2944" i="2"/>
  <c r="J3064" i="2"/>
  <c r="J3184" i="2"/>
  <c r="J3304" i="2"/>
  <c r="J3424" i="2"/>
  <c r="J3544" i="2"/>
  <c r="J3664" i="2"/>
  <c r="J3784" i="2"/>
  <c r="J3904" i="2"/>
  <c r="J4024" i="2"/>
  <c r="J307" i="2"/>
  <c r="J427" i="2"/>
  <c r="J667" i="2"/>
  <c r="J907" i="2"/>
  <c r="J1147" i="2"/>
  <c r="J1387" i="2"/>
  <c r="J1507" i="2"/>
  <c r="J1627" i="2"/>
  <c r="J1747" i="2"/>
  <c r="J1867" i="2"/>
  <c r="J1987" i="2"/>
  <c r="J2107" i="2"/>
  <c r="J2347" i="2"/>
  <c r="J2467" i="2"/>
  <c r="J2587" i="2"/>
  <c r="J2707" i="2"/>
  <c r="J2827" i="2"/>
  <c r="J2947" i="2"/>
  <c r="J3067" i="2"/>
  <c r="J3187" i="2"/>
  <c r="J3307" i="2"/>
  <c r="J3427" i="2"/>
  <c r="J3547" i="2"/>
  <c r="J3667" i="2"/>
  <c r="J3787" i="2"/>
  <c r="J3907" i="2"/>
  <c r="J4027" i="2"/>
  <c r="J308" i="2"/>
  <c r="J428" i="2"/>
  <c r="J668" i="2"/>
  <c r="J908" i="2"/>
  <c r="J1148" i="2"/>
  <c r="J1388" i="2"/>
  <c r="J1508" i="2"/>
  <c r="J1628" i="2"/>
  <c r="J1748" i="2"/>
  <c r="J1868" i="2"/>
  <c r="J1988" i="2"/>
  <c r="J2108" i="2"/>
  <c r="J2348" i="2"/>
  <c r="J2468" i="2"/>
  <c r="J2588" i="2"/>
  <c r="J2708" i="2"/>
  <c r="J2828" i="2"/>
  <c r="J2948" i="2"/>
  <c r="J3068" i="2"/>
  <c r="J3188" i="2"/>
  <c r="J3308" i="2"/>
  <c r="J3428" i="2"/>
  <c r="J3548" i="2"/>
  <c r="J3668" i="2"/>
  <c r="J3788" i="2"/>
  <c r="J3908" i="2"/>
  <c r="J4028" i="2"/>
  <c r="J311" i="2"/>
  <c r="J431" i="2"/>
  <c r="J671" i="2"/>
  <c r="J911" i="2"/>
  <c r="J1151" i="2"/>
  <c r="J1391" i="2"/>
  <c r="J1511" i="2"/>
  <c r="J1631" i="2"/>
  <c r="J1751" i="2"/>
  <c r="J1871" i="2"/>
  <c r="J1991" i="2"/>
  <c r="J2111" i="2"/>
  <c r="J2351" i="2"/>
  <c r="J2471" i="2"/>
  <c r="J2591" i="2"/>
  <c r="J2711" i="2"/>
  <c r="J2831" i="2"/>
  <c r="J2951" i="2"/>
  <c r="J3071" i="2"/>
  <c r="J3191" i="2"/>
  <c r="J3311" i="2"/>
  <c r="J3431" i="2"/>
  <c r="J3551" i="2"/>
  <c r="J3671" i="2"/>
  <c r="J3791" i="2"/>
  <c r="J3911" i="2"/>
  <c r="J4031" i="2"/>
  <c r="J312" i="2"/>
  <c r="J432" i="2"/>
  <c r="J672" i="2"/>
  <c r="J912" i="2"/>
  <c r="J1152" i="2"/>
  <c r="J1392" i="2"/>
  <c r="J1512" i="2"/>
  <c r="J1632" i="2"/>
  <c r="J1752" i="2"/>
  <c r="J1872" i="2"/>
  <c r="J1992" i="2"/>
  <c r="J2112" i="2"/>
  <c r="J2352" i="2"/>
  <c r="J2472" i="2"/>
  <c r="J2592" i="2"/>
  <c r="J2712" i="2"/>
  <c r="J2832" i="2"/>
  <c r="J2952" i="2"/>
  <c r="J3072" i="2"/>
  <c r="J3192" i="2"/>
  <c r="J3312" i="2"/>
  <c r="J3432" i="2"/>
  <c r="J3552" i="2"/>
  <c r="J3672" i="2"/>
  <c r="J3792" i="2"/>
  <c r="J3912" i="2"/>
  <c r="J4032" i="2"/>
  <c r="J315" i="2"/>
  <c r="J435" i="2"/>
  <c r="J675" i="2"/>
  <c r="J915" i="2"/>
  <c r="J1155" i="2"/>
  <c r="J1395" i="2"/>
  <c r="J1515" i="2"/>
  <c r="J1635" i="2"/>
  <c r="J1755" i="2"/>
  <c r="J1875" i="2"/>
  <c r="J1995" i="2"/>
  <c r="J2115" i="2"/>
  <c r="J2355" i="2"/>
  <c r="J2475" i="2"/>
  <c r="J2595" i="2"/>
  <c r="J2715" i="2"/>
  <c r="J2835" i="2"/>
  <c r="J2955" i="2"/>
  <c r="J3075" i="2"/>
  <c r="J3195" i="2"/>
  <c r="J3315" i="2"/>
  <c r="J3435" i="2"/>
  <c r="J3555" i="2"/>
  <c r="J3675" i="2"/>
  <c r="J3795" i="2"/>
  <c r="J3915" i="2"/>
  <c r="J4035" i="2"/>
  <c r="J316" i="2"/>
  <c r="J436" i="2"/>
  <c r="J676" i="2"/>
  <c r="J916" i="2"/>
  <c r="J1156" i="2"/>
  <c r="J1396" i="2"/>
  <c r="J1516" i="2"/>
  <c r="J1636" i="2"/>
  <c r="J1756" i="2"/>
  <c r="J1876" i="2"/>
  <c r="J1996" i="2"/>
  <c r="J2116" i="2"/>
  <c r="J2356" i="2"/>
  <c r="J2476" i="2"/>
  <c r="J2596" i="2"/>
  <c r="J2716" i="2"/>
  <c r="J2836" i="2"/>
  <c r="J2956" i="2"/>
  <c r="J3076" i="2"/>
  <c r="J3196" i="2"/>
  <c r="J3316" i="2"/>
  <c r="J3436" i="2"/>
  <c r="J3556" i="2"/>
  <c r="J3676" i="2"/>
  <c r="J3796" i="2"/>
  <c r="J3916" i="2"/>
  <c r="J4036" i="2"/>
  <c r="J319" i="2"/>
  <c r="J439" i="2"/>
  <c r="J679" i="2"/>
  <c r="J919" i="2"/>
  <c r="J1159" i="2"/>
  <c r="J1399" i="2"/>
  <c r="J1519" i="2"/>
  <c r="J1639" i="2"/>
  <c r="J1759" i="2"/>
  <c r="J1879" i="2"/>
  <c r="J1999" i="2"/>
  <c r="J2119" i="2"/>
  <c r="J2359" i="2"/>
  <c r="J2479" i="2"/>
  <c r="J2599" i="2"/>
  <c r="J2719" i="2"/>
  <c r="J2839" i="2"/>
  <c r="J2959" i="2"/>
  <c r="J3079" i="2"/>
  <c r="J3199" i="2"/>
  <c r="J3319" i="2"/>
  <c r="J3439" i="2"/>
  <c r="J3559" i="2"/>
  <c r="J3679" i="2"/>
  <c r="J3799" i="2"/>
  <c r="J3919" i="2"/>
  <c r="J4039" i="2"/>
  <c r="J320" i="2"/>
  <c r="J440" i="2"/>
  <c r="J680" i="2"/>
  <c r="J920" i="2"/>
  <c r="J1160" i="2"/>
  <c r="J1400" i="2"/>
  <c r="J1520" i="2"/>
  <c r="J1640" i="2"/>
  <c r="J1760" i="2"/>
  <c r="J1880" i="2"/>
  <c r="J2000" i="2"/>
  <c r="J2120" i="2"/>
  <c r="J2360" i="2"/>
  <c r="J2480" i="2"/>
  <c r="J2600" i="2"/>
  <c r="J2720" i="2"/>
  <c r="J2840" i="2"/>
  <c r="J2960" i="2"/>
  <c r="J3080" i="2"/>
  <c r="J3200" i="2"/>
  <c r="J3320" i="2"/>
  <c r="J3440" i="2"/>
  <c r="J3560" i="2"/>
  <c r="J3680" i="2"/>
  <c r="J3800" i="2"/>
  <c r="J3920" i="2"/>
  <c r="J4040" i="2"/>
  <c r="J245" i="2"/>
  <c r="J246" i="2"/>
  <c r="J366" i="2"/>
  <c r="J606" i="2"/>
  <c r="J846" i="2"/>
  <c r="J1086" i="2"/>
  <c r="J1326" i="2"/>
  <c r="J1446" i="2"/>
  <c r="J1566" i="2"/>
  <c r="J1686" i="2"/>
  <c r="J1806" i="2"/>
  <c r="J1926" i="2"/>
  <c r="J2046" i="2"/>
  <c r="J2286" i="2"/>
  <c r="J2406" i="2"/>
  <c r="J2526" i="2"/>
  <c r="J2646" i="2"/>
  <c r="J2766" i="2"/>
  <c r="J2886" i="2"/>
  <c r="J3006" i="2"/>
  <c r="J3126" i="2"/>
  <c r="J3246" i="2"/>
  <c r="J3366" i="2"/>
  <c r="J3486" i="2"/>
  <c r="J3606" i="2"/>
  <c r="J3726" i="2"/>
  <c r="J3846" i="2"/>
  <c r="J3966" i="2"/>
  <c r="J249" i="2"/>
  <c r="J250" i="2"/>
  <c r="J370" i="2"/>
  <c r="J610" i="2"/>
  <c r="J850" i="2"/>
  <c r="J1090" i="2"/>
  <c r="J1330" i="2"/>
  <c r="J1450" i="2"/>
  <c r="J1570" i="2"/>
  <c r="J1690" i="2"/>
  <c r="J1810" i="2"/>
  <c r="J1930" i="2"/>
  <c r="J2050" i="2"/>
  <c r="J2290" i="2"/>
  <c r="J2410" i="2"/>
  <c r="J2530" i="2"/>
  <c r="J2650" i="2"/>
  <c r="J2770" i="2"/>
  <c r="J2890" i="2"/>
  <c r="J3010" i="2"/>
  <c r="J3130" i="2"/>
  <c r="J3250" i="2"/>
  <c r="J3370" i="2"/>
  <c r="J3490" i="2"/>
  <c r="J3610" i="2"/>
  <c r="J3730" i="2"/>
  <c r="J3850" i="2"/>
  <c r="J3970" i="2"/>
  <c r="J253" i="2"/>
  <c r="J373" i="2"/>
  <c r="J613" i="2"/>
  <c r="J853" i="2"/>
  <c r="J1093" i="2"/>
  <c r="J1333" i="2"/>
  <c r="J1453" i="2"/>
  <c r="J1573" i="2"/>
  <c r="J1693" i="2"/>
  <c r="J1813" i="2"/>
  <c r="J1933" i="2"/>
  <c r="J2053" i="2"/>
  <c r="J2293" i="2"/>
  <c r="J2413" i="2"/>
  <c r="J2533" i="2"/>
  <c r="J2653" i="2"/>
  <c r="J2773" i="2"/>
  <c r="J2893" i="2"/>
  <c r="J3013" i="2"/>
  <c r="J3133" i="2"/>
  <c r="J3253" i="2"/>
  <c r="J3373" i="2"/>
  <c r="J3493" i="2"/>
  <c r="J3613" i="2"/>
  <c r="J3733" i="2"/>
  <c r="J3853" i="2"/>
  <c r="J3973" i="2"/>
  <c r="J254" i="2"/>
  <c r="J374" i="2"/>
  <c r="J614" i="2"/>
  <c r="J854" i="2"/>
  <c r="J1094" i="2"/>
  <c r="J1334" i="2"/>
  <c r="J1454" i="2"/>
  <c r="J1574" i="2"/>
  <c r="J1694" i="2"/>
  <c r="J1814" i="2"/>
  <c r="J1934" i="2"/>
  <c r="J2054" i="2"/>
  <c r="J2294" i="2"/>
  <c r="J2414" i="2"/>
  <c r="J2534" i="2"/>
  <c r="J2654" i="2"/>
  <c r="J2774" i="2"/>
  <c r="J2894" i="2"/>
  <c r="J3014" i="2"/>
  <c r="J3134" i="2"/>
  <c r="J3254" i="2"/>
  <c r="J3374" i="2"/>
  <c r="J3494" i="2"/>
  <c r="J3614" i="2"/>
  <c r="J3734" i="2"/>
  <c r="J3854" i="2"/>
  <c r="J3974" i="2"/>
  <c r="J257" i="2"/>
  <c r="J258" i="2"/>
  <c r="J378" i="2"/>
  <c r="J618" i="2"/>
  <c r="J858" i="2"/>
  <c r="J1098" i="2"/>
  <c r="J1338" i="2"/>
  <c r="J1458" i="2"/>
  <c r="J1578" i="2"/>
  <c r="J1698" i="2"/>
  <c r="J1818" i="2"/>
  <c r="J1938" i="2"/>
  <c r="J2058" i="2"/>
  <c r="J2298" i="2"/>
  <c r="J2418" i="2"/>
  <c r="J2538" i="2"/>
  <c r="J2658" i="2"/>
  <c r="J2778" i="2"/>
  <c r="J2898" i="2"/>
  <c r="J3018" i="2"/>
  <c r="J3138" i="2"/>
  <c r="J3258" i="2"/>
  <c r="J3378" i="2"/>
  <c r="J3498" i="2"/>
  <c r="J3618" i="2"/>
  <c r="J3738" i="2"/>
  <c r="J3858" i="2"/>
  <c r="J3978" i="2"/>
  <c r="J261" i="2"/>
  <c r="J381" i="2"/>
  <c r="J621" i="2"/>
  <c r="J861" i="2"/>
  <c r="J1101" i="2"/>
  <c r="J1341" i="2"/>
  <c r="J1461" i="2"/>
  <c r="J1581" i="2"/>
  <c r="J1701" i="2"/>
  <c r="J1821" i="2"/>
  <c r="J1941" i="2"/>
  <c r="J2061" i="2"/>
  <c r="J2301" i="2"/>
  <c r="J2421" i="2"/>
  <c r="J2541" i="2"/>
  <c r="J2661" i="2"/>
  <c r="J2781" i="2"/>
  <c r="J2901" i="2"/>
  <c r="J3021" i="2"/>
  <c r="J3141" i="2"/>
  <c r="J3261" i="2"/>
  <c r="J3381" i="2"/>
  <c r="J3501" i="2"/>
  <c r="J3621" i="2"/>
  <c r="J3741" i="2"/>
  <c r="J3861" i="2"/>
  <c r="J3981" i="2"/>
  <c r="J262" i="2"/>
  <c r="J382" i="2"/>
  <c r="J622" i="2"/>
  <c r="J862" i="2"/>
  <c r="J1102" i="2"/>
  <c r="J1342" i="2"/>
  <c r="J1462" i="2"/>
  <c r="J1582" i="2"/>
  <c r="J1702" i="2"/>
  <c r="J1822" i="2"/>
  <c r="J1942" i="2"/>
  <c r="J2062" i="2"/>
  <c r="J2302" i="2"/>
  <c r="J2422" i="2"/>
  <c r="J2542" i="2"/>
  <c r="J2662" i="2"/>
  <c r="J2782" i="2"/>
  <c r="J2902" i="2"/>
  <c r="J3022" i="2"/>
  <c r="J3142" i="2"/>
  <c r="J3262" i="2"/>
  <c r="J3382" i="2"/>
  <c r="J3502" i="2"/>
  <c r="J3622" i="2"/>
  <c r="J3742" i="2"/>
  <c r="J3862" i="2"/>
  <c r="J3982" i="2"/>
  <c r="J265" i="2"/>
  <c r="J385" i="2"/>
  <c r="J625" i="2"/>
  <c r="J865" i="2"/>
  <c r="J1105" i="2"/>
  <c r="J1345" i="2"/>
  <c r="J1465" i="2"/>
  <c r="J1585" i="2"/>
  <c r="J1705" i="2"/>
  <c r="J1825" i="2"/>
  <c r="J1945" i="2"/>
  <c r="J2065" i="2"/>
  <c r="J2305" i="2"/>
  <c r="J2425" i="2"/>
  <c r="J2545" i="2"/>
  <c r="J2665" i="2"/>
  <c r="J2785" i="2"/>
  <c r="J2905" i="2"/>
  <c r="J3025" i="2"/>
  <c r="J3145" i="2"/>
  <c r="J3265" i="2"/>
  <c r="J3385" i="2"/>
  <c r="J3505" i="2"/>
  <c r="J3625" i="2"/>
  <c r="J3745" i="2"/>
  <c r="J3865" i="2"/>
  <c r="J3985" i="2"/>
  <c r="J266" i="2"/>
  <c r="J386" i="2"/>
  <c r="J626" i="2"/>
  <c r="J866" i="2"/>
  <c r="J1106" i="2"/>
  <c r="J1346" i="2"/>
  <c r="J1466" i="2"/>
  <c r="J1586" i="2"/>
  <c r="J1706" i="2"/>
  <c r="J1826" i="2"/>
  <c r="J1946" i="2"/>
  <c r="J2066" i="2"/>
  <c r="J2306" i="2"/>
  <c r="J2426" i="2"/>
  <c r="J2546" i="2"/>
  <c r="J2666" i="2"/>
  <c r="J2786" i="2"/>
  <c r="J2906" i="2"/>
  <c r="J3026" i="2"/>
  <c r="J3146" i="2"/>
  <c r="J3266" i="2"/>
  <c r="J3386" i="2"/>
  <c r="J3506" i="2"/>
  <c r="J3626" i="2"/>
  <c r="J3746" i="2"/>
  <c r="J3866" i="2"/>
  <c r="J3986" i="2"/>
  <c r="J269" i="2"/>
  <c r="J389" i="2"/>
  <c r="J629" i="2"/>
  <c r="J869" i="2"/>
  <c r="J1109" i="2"/>
  <c r="J1349" i="2"/>
  <c r="J1469" i="2"/>
  <c r="J1589" i="2"/>
  <c r="J1709" i="2"/>
  <c r="J1829" i="2"/>
  <c r="J1949" i="2"/>
  <c r="J2069" i="2"/>
  <c r="J2309" i="2"/>
  <c r="J2429" i="2"/>
  <c r="J2549" i="2"/>
  <c r="J2669" i="2"/>
  <c r="J2789" i="2"/>
  <c r="J2909" i="2"/>
  <c r="J3029" i="2"/>
  <c r="J3149" i="2"/>
  <c r="J3269" i="2"/>
  <c r="J3389" i="2"/>
  <c r="J3509" i="2"/>
  <c r="J3629" i="2"/>
  <c r="J3749" i="2"/>
  <c r="J3869" i="2"/>
  <c r="J3989" i="2"/>
  <c r="J270" i="2"/>
  <c r="J390" i="2"/>
  <c r="J630" i="2"/>
  <c r="J870" i="2"/>
  <c r="J1110" i="2"/>
  <c r="J1350" i="2"/>
  <c r="J1470" i="2"/>
  <c r="J1590" i="2"/>
  <c r="J1710" i="2"/>
  <c r="J1830" i="2"/>
  <c r="J1950" i="2"/>
  <c r="J2070" i="2"/>
  <c r="J2310" i="2"/>
  <c r="J2430" i="2"/>
  <c r="J2550" i="2"/>
  <c r="J2670" i="2"/>
  <c r="J2790" i="2"/>
  <c r="J2910" i="2"/>
  <c r="J3030" i="2"/>
  <c r="J3150" i="2"/>
  <c r="J3270" i="2"/>
  <c r="J3390" i="2"/>
  <c r="J3510" i="2"/>
  <c r="J3630" i="2"/>
  <c r="J3750" i="2"/>
  <c r="J3870" i="2"/>
  <c r="J3990" i="2"/>
  <c r="J273" i="2"/>
  <c r="J393" i="2"/>
  <c r="J633" i="2"/>
  <c r="J873" i="2"/>
  <c r="J1113" i="2"/>
  <c r="J1353" i="2"/>
  <c r="J1473" i="2"/>
  <c r="J1593" i="2"/>
  <c r="J1713" i="2"/>
  <c r="J1833" i="2"/>
  <c r="J1953" i="2"/>
  <c r="J2073" i="2"/>
  <c r="J2313" i="2"/>
  <c r="J2433" i="2"/>
  <c r="J2553" i="2"/>
  <c r="J2673" i="2"/>
  <c r="J2793" i="2"/>
  <c r="J2913" i="2"/>
  <c r="J3033" i="2"/>
  <c r="J3153" i="2"/>
  <c r="J3273" i="2"/>
  <c r="J3393" i="2"/>
  <c r="J3513" i="2"/>
  <c r="J3633" i="2"/>
  <c r="J3753" i="2"/>
  <c r="J3873" i="2"/>
  <c r="J3993" i="2"/>
  <c r="J274" i="2"/>
  <c r="J394" i="2"/>
  <c r="J634" i="2"/>
  <c r="J874" i="2"/>
  <c r="J1114" i="2"/>
  <c r="J1354" i="2"/>
  <c r="J1474" i="2"/>
  <c r="J1594" i="2"/>
  <c r="J1714" i="2"/>
  <c r="J1834" i="2"/>
  <c r="J1954" i="2"/>
  <c r="J2074" i="2"/>
  <c r="J2314" i="2"/>
  <c r="J2434" i="2"/>
  <c r="J2554" i="2"/>
  <c r="J2674" i="2"/>
  <c r="J2794" i="2"/>
  <c r="J2914" i="2"/>
  <c r="J3034" i="2"/>
  <c r="J3154" i="2"/>
  <c r="J3274" i="2"/>
  <c r="J3394" i="2"/>
  <c r="J3514" i="2"/>
  <c r="J3634" i="2"/>
  <c r="J3754" i="2"/>
  <c r="J3874" i="2"/>
  <c r="J3994" i="2"/>
  <c r="J277" i="2"/>
  <c r="J397" i="2"/>
  <c r="J278" i="2"/>
  <c r="J398" i="2"/>
  <c r="J638" i="2"/>
  <c r="J878" i="2"/>
  <c r="J1118" i="2"/>
  <c r="J1358" i="2"/>
  <c r="J1478" i="2"/>
  <c r="J1598" i="2"/>
  <c r="J1718" i="2"/>
  <c r="J1838" i="2"/>
  <c r="J1958" i="2"/>
  <c r="J2078" i="2"/>
  <c r="J2318" i="2"/>
  <c r="J2438" i="2"/>
  <c r="J2558" i="2"/>
  <c r="J2678" i="2"/>
  <c r="J2798" i="2"/>
  <c r="J2918" i="2"/>
  <c r="J3038" i="2"/>
  <c r="J3158" i="2"/>
  <c r="J3278" i="2"/>
  <c r="J3398" i="2"/>
  <c r="J3518" i="2"/>
  <c r="J3638" i="2"/>
  <c r="J3758" i="2"/>
  <c r="J3878" i="2"/>
  <c r="J3998" i="2"/>
  <c r="J281" i="2"/>
  <c r="J401" i="2"/>
  <c r="J641" i="2"/>
  <c r="J881" i="2"/>
  <c r="J1121" i="2"/>
  <c r="J1361" i="2"/>
  <c r="J1481" i="2"/>
  <c r="J1601" i="2"/>
  <c r="J1721" i="2"/>
  <c r="J1841" i="2"/>
  <c r="J1961" i="2"/>
  <c r="J2081" i="2"/>
  <c r="J2321" i="2"/>
  <c r="J2441" i="2"/>
  <c r="J2561" i="2"/>
  <c r="J2681" i="2"/>
  <c r="J2801" i="2"/>
  <c r="J2921" i="2"/>
  <c r="J3041" i="2"/>
  <c r="J3161" i="2"/>
  <c r="J3281" i="2"/>
  <c r="J3401" i="2"/>
  <c r="J3521" i="2"/>
  <c r="J3641" i="2"/>
  <c r="J3761" i="2"/>
  <c r="J3881" i="2"/>
  <c r="J4001" i="2"/>
  <c r="J282" i="2"/>
  <c r="J402" i="2"/>
  <c r="J642" i="2"/>
  <c r="J882" i="2"/>
  <c r="J1122" i="2"/>
  <c r="J1362" i="2"/>
  <c r="J1482" i="2"/>
  <c r="J1602" i="2"/>
  <c r="J1722" i="2"/>
  <c r="J1842" i="2"/>
  <c r="J1962" i="2"/>
  <c r="J2082" i="2"/>
  <c r="J2322" i="2"/>
  <c r="J2442" i="2"/>
  <c r="J2562" i="2"/>
  <c r="J2682" i="2"/>
  <c r="J2802" i="2"/>
  <c r="J2922" i="2"/>
  <c r="J3042" i="2"/>
  <c r="J3162" i="2"/>
  <c r="J3282" i="2"/>
  <c r="J3402" i="2"/>
  <c r="J3522" i="2"/>
  <c r="J3642" i="2"/>
  <c r="J3762" i="2"/>
  <c r="J3882" i="2"/>
  <c r="J4002" i="2"/>
  <c r="J285" i="2"/>
  <c r="J405" i="2"/>
  <c r="J286" i="2"/>
  <c r="J406" i="2"/>
  <c r="J646" i="2"/>
  <c r="J886" i="2"/>
  <c r="J1126" i="2"/>
  <c r="J1366" i="2"/>
  <c r="J1486" i="2"/>
  <c r="J1606" i="2"/>
  <c r="J1726" i="2"/>
  <c r="J1846" i="2"/>
  <c r="J1966" i="2"/>
  <c r="J2086" i="2"/>
  <c r="J2326" i="2"/>
  <c r="J2446" i="2"/>
  <c r="J2566" i="2"/>
  <c r="J2686" i="2"/>
  <c r="J2806" i="2"/>
  <c r="J2926" i="2"/>
  <c r="J3046" i="2"/>
  <c r="J3166" i="2"/>
  <c r="J3286" i="2"/>
  <c r="J3406" i="2"/>
  <c r="J3526" i="2"/>
  <c r="J3646" i="2"/>
  <c r="J3766" i="2"/>
  <c r="J3886" i="2"/>
  <c r="J4006" i="2"/>
  <c r="J289" i="2"/>
  <c r="J409" i="2"/>
  <c r="J649" i="2"/>
  <c r="J889" i="2"/>
  <c r="J1129" i="2"/>
  <c r="J1369" i="2"/>
  <c r="J1489" i="2"/>
  <c r="J1609" i="2"/>
  <c r="J1729" i="2"/>
  <c r="J1849" i="2"/>
  <c r="J1969" i="2"/>
  <c r="J2089" i="2"/>
  <c r="J2329" i="2"/>
  <c r="J2449" i="2"/>
  <c r="J2569" i="2"/>
  <c r="J2689" i="2"/>
  <c r="J2809" i="2"/>
  <c r="J2929" i="2"/>
  <c r="J3049" i="2"/>
  <c r="J3169" i="2"/>
  <c r="J3289" i="2"/>
  <c r="J3409" i="2"/>
  <c r="J3529" i="2"/>
  <c r="J3649" i="2"/>
  <c r="J3769" i="2"/>
  <c r="J3889" i="2"/>
  <c r="J4009" i="2"/>
  <c r="J290" i="2"/>
  <c r="J293" i="2"/>
  <c r="J413" i="2"/>
  <c r="J653" i="2"/>
  <c r="J893" i="2"/>
  <c r="J1133" i="2"/>
  <c r="J1373" i="2"/>
  <c r="J1493" i="2"/>
  <c r="J1613" i="2"/>
  <c r="J1733" i="2"/>
  <c r="J1853" i="2"/>
  <c r="J1973" i="2"/>
  <c r="J2093" i="2"/>
  <c r="J2333" i="2"/>
  <c r="J2453" i="2"/>
  <c r="J2573" i="2"/>
  <c r="J2693" i="2"/>
  <c r="J2813" i="2"/>
  <c r="J2933" i="2"/>
  <c r="J3053" i="2"/>
  <c r="J3173" i="2"/>
  <c r="J3293" i="2"/>
  <c r="J3413" i="2"/>
  <c r="J3533" i="2"/>
  <c r="J3653" i="2"/>
  <c r="J3773" i="2"/>
  <c r="J3893" i="2"/>
  <c r="J4013" i="2"/>
  <c r="J294" i="2"/>
  <c r="J414" i="2"/>
  <c r="J654" i="2"/>
  <c r="J894" i="2"/>
  <c r="J1134" i="2"/>
  <c r="J1374" i="2"/>
  <c r="J1494" i="2"/>
  <c r="J1614" i="2"/>
  <c r="J1734" i="2"/>
  <c r="J1854" i="2"/>
  <c r="J1974" i="2"/>
  <c r="J2094" i="2"/>
  <c r="J2334" i="2"/>
  <c r="J2454" i="2"/>
  <c r="J2574" i="2"/>
  <c r="J2694" i="2"/>
  <c r="J2814" i="2"/>
  <c r="J2934" i="2"/>
  <c r="J3054" i="2"/>
  <c r="J3174" i="2"/>
  <c r="J3294" i="2"/>
  <c r="J3414" i="2"/>
  <c r="J3534" i="2"/>
  <c r="J3654" i="2"/>
  <c r="J3774" i="2"/>
  <c r="J3894" i="2"/>
  <c r="J4014" i="2"/>
  <c r="J297" i="2"/>
  <c r="J417" i="2"/>
  <c r="J657" i="2"/>
  <c r="J897" i="2"/>
  <c r="J1137" i="2"/>
  <c r="J1377" i="2"/>
  <c r="J1497" i="2"/>
  <c r="J1617" i="2"/>
  <c r="J1737" i="2"/>
  <c r="J1857" i="2"/>
  <c r="J1977" i="2"/>
  <c r="J2097" i="2"/>
  <c r="J2337" i="2"/>
  <c r="J2457" i="2"/>
  <c r="J2577" i="2"/>
  <c r="J2697" i="2"/>
  <c r="J2817" i="2"/>
  <c r="J2937" i="2"/>
  <c r="J3057" i="2"/>
  <c r="J3177" i="2"/>
  <c r="J3297" i="2"/>
  <c r="J3417" i="2"/>
  <c r="J3537" i="2"/>
  <c r="J3657" i="2"/>
  <c r="J3777" i="2"/>
  <c r="J3897" i="2"/>
  <c r="J4017" i="2"/>
  <c r="J298" i="2"/>
  <c r="J418" i="2"/>
  <c r="J658" i="2"/>
  <c r="J898" i="2"/>
  <c r="J1138" i="2"/>
  <c r="J1378" i="2"/>
  <c r="J1498" i="2"/>
  <c r="J1618" i="2"/>
  <c r="J1738" i="2"/>
  <c r="J1858" i="2"/>
  <c r="J1978" i="2"/>
  <c r="J2098" i="2"/>
  <c r="J2338" i="2"/>
  <c r="J2458" i="2"/>
  <c r="J2578" i="2"/>
  <c r="J2698" i="2"/>
  <c r="J2818" i="2"/>
  <c r="J2938" i="2"/>
  <c r="J3058" i="2"/>
  <c r="J3178" i="2"/>
  <c r="J3298" i="2"/>
  <c r="J3418" i="2"/>
  <c r="J3538" i="2"/>
  <c r="J3658" i="2"/>
  <c r="J3778" i="2"/>
  <c r="J3898" i="2"/>
  <c r="J4018" i="2"/>
  <c r="J301" i="2"/>
  <c r="J421" i="2"/>
  <c r="J661" i="2"/>
  <c r="J901" i="2"/>
  <c r="J1141" i="2"/>
  <c r="J1381" i="2"/>
  <c r="J1501" i="2"/>
  <c r="J1621" i="2"/>
  <c r="J1741" i="2"/>
  <c r="J1861" i="2"/>
  <c r="J1981" i="2"/>
  <c r="J2101" i="2"/>
  <c r="J2341" i="2"/>
  <c r="J2461" i="2"/>
  <c r="J2581" i="2"/>
  <c r="J2701" i="2"/>
  <c r="J2821" i="2"/>
  <c r="J2941" i="2"/>
  <c r="J3061" i="2"/>
  <c r="J3181" i="2"/>
  <c r="J3301" i="2"/>
  <c r="J3421" i="2"/>
  <c r="J3541" i="2"/>
  <c r="J3661" i="2"/>
  <c r="J3781" i="2"/>
  <c r="J3901" i="2"/>
  <c r="J4021" i="2"/>
  <c r="J302" i="2"/>
  <c r="J422" i="2"/>
  <c r="J662" i="2"/>
  <c r="J902" i="2"/>
  <c r="J1142" i="2"/>
  <c r="J1382" i="2"/>
  <c r="J1502" i="2"/>
  <c r="J1622" i="2"/>
  <c r="J1742" i="2"/>
  <c r="J1862" i="2"/>
  <c r="J1982" i="2"/>
  <c r="J2102" i="2"/>
  <c r="J2342" i="2"/>
  <c r="J2462" i="2"/>
  <c r="J2582" i="2"/>
  <c r="J2702" i="2"/>
  <c r="J2822" i="2"/>
  <c r="J2942" i="2"/>
  <c r="J3062" i="2"/>
  <c r="J3182" i="2"/>
  <c r="J3302" i="2"/>
  <c r="J3422" i="2"/>
  <c r="J3542" i="2"/>
  <c r="J3662" i="2"/>
  <c r="J3782" i="2"/>
  <c r="J3902" i="2"/>
  <c r="J4022" i="2"/>
  <c r="J305" i="2"/>
  <c r="J425" i="2"/>
  <c r="J306" i="2"/>
  <c r="J426" i="2"/>
  <c r="J666" i="2"/>
  <c r="J906" i="2"/>
  <c r="J1146" i="2"/>
  <c r="J1386" i="2"/>
  <c r="J1506" i="2"/>
  <c r="J1626" i="2"/>
  <c r="J1746" i="2"/>
  <c r="J1866" i="2"/>
  <c r="J1986" i="2"/>
  <c r="J2106" i="2"/>
  <c r="J2346" i="2"/>
  <c r="J2466" i="2"/>
  <c r="J2586" i="2"/>
  <c r="J2706" i="2"/>
  <c r="J2826" i="2"/>
  <c r="J2946" i="2"/>
  <c r="J3066" i="2"/>
  <c r="J3186" i="2"/>
  <c r="J3306" i="2"/>
  <c r="J3426" i="2"/>
  <c r="J3546" i="2"/>
  <c r="J3666" i="2"/>
  <c r="J3786" i="2"/>
  <c r="J3906" i="2"/>
  <c r="J4026" i="2"/>
  <c r="J309" i="2"/>
  <c r="J429" i="2"/>
  <c r="J669" i="2"/>
  <c r="J909" i="2"/>
  <c r="J1149" i="2"/>
  <c r="J1389" i="2"/>
  <c r="J1509" i="2"/>
  <c r="J1629" i="2"/>
  <c r="J1749" i="2"/>
  <c r="J1869" i="2"/>
  <c r="J1989" i="2"/>
  <c r="J2109" i="2"/>
  <c r="J2349" i="2"/>
  <c r="J2469" i="2"/>
  <c r="J2589" i="2"/>
  <c r="J2709" i="2"/>
  <c r="J2829" i="2"/>
  <c r="J2949" i="2"/>
  <c r="J3069" i="2"/>
  <c r="J3189" i="2"/>
  <c r="J3309" i="2"/>
  <c r="J3429" i="2"/>
  <c r="J3549" i="2"/>
  <c r="J3669" i="2"/>
  <c r="J3789" i="2"/>
  <c r="J3909" i="2"/>
  <c r="J4029" i="2"/>
  <c r="J310" i="2"/>
  <c r="J430" i="2"/>
  <c r="J670" i="2"/>
  <c r="J910" i="2"/>
  <c r="J1150" i="2"/>
  <c r="J1390" i="2"/>
  <c r="J1510" i="2"/>
  <c r="J1630" i="2"/>
  <c r="J1750" i="2"/>
  <c r="J1870" i="2"/>
  <c r="J1990" i="2"/>
  <c r="J2110" i="2"/>
  <c r="J2350" i="2"/>
  <c r="J2470" i="2"/>
  <c r="J2590" i="2"/>
  <c r="J2710" i="2"/>
  <c r="J2830" i="2"/>
  <c r="J2950" i="2"/>
  <c r="J3070" i="2"/>
  <c r="J3190" i="2"/>
  <c r="J3310" i="2"/>
  <c r="J3430" i="2"/>
  <c r="J3550" i="2"/>
  <c r="J3670" i="2"/>
  <c r="J3790" i="2"/>
  <c r="J3910" i="2"/>
  <c r="J4030" i="2"/>
  <c r="J313" i="2"/>
  <c r="J433" i="2"/>
  <c r="J673" i="2"/>
  <c r="J913" i="2"/>
  <c r="J1153" i="2"/>
  <c r="J1393" i="2"/>
  <c r="J1513" i="2"/>
  <c r="J1633" i="2"/>
  <c r="J1753" i="2"/>
  <c r="J1873" i="2"/>
  <c r="J1993" i="2"/>
  <c r="J2113" i="2"/>
  <c r="J2353" i="2"/>
  <c r="J2473" i="2"/>
  <c r="J2593" i="2"/>
  <c r="J2713" i="2"/>
  <c r="J2833" i="2"/>
  <c r="J2953" i="2"/>
  <c r="J3073" i="2"/>
  <c r="J3193" i="2"/>
  <c r="J3313" i="2"/>
  <c r="J3433" i="2"/>
  <c r="J3553" i="2"/>
  <c r="J3673" i="2"/>
  <c r="J3793" i="2"/>
  <c r="J3913" i="2"/>
  <c r="J4033" i="2"/>
  <c r="J314" i="2"/>
  <c r="J434" i="2"/>
  <c r="J674" i="2"/>
  <c r="J914" i="2"/>
  <c r="J1154" i="2"/>
  <c r="J1394" i="2"/>
  <c r="J1514" i="2"/>
  <c r="J1634" i="2"/>
  <c r="J1754" i="2"/>
  <c r="J1874" i="2"/>
  <c r="J1994" i="2"/>
  <c r="J2114" i="2"/>
  <c r="J2354" i="2"/>
  <c r="J2474" i="2"/>
  <c r="J2594" i="2"/>
  <c r="J2714" i="2"/>
  <c r="J2834" i="2"/>
  <c r="J2954" i="2"/>
  <c r="J3074" i="2"/>
  <c r="J3194" i="2"/>
  <c r="J3314" i="2"/>
  <c r="J3434" i="2"/>
  <c r="J3554" i="2"/>
  <c r="J3674" i="2"/>
  <c r="J3794" i="2"/>
  <c r="J3914" i="2"/>
  <c r="J4034" i="2"/>
  <c r="J317" i="2"/>
  <c r="J437" i="2"/>
  <c r="J677" i="2"/>
  <c r="J917" i="2"/>
  <c r="J1157" i="2"/>
  <c r="J1397" i="2"/>
  <c r="J1517" i="2"/>
  <c r="J1637" i="2"/>
  <c r="J1757" i="2"/>
  <c r="J1877" i="2"/>
  <c r="J1997" i="2"/>
  <c r="J2117" i="2"/>
  <c r="J2357" i="2"/>
  <c r="J2477" i="2"/>
  <c r="J2597" i="2"/>
  <c r="J2717" i="2"/>
  <c r="J2837" i="2"/>
  <c r="J2957" i="2"/>
  <c r="J3077" i="2"/>
  <c r="J3197" i="2"/>
  <c r="J3317" i="2"/>
  <c r="J3437" i="2"/>
  <c r="J3557" i="2"/>
  <c r="J3677" i="2"/>
  <c r="J3797" i="2"/>
  <c r="J3917" i="2"/>
  <c r="J4037" i="2"/>
  <c r="J318" i="2"/>
  <c r="J438" i="2"/>
  <c r="J678" i="2"/>
  <c r="J918" i="2"/>
  <c r="J1158" i="2"/>
  <c r="J1398" i="2"/>
  <c r="J1518" i="2"/>
  <c r="J1638" i="2"/>
  <c r="J1758" i="2"/>
  <c r="J1878" i="2"/>
  <c r="J1998" i="2"/>
  <c r="J2118" i="2"/>
  <c r="J2358" i="2"/>
  <c r="J2478" i="2"/>
  <c r="J2598" i="2"/>
  <c r="J2718" i="2"/>
  <c r="J2838" i="2"/>
  <c r="J2958" i="2"/>
  <c r="J3078" i="2"/>
  <c r="J3198" i="2"/>
  <c r="J3318" i="2"/>
  <c r="J3438" i="2"/>
  <c r="J3558" i="2"/>
  <c r="J3678" i="2"/>
  <c r="J3798" i="2"/>
  <c r="J3918" i="2"/>
  <c r="J4038" i="2"/>
  <c r="J321" i="2"/>
  <c r="J441" i="2"/>
  <c r="J681" i="2"/>
  <c r="J921" i="2"/>
  <c r="J1161" i="2"/>
  <c r="J1401" i="2"/>
  <c r="J1521" i="2"/>
  <c r="J1641" i="2"/>
  <c r="J1761" i="2"/>
  <c r="J1881" i="2"/>
  <c r="J2001" i="2"/>
  <c r="J2121" i="2"/>
  <c r="J2361" i="2"/>
  <c r="J2481" i="2"/>
  <c r="J2601" i="2"/>
  <c r="J2721" i="2"/>
  <c r="J2841" i="2"/>
  <c r="J2961" i="2"/>
  <c r="J3081" i="2"/>
  <c r="J3201" i="2"/>
  <c r="J3321" i="2"/>
  <c r="J3441" i="2"/>
  <c r="J3561" i="2"/>
  <c r="J3681" i="2"/>
  <c r="J3801" i="2"/>
  <c r="J3921" i="2"/>
  <c r="J4041" i="2"/>
  <c r="J2362" i="2"/>
  <c r="J2482" i="2"/>
  <c r="J2602" i="2"/>
  <c r="J2722" i="2"/>
  <c r="J2842" i="2"/>
  <c r="J2962" i="2"/>
  <c r="J3082" i="2"/>
  <c r="J3202" i="2"/>
  <c r="J3322" i="2"/>
  <c r="J3442" i="2"/>
  <c r="J3562" i="2"/>
  <c r="J3682" i="2"/>
  <c r="J3802" i="2"/>
  <c r="J3922" i="2"/>
  <c r="J4042" i="2"/>
  <c r="J365" i="2"/>
  <c r="J605" i="2"/>
  <c r="J845" i="2"/>
  <c r="J1085" i="2"/>
  <c r="J1325" i="2"/>
  <c r="J1445" i="2"/>
  <c r="J1565" i="2"/>
  <c r="J1685" i="2"/>
  <c r="J1805" i="2"/>
  <c r="J1925" i="2"/>
  <c r="J2045" i="2"/>
  <c r="J2285" i="2"/>
  <c r="J2405" i="2"/>
  <c r="J2525" i="2"/>
  <c r="J2645" i="2"/>
  <c r="J2765" i="2"/>
  <c r="J2885" i="2"/>
  <c r="J3005" i="2"/>
  <c r="J3125" i="2"/>
  <c r="J3245" i="2"/>
  <c r="J3365" i="2"/>
  <c r="J3485" i="2"/>
  <c r="J3605" i="2"/>
  <c r="J3725" i="2"/>
  <c r="J3845" i="2"/>
  <c r="J3965" i="2"/>
  <c r="J369" i="2"/>
  <c r="J609" i="2"/>
  <c r="J849" i="2"/>
  <c r="J1089" i="2"/>
  <c r="J1329" i="2"/>
  <c r="J1449" i="2"/>
  <c r="J1569" i="2"/>
  <c r="J1689" i="2"/>
  <c r="J1809" i="2"/>
  <c r="J1929" i="2"/>
  <c r="J2049" i="2"/>
  <c r="J2289" i="2"/>
  <c r="J2409" i="2"/>
  <c r="J2529" i="2"/>
  <c r="J2649" i="2"/>
  <c r="J2769" i="2"/>
  <c r="J2889" i="2"/>
  <c r="J3009" i="2"/>
  <c r="J3129" i="2"/>
  <c r="J3249" i="2"/>
  <c r="J3369" i="2"/>
  <c r="J3489" i="2"/>
  <c r="J3609" i="2"/>
  <c r="J3729" i="2"/>
  <c r="J3849" i="2"/>
  <c r="J3969" i="2"/>
  <c r="J377" i="2"/>
  <c r="J617" i="2"/>
  <c r="J857" i="2"/>
  <c r="J1097" i="2"/>
  <c r="J1337" i="2"/>
  <c r="J1457" i="2"/>
  <c r="J1577" i="2"/>
  <c r="J1697" i="2"/>
  <c r="J1817" i="2"/>
  <c r="J1937" i="2"/>
  <c r="J2057" i="2"/>
  <c r="J2297" i="2"/>
  <c r="J2417" i="2"/>
  <c r="J2537" i="2"/>
  <c r="J2657" i="2"/>
  <c r="J2777" i="2"/>
  <c r="J2897" i="2"/>
  <c r="J3017" i="2"/>
  <c r="J3137" i="2"/>
  <c r="J3257" i="2"/>
  <c r="J3377" i="2"/>
  <c r="J3497" i="2"/>
  <c r="J3617" i="2"/>
  <c r="J3737" i="2"/>
  <c r="J3857" i="2"/>
  <c r="J3977" i="2"/>
  <c r="J410" i="2"/>
  <c r="J650" i="2"/>
  <c r="J890" i="2"/>
  <c r="J1130" i="2"/>
  <c r="J1370" i="2"/>
  <c r="J1490" i="2"/>
  <c r="J1610" i="2"/>
  <c r="J1730" i="2"/>
  <c r="J1850" i="2"/>
  <c r="J1970" i="2"/>
  <c r="J2090" i="2"/>
  <c r="J2330" i="2"/>
  <c r="J2450" i="2"/>
  <c r="J2570" i="2"/>
  <c r="J2690" i="2"/>
  <c r="J2810" i="2"/>
  <c r="J2930" i="2"/>
  <c r="J3050" i="2"/>
  <c r="J3170" i="2"/>
  <c r="J3290" i="2"/>
  <c r="J3410" i="2"/>
  <c r="J3530" i="2"/>
  <c r="J3650" i="2"/>
  <c r="J3770" i="2"/>
  <c r="J3890" i="2"/>
  <c r="J4010" i="2"/>
  <c r="J637" i="2"/>
  <c r="J877" i="2"/>
  <c r="J1117" i="2"/>
  <c r="J1357" i="2"/>
  <c r="J1477" i="2"/>
  <c r="J1597" i="2"/>
  <c r="J1717" i="2"/>
  <c r="J1837" i="2"/>
  <c r="J1957" i="2"/>
  <c r="J2077" i="2"/>
  <c r="J2317" i="2"/>
  <c r="J2437" i="2"/>
  <c r="J2557" i="2"/>
  <c r="J2677" i="2"/>
  <c r="J2797" i="2"/>
  <c r="J2917" i="2"/>
  <c r="J3037" i="2"/>
  <c r="J3157" i="2"/>
  <c r="J3277" i="2"/>
  <c r="J3397" i="2"/>
  <c r="J3517" i="2"/>
  <c r="J3637" i="2"/>
  <c r="J3757" i="2"/>
  <c r="J3877" i="2"/>
  <c r="J3997" i="2"/>
  <c r="J645" i="2"/>
  <c r="J885" i="2"/>
  <c r="J1125" i="2"/>
  <c r="J1365" i="2"/>
  <c r="J1485" i="2"/>
  <c r="J1605" i="2"/>
  <c r="J1725" i="2"/>
  <c r="J1845" i="2"/>
  <c r="J1965" i="2"/>
  <c r="J2085" i="2"/>
  <c r="J2325" i="2"/>
  <c r="J2445" i="2"/>
  <c r="J2565" i="2"/>
  <c r="J2685" i="2"/>
  <c r="J2805" i="2"/>
  <c r="J2925" i="2"/>
  <c r="J3045" i="2"/>
  <c r="J3165" i="2"/>
  <c r="J3285" i="2"/>
  <c r="J3405" i="2"/>
  <c r="J3525" i="2"/>
  <c r="J3645" i="2"/>
  <c r="J3765" i="2"/>
  <c r="J3885" i="2"/>
  <c r="J4005" i="2"/>
  <c r="J665" i="2"/>
  <c r="J905" i="2"/>
  <c r="J1145" i="2"/>
  <c r="J1385" i="2"/>
  <c r="J1505" i="2"/>
  <c r="J1625" i="2"/>
  <c r="J1745" i="2"/>
  <c r="J1865" i="2"/>
  <c r="J1985" i="2"/>
  <c r="J2105" i="2"/>
  <c r="J2345" i="2"/>
  <c r="J2465" i="2"/>
  <c r="J2585" i="2"/>
  <c r="J2705" i="2"/>
  <c r="J2825" i="2"/>
  <c r="J2945" i="2"/>
  <c r="J3065" i="2"/>
  <c r="J3185" i="2"/>
  <c r="J3305" i="2"/>
  <c r="J3425" i="2"/>
  <c r="J3545" i="2"/>
  <c r="J3665" i="2"/>
  <c r="J3785" i="2"/>
  <c r="J3905" i="2"/>
  <c r="J4025" i="2"/>
  <c r="E120" i="3"/>
  <c r="E84" i="3"/>
  <c r="E90" i="3"/>
  <c r="R130" i="3"/>
  <c r="V130" i="3"/>
  <c r="R164" i="3"/>
  <c r="E91" i="3"/>
  <c r="E95" i="3"/>
  <c r="E160" i="3"/>
  <c r="E97" i="3"/>
  <c r="E133" i="3"/>
  <c r="E127" i="3"/>
  <c r="R162" i="3"/>
  <c r="V162" i="3"/>
  <c r="R99" i="3"/>
  <c r="V99" i="3"/>
  <c r="R101" i="3"/>
  <c r="R161" i="3"/>
  <c r="V161" i="3"/>
  <c r="R98" i="3"/>
  <c r="V98" i="3"/>
  <c r="R131" i="3"/>
  <c r="V131" i="3"/>
  <c r="J1403" i="2"/>
  <c r="J1523" i="2" s="1"/>
  <c r="J1643" i="2" s="1"/>
  <c r="J1763" i="2" s="1"/>
  <c r="J1883" i="2" s="1"/>
  <c r="J2003" i="2" s="1"/>
  <c r="J2123" i="2" s="1"/>
  <c r="J2363" i="2"/>
  <c r="J2483" i="2" s="1"/>
  <c r="J2603" i="2" s="1"/>
  <c r="J2723" i="2" s="1"/>
  <c r="J2843" i="2" s="1"/>
  <c r="J2963" i="2" s="1"/>
  <c r="J3083" i="2" s="1"/>
  <c r="J3203" i="2" s="1"/>
  <c r="J3323" i="2" s="1"/>
  <c r="J3443" i="2" s="1"/>
  <c r="J3563" i="2" s="1"/>
  <c r="J3683" i="2" s="1"/>
  <c r="J3803" i="2" s="1"/>
  <c r="J3923" i="2" s="1"/>
  <c r="J4043" i="2" s="1"/>
  <c r="J243" i="2"/>
  <c r="J1404" i="2"/>
  <c r="J1524" i="2" s="1"/>
  <c r="J1644" i="2" s="1"/>
  <c r="J1764" i="2" s="1"/>
  <c r="J1884" i="2" s="1"/>
  <c r="J2004" i="2" s="1"/>
  <c r="J2124" i="2" s="1"/>
  <c r="J2364" i="2"/>
  <c r="J2484" i="2" s="1"/>
  <c r="J2604" i="2" s="1"/>
  <c r="J2724" i="2" s="1"/>
  <c r="J2844" i="2" s="1"/>
  <c r="J2964" i="2" s="1"/>
  <c r="J3084" i="2" s="1"/>
  <c r="J3204" i="2" s="1"/>
  <c r="J3324" i="2" s="1"/>
  <c r="J3444" i="2" s="1"/>
  <c r="J3564" i="2" s="1"/>
  <c r="J3684" i="2" s="1"/>
  <c r="J3804" i="2" s="1"/>
  <c r="J3924" i="2" s="1"/>
  <c r="J4044" i="2" s="1"/>
  <c r="J2" i="8"/>
  <c r="J3" i="8" s="1"/>
  <c r="K2" i="8"/>
  <c r="K3" i="8" s="1"/>
  <c r="I2" i="8"/>
  <c r="I3" i="8" s="1"/>
  <c r="E124" i="3"/>
  <c r="E151" i="3"/>
  <c r="E88" i="3"/>
  <c r="E118" i="3"/>
  <c r="R133" i="3"/>
  <c r="E161" i="3"/>
  <c r="E129" i="3"/>
  <c r="E125" i="3"/>
  <c r="E104" i="3"/>
  <c r="E167" i="3"/>
  <c r="R132" i="3"/>
  <c r="V132" i="3"/>
  <c r="R102" i="3"/>
  <c r="V102" i="3"/>
  <c r="R156" i="3"/>
  <c r="R104" i="3"/>
  <c r="J363" i="2"/>
  <c r="J2365" i="2"/>
  <c r="J2485" i="2"/>
  <c r="J2605" i="2" s="1"/>
  <c r="J2725" i="2" s="1"/>
  <c r="J2845" i="2" s="1"/>
  <c r="J2965" i="2" s="1"/>
  <c r="J3085" i="2" s="1"/>
  <c r="J3205" i="2" s="1"/>
  <c r="J3325" i="2" s="1"/>
  <c r="J3445" i="2" s="1"/>
  <c r="J3565" i="2" s="1"/>
  <c r="J3685" i="2" s="1"/>
  <c r="J3805" i="2" s="1"/>
  <c r="J3925" i="2" s="1"/>
  <c r="J4045" i="2" s="1"/>
  <c r="E5" i="8"/>
  <c r="E152" i="3"/>
  <c r="E158" i="3"/>
  <c r="E192" i="3"/>
  <c r="E195" i="3"/>
  <c r="E132" i="3"/>
  <c r="E138" i="3"/>
  <c r="E100" i="3"/>
  <c r="E96" i="3"/>
  <c r="E102" i="3"/>
  <c r="R136" i="3"/>
  <c r="V136" i="3"/>
  <c r="R166" i="3"/>
  <c r="V166" i="3"/>
  <c r="R200" i="3"/>
  <c r="R103" i="3"/>
  <c r="V103" i="3"/>
  <c r="J2366" i="2"/>
  <c r="J2486" i="2" s="1"/>
  <c r="J2606" i="2" s="1"/>
  <c r="J2726" i="2" s="1"/>
  <c r="J2846" i="2" s="1"/>
  <c r="J2966" i="2" s="1"/>
  <c r="J3086" i="2" s="1"/>
  <c r="J3206" i="2" s="1"/>
  <c r="J3326" i="2" s="1"/>
  <c r="J3446" i="2" s="1"/>
  <c r="J3566" i="2" s="1"/>
  <c r="J3686" i="2" s="1"/>
  <c r="J3806" i="2" s="1"/>
  <c r="J3926" i="2" s="1"/>
  <c r="J4046" i="2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186" i="3"/>
  <c r="E154" i="3"/>
  <c r="R170" i="3"/>
  <c r="R190" i="3"/>
  <c r="E194" i="3"/>
  <c r="E172" i="3"/>
  <c r="E206" i="3"/>
  <c r="E240" i="3"/>
  <c r="E136" i="3"/>
  <c r="E134" i="3"/>
  <c r="E130" i="3"/>
  <c r="E229" i="3"/>
  <c r="E103" i="3"/>
  <c r="E166" i="3"/>
  <c r="E200" i="3"/>
  <c r="J603" i="2"/>
  <c r="J1407" i="2"/>
  <c r="J1527" i="2" s="1"/>
  <c r="J1647" i="2" s="1"/>
  <c r="J1767" i="2" s="1"/>
  <c r="J1887" i="2" s="1"/>
  <c r="J2007" i="2" s="1"/>
  <c r="J2127" i="2" s="1"/>
  <c r="J2367" i="2"/>
  <c r="J2487" i="2" s="1"/>
  <c r="J2607" i="2" s="1"/>
  <c r="J2727" i="2" s="1"/>
  <c r="J2847" i="2" s="1"/>
  <c r="J2967" i="2" s="1"/>
  <c r="J3087" i="2" s="1"/>
  <c r="J3207" i="2" s="1"/>
  <c r="J3327" i="2" s="1"/>
  <c r="J3447" i="2" s="1"/>
  <c r="J3567" i="2" s="1"/>
  <c r="J3687" i="2" s="1"/>
  <c r="J3807" i="2" s="1"/>
  <c r="J3927" i="2" s="1"/>
  <c r="J4047" i="2" s="1"/>
  <c r="C16" i="7"/>
  <c r="C17" i="7"/>
  <c r="C18" i="7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42" i="6"/>
  <c r="C343" i="6"/>
  <c r="C344" i="6"/>
  <c r="C85" i="6"/>
  <c r="C111" i="6" s="1"/>
  <c r="C137" i="6" s="1"/>
  <c r="C163" i="6" s="1"/>
  <c r="C346" i="6"/>
  <c r="C347" i="6"/>
  <c r="C88" i="6"/>
  <c r="C114" i="6" s="1"/>
  <c r="C140" i="6" s="1"/>
  <c r="C349" i="6"/>
  <c r="C350" i="6"/>
  <c r="C351" i="6"/>
  <c r="C352" i="6"/>
  <c r="C119" i="6"/>
  <c r="C145" i="6" s="1"/>
  <c r="C171" i="6" s="1"/>
  <c r="C354" i="6"/>
  <c r="C355" i="6"/>
  <c r="C356" i="6"/>
  <c r="C357" i="6"/>
  <c r="C358" i="6"/>
  <c r="C359" i="6"/>
  <c r="C360" i="6"/>
  <c r="C89" i="6"/>
  <c r="C115" i="6" s="1"/>
  <c r="C141" i="6" s="1"/>
  <c r="C167" i="6" s="1"/>
  <c r="E226" i="3"/>
  <c r="E260" i="3"/>
  <c r="E220" i="3"/>
  <c r="E254" i="3"/>
  <c r="E188" i="3"/>
  <c r="E228" i="3"/>
  <c r="E101" i="3"/>
  <c r="E164" i="3"/>
  <c r="E170" i="3"/>
  <c r="E168" i="3"/>
  <c r="C386" i="6"/>
  <c r="C412" i="6" s="1"/>
  <c r="C370" i="6"/>
  <c r="C382" i="6"/>
  <c r="C408" i="6" s="1"/>
  <c r="C369" i="6"/>
  <c r="C376" i="6"/>
  <c r="C372" i="6"/>
  <c r="C120" i="6"/>
  <c r="C146" i="6" s="1"/>
  <c r="C172" i="6" s="1"/>
  <c r="C379" i="6"/>
  <c r="C375" i="6"/>
  <c r="C371" i="6"/>
  <c r="C353" i="6"/>
  <c r="C345" i="6"/>
  <c r="C374" i="6"/>
  <c r="C348" i="6"/>
  <c r="E222" i="3"/>
  <c r="E256" i="3"/>
  <c r="C126" i="6"/>
  <c r="C152" i="6" s="1"/>
  <c r="C178" i="6" s="1"/>
  <c r="C204" i="6" s="1"/>
  <c r="C230" i="6" s="1"/>
  <c r="C256" i="6" s="1"/>
  <c r="C282" i="6" s="1"/>
  <c r="E262" i="3"/>
  <c r="E198" i="3"/>
  <c r="E204" i="3"/>
  <c r="J843" i="2"/>
  <c r="C86" i="6"/>
  <c r="C112" i="6" s="1"/>
  <c r="C138" i="6" s="1"/>
  <c r="C84" i="6"/>
  <c r="C110" i="6" s="1"/>
  <c r="C136" i="6" s="1"/>
  <c r="C162" i="6" s="1"/>
  <c r="C124" i="6"/>
  <c r="C150" i="6" s="1"/>
  <c r="C176" i="6" s="1"/>
  <c r="C202" i="6" s="1"/>
  <c r="C228" i="6" s="1"/>
  <c r="C254" i="6" s="1"/>
  <c r="C280" i="6" s="1"/>
  <c r="C83" i="6"/>
  <c r="C109" i="6" s="1"/>
  <c r="C384" i="6"/>
  <c r="C410" i="6" s="1"/>
  <c r="C368" i="6"/>
  <c r="C82" i="6"/>
  <c r="C108" i="6" s="1"/>
  <c r="C380" i="6"/>
  <c r="C406" i="6" s="1"/>
  <c r="C385" i="6"/>
  <c r="C411" i="6" s="1"/>
  <c r="C381" i="6"/>
  <c r="C407" i="6" s="1"/>
  <c r="C383" i="6"/>
  <c r="C409" i="6" s="1"/>
  <c r="C377" i="6"/>
  <c r="C373" i="6"/>
  <c r="C87" i="6"/>
  <c r="C113" i="6" s="1"/>
  <c r="C139" i="6" s="1"/>
  <c r="C378" i="6"/>
  <c r="C404" i="6" s="1"/>
  <c r="E232" i="3"/>
  <c r="E238" i="3"/>
  <c r="E272" i="3"/>
  <c r="E274" i="3"/>
  <c r="C116" i="6"/>
  <c r="C142" i="6" s="1"/>
  <c r="C168" i="6" s="1"/>
  <c r="C122" i="6"/>
  <c r="C148" i="6" s="1"/>
  <c r="C174" i="6" s="1"/>
  <c r="C200" i="6" s="1"/>
  <c r="C226" i="6" s="1"/>
  <c r="C252" i="6" s="1"/>
  <c r="C278" i="6" s="1"/>
  <c r="C123" i="6"/>
  <c r="C149" i="6" s="1"/>
  <c r="C175" i="6" s="1"/>
  <c r="C201" i="6" s="1"/>
  <c r="C227" i="6" s="1"/>
  <c r="C253" i="6" s="1"/>
  <c r="C279" i="6" s="1"/>
  <c r="C117" i="6"/>
  <c r="C143" i="6" s="1"/>
  <c r="C121" i="6"/>
  <c r="C147" i="6" s="1"/>
  <c r="C173" i="6" s="1"/>
  <c r="C199" i="6" s="1"/>
  <c r="C225" i="6" s="1"/>
  <c r="C251" i="6" s="1"/>
  <c r="C277" i="6" s="1"/>
  <c r="C125" i="6"/>
  <c r="C151" i="6" s="1"/>
  <c r="C177" i="6" s="1"/>
  <c r="C203" i="6" s="1"/>
  <c r="C229" i="6" s="1"/>
  <c r="C255" i="6" s="1"/>
  <c r="C281" i="6" s="1"/>
  <c r="C341" i="6"/>
  <c r="C118" i="6"/>
  <c r="C144" i="6" s="1"/>
  <c r="C170" i="6" s="1"/>
  <c r="C196" i="6" s="1"/>
  <c r="C222" i="6" s="1"/>
  <c r="C248" i="6" s="1"/>
  <c r="C274" i="6" s="1"/>
  <c r="E266" i="3"/>
  <c r="J1083" i="2"/>
  <c r="C367" i="6"/>
  <c r="C81" i="6"/>
  <c r="C107" i="6" s="1"/>
  <c r="N19" i="1"/>
  <c r="P19" i="1" s="1"/>
  <c r="R19" i="1" s="1"/>
  <c r="T19" i="1"/>
  <c r="N20" i="1"/>
  <c r="P20" i="1" s="1"/>
  <c r="R20" i="1" s="1"/>
  <c r="T20" i="1"/>
  <c r="N21" i="1"/>
  <c r="N22" i="1"/>
  <c r="P22" i="1"/>
  <c r="R22" i="1"/>
  <c r="T22" i="1" s="1"/>
  <c r="V22" i="1" s="1"/>
  <c r="N23" i="1"/>
  <c r="P23" i="1" s="1"/>
  <c r="R23" i="1" s="1"/>
  <c r="T23" i="1" s="1"/>
  <c r="N24" i="1"/>
  <c r="P24" i="1" s="1"/>
  <c r="R24" i="1" s="1"/>
  <c r="T24" i="1" s="1"/>
  <c r="V24" i="1"/>
  <c r="N25" i="1"/>
  <c r="P25" i="1"/>
  <c r="R25" i="1"/>
  <c r="T25" i="1"/>
  <c r="V25" i="1" s="1"/>
  <c r="N26" i="1"/>
  <c r="P26" i="1"/>
  <c r="R26" i="1"/>
  <c r="T26" i="1" s="1"/>
  <c r="V26" i="1" s="1"/>
  <c r="N27" i="1"/>
  <c r="P27" i="1" s="1"/>
  <c r="R27" i="1" s="1"/>
  <c r="T27" i="1" s="1"/>
  <c r="V27" i="1" s="1"/>
  <c r="N28" i="1"/>
  <c r="P28" i="1" s="1"/>
  <c r="R28" i="1" s="1"/>
  <c r="T28" i="1" s="1"/>
  <c r="V28" i="1" s="1"/>
  <c r="N29" i="1"/>
  <c r="P29" i="1" s="1"/>
  <c r="R29" i="1" s="1"/>
  <c r="T29" i="1"/>
  <c r="V29" i="1" s="1"/>
  <c r="N30" i="1"/>
  <c r="P30" i="1"/>
  <c r="R30" i="1"/>
  <c r="T30" i="1" s="1"/>
  <c r="V30" i="1" s="1"/>
  <c r="N31" i="1"/>
  <c r="P31" i="1" s="1"/>
  <c r="R31" i="1" s="1"/>
  <c r="T31" i="1" s="1"/>
  <c r="N32" i="1"/>
  <c r="P32" i="1" s="1"/>
  <c r="R32" i="1" s="1"/>
  <c r="T32" i="1" s="1"/>
  <c r="V32" i="1" s="1"/>
  <c r="N33" i="1"/>
  <c r="P33" i="1" s="1"/>
  <c r="R33" i="1" s="1"/>
  <c r="T33" i="1"/>
  <c r="V33" i="1" s="1"/>
  <c r="N34" i="1"/>
  <c r="P34" i="1"/>
  <c r="R34" i="1"/>
  <c r="T34" i="1" s="1"/>
  <c r="V34" i="1" s="1"/>
  <c r="N35" i="1"/>
  <c r="P35" i="1"/>
  <c r="R35" i="1" s="1"/>
  <c r="T35" i="1" s="1"/>
  <c r="V35" i="1" s="1"/>
  <c r="N36" i="1"/>
  <c r="P36" i="1" s="1"/>
  <c r="R36" i="1" s="1"/>
  <c r="T36" i="1" s="1"/>
  <c r="V36" i="1"/>
  <c r="P21" i="1"/>
  <c r="R21" i="1" s="1"/>
  <c r="T21" i="1" s="1"/>
  <c r="V21" i="1"/>
  <c r="V23" i="1"/>
  <c r="V31" i="1"/>
  <c r="N4" i="1"/>
  <c r="P4" i="1"/>
  <c r="N5" i="1"/>
  <c r="P5" i="1"/>
  <c r="N6" i="1"/>
  <c r="P6" i="1" s="1"/>
  <c r="N7" i="1"/>
  <c r="P7" i="1"/>
  <c r="N8" i="1"/>
  <c r="P8" i="1" s="1"/>
  <c r="N9" i="1"/>
  <c r="P9" i="1"/>
  <c r="R9" i="1" s="1"/>
  <c r="N10" i="1"/>
  <c r="P10" i="1"/>
  <c r="R10" i="1"/>
  <c r="N11" i="1"/>
  <c r="P11" i="1" s="1"/>
  <c r="R11" i="1" s="1"/>
  <c r="N12" i="1"/>
  <c r="P12" i="1" s="1"/>
  <c r="R12" i="1" s="1"/>
  <c r="N13" i="1"/>
  <c r="P13" i="1"/>
  <c r="R13" i="1" s="1"/>
  <c r="T13" i="1" s="1"/>
  <c r="N14" i="1"/>
  <c r="P14" i="1"/>
  <c r="R14" i="1" s="1"/>
  <c r="T14" i="1" s="1"/>
  <c r="N15" i="1"/>
  <c r="P15" i="1"/>
  <c r="R15" i="1" s="1"/>
  <c r="T15" i="1" s="1"/>
  <c r="N16" i="1"/>
  <c r="P16" i="1"/>
  <c r="R16" i="1" s="1"/>
  <c r="T16" i="1" s="1"/>
  <c r="N17" i="1"/>
  <c r="P17" i="1"/>
  <c r="R17" i="1" s="1"/>
  <c r="T17" i="1" s="1"/>
  <c r="N18" i="1"/>
  <c r="P18" i="1"/>
  <c r="R18" i="1" s="1"/>
  <c r="T18" i="1" s="1"/>
  <c r="N3" i="1"/>
  <c r="P3" i="1"/>
  <c r="F125" i="6"/>
  <c r="F151" i="6" s="1"/>
  <c r="F177" i="6" s="1"/>
  <c r="F203" i="6" s="1"/>
  <c r="F229" i="6" s="1"/>
  <c r="F255" i="6" s="1"/>
  <c r="F281" i="6" s="1"/>
  <c r="F307" i="6" s="1"/>
  <c r="F333" i="6" s="1"/>
  <c r="F359" i="6" s="1"/>
  <c r="F385" i="6" s="1"/>
  <c r="F120" i="6"/>
  <c r="F146" i="6" s="1"/>
  <c r="F172" i="6" s="1"/>
  <c r="F198" i="6" s="1"/>
  <c r="F224" i="6" s="1"/>
  <c r="F250" i="6" s="1"/>
  <c r="F276" i="6" s="1"/>
  <c r="F302" i="6" s="1"/>
  <c r="F328" i="6" s="1"/>
  <c r="J1323" i="2"/>
  <c r="F3" i="8"/>
  <c r="J1443" i="2"/>
  <c r="J156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4" i="2"/>
  <c r="D248" i="2"/>
  <c r="D249" i="2"/>
  <c r="D252" i="2"/>
  <c r="D256" i="2"/>
  <c r="D376" i="2"/>
  <c r="D260" i="2"/>
  <c r="D264" i="2"/>
  <c r="D268" i="2"/>
  <c r="D272" i="2"/>
  <c r="D276" i="2"/>
  <c r="D280" i="2"/>
  <c r="D281" i="2"/>
  <c r="D284" i="2"/>
  <c r="D288" i="2"/>
  <c r="D292" i="2"/>
  <c r="D296" i="2"/>
  <c r="D300" i="2"/>
  <c r="D304" i="2"/>
  <c r="D308" i="2"/>
  <c r="D312" i="2"/>
  <c r="D316" i="2"/>
  <c r="D436" i="2"/>
  <c r="D320" i="2"/>
  <c r="D324" i="2"/>
  <c r="D328" i="2"/>
  <c r="D332" i="2"/>
  <c r="D336" i="2"/>
  <c r="D340" i="2"/>
  <c r="D344" i="2"/>
  <c r="D348" i="2"/>
  <c r="D352" i="2"/>
  <c r="D356" i="2"/>
  <c r="D360" i="2"/>
  <c r="D368" i="2"/>
  <c r="D369" i="2"/>
  <c r="D408" i="2"/>
  <c r="D416" i="2"/>
  <c r="D456" i="2"/>
  <c r="D472" i="2"/>
  <c r="D123" i="2"/>
  <c r="M123" i="2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25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275" i="2"/>
  <c r="A156" i="2"/>
  <c r="A157" i="2"/>
  <c r="A158" i="2"/>
  <c r="A159" i="2"/>
  <c r="A27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306" i="2"/>
  <c r="A187" i="2"/>
  <c r="A188" i="2"/>
  <c r="A189" i="2"/>
  <c r="A190" i="2"/>
  <c r="A191" i="2"/>
  <c r="A192" i="2"/>
  <c r="A193" i="2"/>
  <c r="A194" i="2"/>
  <c r="A195" i="2"/>
  <c r="A315" i="2"/>
  <c r="A196" i="2"/>
  <c r="A197" i="2"/>
  <c r="A198" i="2"/>
  <c r="A199" i="2"/>
  <c r="A200" i="2"/>
  <c r="A201" i="2"/>
  <c r="A321" i="2"/>
  <c r="A202" i="2"/>
  <c r="A203" i="2"/>
  <c r="A323" i="2"/>
  <c r="A204" i="2"/>
  <c r="A205" i="2"/>
  <c r="A206" i="2"/>
  <c r="A207" i="2"/>
  <c r="A208" i="2"/>
  <c r="A209" i="2"/>
  <c r="A210" i="2"/>
  <c r="A211" i="2"/>
  <c r="A331" i="2"/>
  <c r="A212" i="2"/>
  <c r="A213" i="2"/>
  <c r="A214" i="2"/>
  <c r="A215" i="2"/>
  <c r="A216" i="2"/>
  <c r="A217" i="2"/>
  <c r="A218" i="2"/>
  <c r="A338" i="2"/>
  <c r="A219" i="2"/>
  <c r="A33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351" i="2"/>
  <c r="A471" i="2"/>
  <c r="A232" i="2"/>
  <c r="A233" i="2"/>
  <c r="A234" i="2"/>
  <c r="A235" i="2"/>
  <c r="A236" i="2"/>
  <c r="A237" i="2"/>
  <c r="A238" i="2"/>
  <c r="A239" i="2"/>
  <c r="A240" i="2"/>
  <c r="A241" i="2"/>
  <c r="A242" i="2"/>
  <c r="A251" i="2"/>
  <c r="A259" i="2"/>
  <c r="A263" i="2"/>
  <c r="A273" i="2"/>
  <c r="A290" i="2"/>
  <c r="A299" i="2"/>
  <c r="A327" i="2"/>
  <c r="A350" i="2"/>
  <c r="A12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/>
  <c r="D400" i="2"/>
  <c r="D333" i="2"/>
  <c r="L123" i="2"/>
  <c r="D388" i="2"/>
  <c r="C471" i="2"/>
  <c r="C123" i="2"/>
  <c r="C350" i="2"/>
  <c r="J1683" i="2"/>
  <c r="C231" i="2"/>
  <c r="C223" i="2"/>
  <c r="C219" i="2"/>
  <c r="C215" i="2"/>
  <c r="C211" i="2"/>
  <c r="C207" i="2"/>
  <c r="C203" i="2"/>
  <c r="C195" i="2"/>
  <c r="C179" i="2"/>
  <c r="C159" i="2"/>
  <c r="C155" i="2"/>
  <c r="C143" i="2"/>
  <c r="C139" i="2"/>
  <c r="L139" i="2" s="1"/>
  <c r="C131" i="2"/>
  <c r="L131" i="2" s="1"/>
  <c r="D452" i="2"/>
  <c r="A470" i="2"/>
  <c r="C338" i="2"/>
  <c r="C238" i="2"/>
  <c r="C234" i="2"/>
  <c r="C230" i="2"/>
  <c r="C222" i="2"/>
  <c r="C218" i="2"/>
  <c r="C214" i="2"/>
  <c r="C206" i="2"/>
  <c r="C202" i="2"/>
  <c r="C198" i="2"/>
  <c r="C190" i="2"/>
  <c r="C186" i="2"/>
  <c r="C182" i="2"/>
  <c r="C174" i="2"/>
  <c r="C170" i="2"/>
  <c r="C166" i="2"/>
  <c r="C158" i="2"/>
  <c r="C154" i="2"/>
  <c r="C150" i="2"/>
  <c r="C142" i="2"/>
  <c r="C138" i="2"/>
  <c r="C134" i="2"/>
  <c r="L134" i="2" s="1"/>
  <c r="C126" i="2"/>
  <c r="L126" i="2" s="1"/>
  <c r="C351" i="2"/>
  <c r="C201" i="2"/>
  <c r="C153" i="2"/>
  <c r="C137" i="2"/>
  <c r="L137" i="2" s="1"/>
  <c r="A441" i="2"/>
  <c r="C321" i="2"/>
  <c r="A377" i="2"/>
  <c r="C257" i="2"/>
  <c r="L257" i="2" s="1"/>
  <c r="A346" i="2"/>
  <c r="C226" i="2"/>
  <c r="A282" i="2"/>
  <c r="C162" i="2"/>
  <c r="D592" i="2"/>
  <c r="D528" i="2"/>
  <c r="D489" i="2"/>
  <c r="D476" i="2"/>
  <c r="D444" i="2"/>
  <c r="D432" i="2"/>
  <c r="D424" i="2"/>
  <c r="D412" i="2"/>
  <c r="D401" i="2"/>
  <c r="D392" i="2"/>
  <c r="D380" i="2"/>
  <c r="D361" i="2"/>
  <c r="D353" i="2"/>
  <c r="D345" i="2"/>
  <c r="D337" i="2"/>
  <c r="D329" i="2"/>
  <c r="D321" i="2"/>
  <c r="D313" i="2"/>
  <c r="D301" i="2"/>
  <c r="D293" i="2"/>
  <c r="D285" i="2"/>
  <c r="D277" i="2"/>
  <c r="D269" i="2"/>
  <c r="D261" i="2"/>
  <c r="D253" i="2"/>
  <c r="D245" i="2"/>
  <c r="A591" i="2"/>
  <c r="A458" i="2"/>
  <c r="A358" i="2"/>
  <c r="A343" i="2"/>
  <c r="A335" i="2"/>
  <c r="A326" i="2"/>
  <c r="A318" i="2"/>
  <c r="A302" i="2"/>
  <c r="A286" i="2"/>
  <c r="A274" i="2"/>
  <c r="A262" i="2"/>
  <c r="A254" i="2"/>
  <c r="A361" i="2"/>
  <c r="C241" i="2"/>
  <c r="A357" i="2"/>
  <c r="C237" i="2"/>
  <c r="A353" i="2"/>
  <c r="C233" i="2"/>
  <c r="A349" i="2"/>
  <c r="C229" i="2"/>
  <c r="A345" i="2"/>
  <c r="C225" i="2"/>
  <c r="A341" i="2"/>
  <c r="C221" i="2"/>
  <c r="A337" i="2"/>
  <c r="C217" i="2"/>
  <c r="A333" i="2"/>
  <c r="C213" i="2"/>
  <c r="A329" i="2"/>
  <c r="C209" i="2"/>
  <c r="A325" i="2"/>
  <c r="C205" i="2"/>
  <c r="A317" i="2"/>
  <c r="C197" i="2"/>
  <c r="A313" i="2"/>
  <c r="C193" i="2"/>
  <c r="A309" i="2"/>
  <c r="C189" i="2"/>
  <c r="A305" i="2"/>
  <c r="C185" i="2"/>
  <c r="A301" i="2"/>
  <c r="C181" i="2"/>
  <c r="A297" i="2"/>
  <c r="C177" i="2"/>
  <c r="A293" i="2"/>
  <c r="C173" i="2"/>
  <c r="A289" i="2"/>
  <c r="C169" i="2"/>
  <c r="A285" i="2"/>
  <c r="C165" i="2"/>
  <c r="A281" i="2"/>
  <c r="C161" i="2"/>
  <c r="A277" i="2"/>
  <c r="C157" i="2"/>
  <c r="A269" i="2"/>
  <c r="C149" i="2"/>
  <c r="A265" i="2"/>
  <c r="C145" i="2"/>
  <c r="A261" i="2"/>
  <c r="C141" i="2"/>
  <c r="L141" i="2" s="1"/>
  <c r="A253" i="2"/>
  <c r="C133" i="2"/>
  <c r="L133" i="2" s="1"/>
  <c r="A249" i="2"/>
  <c r="C129" i="2"/>
  <c r="L129" i="2" s="1"/>
  <c r="A245" i="2"/>
  <c r="C125" i="2"/>
  <c r="L125" i="2" s="1"/>
  <c r="D508" i="2"/>
  <c r="D488" i="2"/>
  <c r="D341" i="2"/>
  <c r="D440" i="2"/>
  <c r="D309" i="2"/>
  <c r="D420" i="2"/>
  <c r="D289" i="2"/>
  <c r="D257" i="2"/>
  <c r="A447" i="2"/>
  <c r="C327" i="2"/>
  <c r="A395" i="2"/>
  <c r="C275" i="2"/>
  <c r="A362" i="2"/>
  <c r="C242" i="2"/>
  <c r="A330" i="2"/>
  <c r="C210" i="2"/>
  <c r="A298" i="2"/>
  <c r="C178" i="2"/>
  <c r="A354" i="2"/>
  <c r="A435" i="2"/>
  <c r="C315" i="2"/>
  <c r="A393" i="2"/>
  <c r="C273" i="2"/>
  <c r="A360" i="2"/>
  <c r="C240" i="2"/>
  <c r="A348" i="2"/>
  <c r="C228" i="2"/>
  <c r="A336" i="2"/>
  <c r="C216" i="2"/>
  <c r="A324" i="2"/>
  <c r="C204" i="2"/>
  <c r="A308" i="2"/>
  <c r="C188" i="2"/>
  <c r="A296" i="2"/>
  <c r="C176" i="2"/>
  <c r="A288" i="2"/>
  <c r="C168" i="2"/>
  <c r="A272" i="2"/>
  <c r="C152" i="2"/>
  <c r="A248" i="2"/>
  <c r="C128" i="2"/>
  <c r="L128" i="2"/>
  <c r="D464" i="2"/>
  <c r="D520" i="2"/>
  <c r="D480" i="2"/>
  <c r="D349" i="2"/>
  <c r="D460" i="2"/>
  <c r="D448" i="2"/>
  <c r="D317" i="2"/>
  <c r="D428" i="2"/>
  <c r="D297" i="2"/>
  <c r="D396" i="2"/>
  <c r="D265" i="2"/>
  <c r="D364" i="2"/>
  <c r="D359" i="2"/>
  <c r="D355" i="2"/>
  <c r="D351" i="2"/>
  <c r="D347" i="2"/>
  <c r="D343" i="2"/>
  <c r="D339" i="2"/>
  <c r="D335" i="2"/>
  <c r="D331" i="2"/>
  <c r="D327" i="2"/>
  <c r="D323" i="2"/>
  <c r="D319" i="2"/>
  <c r="D315" i="2"/>
  <c r="D311" i="2"/>
  <c r="D307" i="2"/>
  <c r="D303" i="2"/>
  <c r="D299" i="2"/>
  <c r="D295" i="2"/>
  <c r="D291" i="2"/>
  <c r="D287" i="2"/>
  <c r="D283" i="2"/>
  <c r="D279" i="2"/>
  <c r="D275" i="2"/>
  <c r="D271" i="2"/>
  <c r="D267" i="2"/>
  <c r="D263" i="2"/>
  <c r="D259" i="2"/>
  <c r="D255" i="2"/>
  <c r="D251" i="2"/>
  <c r="D247" i="2"/>
  <c r="A426" i="2"/>
  <c r="C306" i="2"/>
  <c r="A410" i="2"/>
  <c r="C290" i="2"/>
  <c r="A383" i="2"/>
  <c r="C263" i="2"/>
  <c r="A314" i="2"/>
  <c r="C194" i="2"/>
  <c r="A266" i="2"/>
  <c r="C146" i="2"/>
  <c r="A250" i="2"/>
  <c r="C130" i="2"/>
  <c r="L130" i="2"/>
  <c r="A342" i="2"/>
  <c r="A334" i="2"/>
  <c r="A443" i="2"/>
  <c r="C323" i="2"/>
  <c r="A419" i="2"/>
  <c r="C299" i="2"/>
  <c r="A399" i="2"/>
  <c r="C279" i="2"/>
  <c r="A379" i="2"/>
  <c r="C259" i="2"/>
  <c r="A371" i="2"/>
  <c r="C251" i="2"/>
  <c r="L251" i="2" s="1"/>
  <c r="A356" i="2"/>
  <c r="C236" i="2"/>
  <c r="A352" i="2"/>
  <c r="C232" i="2"/>
  <c r="A344" i="2"/>
  <c r="C224" i="2"/>
  <c r="A340" i="2"/>
  <c r="C220" i="2"/>
  <c r="A332" i="2"/>
  <c r="C212" i="2"/>
  <c r="A328" i="2"/>
  <c r="C208" i="2"/>
  <c r="A320" i="2"/>
  <c r="C200" i="2"/>
  <c r="A316" i="2"/>
  <c r="C196" i="2"/>
  <c r="A312" i="2"/>
  <c r="C192" i="2"/>
  <c r="A304" i="2"/>
  <c r="C184" i="2"/>
  <c r="A300" i="2"/>
  <c r="C180" i="2"/>
  <c r="A292" i="2"/>
  <c r="C172" i="2"/>
  <c r="A284" i="2"/>
  <c r="C164" i="2"/>
  <c r="A280" i="2"/>
  <c r="C160" i="2"/>
  <c r="A276" i="2"/>
  <c r="C156" i="2"/>
  <c r="A268" i="2"/>
  <c r="C148" i="2"/>
  <c r="A264" i="2"/>
  <c r="C144" i="2"/>
  <c r="A260" i="2"/>
  <c r="C140" i="2"/>
  <c r="A256" i="2"/>
  <c r="C136" i="2"/>
  <c r="A252" i="2"/>
  <c r="C132" i="2"/>
  <c r="A244" i="2"/>
  <c r="C124" i="2"/>
  <c r="L124" i="2"/>
  <c r="A459" i="2"/>
  <c r="C339" i="2"/>
  <c r="A451" i="2"/>
  <c r="C331" i="2"/>
  <c r="A322" i="2"/>
  <c r="A310" i="2"/>
  <c r="A294" i="2"/>
  <c r="A278" i="2"/>
  <c r="A270" i="2"/>
  <c r="A258" i="2"/>
  <c r="A246" i="2"/>
  <c r="A359" i="2"/>
  <c r="C239" i="2"/>
  <c r="A355" i="2"/>
  <c r="C235" i="2"/>
  <c r="A347" i="2"/>
  <c r="C227" i="2"/>
  <c r="A319" i="2"/>
  <c r="C199" i="2"/>
  <c r="A311" i="2"/>
  <c r="C191" i="2"/>
  <c r="A307" i="2"/>
  <c r="C187" i="2"/>
  <c r="A303" i="2"/>
  <c r="C183" i="2"/>
  <c r="A295" i="2"/>
  <c r="C175" i="2"/>
  <c r="A291" i="2"/>
  <c r="C171" i="2"/>
  <c r="A287" i="2"/>
  <c r="C167" i="2"/>
  <c r="A283" i="2"/>
  <c r="C163" i="2"/>
  <c r="A271" i="2"/>
  <c r="C151" i="2"/>
  <c r="A267" i="2"/>
  <c r="C147" i="2"/>
  <c r="A255" i="2"/>
  <c r="C135" i="2"/>
  <c r="L135" i="2" s="1"/>
  <c r="A247" i="2"/>
  <c r="C127" i="2"/>
  <c r="L127" i="2" s="1"/>
  <c r="D243" i="2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D576" i="2"/>
  <c r="D556" i="2"/>
  <c r="D536" i="2"/>
  <c r="D496" i="2"/>
  <c r="D357" i="2"/>
  <c r="D468" i="2"/>
  <c r="D325" i="2"/>
  <c r="D305" i="2"/>
  <c r="D404" i="2"/>
  <c r="D273" i="2"/>
  <c r="D384" i="2"/>
  <c r="D372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D278" i="2"/>
  <c r="D274" i="2"/>
  <c r="D270" i="2"/>
  <c r="D266" i="2"/>
  <c r="D262" i="2"/>
  <c r="D258" i="2"/>
  <c r="D254" i="2"/>
  <c r="D250" i="2"/>
  <c r="D246" i="2"/>
  <c r="A243" i="2"/>
  <c r="L243" i="2"/>
  <c r="C470" i="2"/>
  <c r="D572" i="2"/>
  <c r="D453" i="2"/>
  <c r="A590" i="2"/>
  <c r="C243" i="2"/>
  <c r="J1803" i="2"/>
  <c r="D378" i="2"/>
  <c r="D402" i="2"/>
  <c r="D442" i="2"/>
  <c r="D474" i="2"/>
  <c r="D477" i="2"/>
  <c r="A387" i="2"/>
  <c r="C267" i="2"/>
  <c r="A411" i="2"/>
  <c r="C291" i="2"/>
  <c r="A431" i="2"/>
  <c r="C311" i="2"/>
  <c r="A479" i="2"/>
  <c r="C359" i="2"/>
  <c r="A398" i="2"/>
  <c r="C278" i="2"/>
  <c r="D385" i="2"/>
  <c r="D568" i="2"/>
  <c r="D584" i="2"/>
  <c r="C296" i="2"/>
  <c r="A416" i="2"/>
  <c r="C324" i="2"/>
  <c r="A444" i="2"/>
  <c r="A468" i="2"/>
  <c r="C348" i="2"/>
  <c r="A513" i="2"/>
  <c r="C393" i="2"/>
  <c r="D560" i="2"/>
  <c r="C274" i="2"/>
  <c r="A394" i="2"/>
  <c r="C326" i="2"/>
  <c r="A446" i="2"/>
  <c r="A578" i="2"/>
  <c r="C458" i="2"/>
  <c r="D393" i="2"/>
  <c r="D445" i="2"/>
  <c r="A366" i="2"/>
  <c r="C246" i="2"/>
  <c r="L246" i="2" s="1"/>
  <c r="A414" i="2"/>
  <c r="C294" i="2"/>
  <c r="A571" i="2"/>
  <c r="C451" i="2"/>
  <c r="A364" i="2"/>
  <c r="C244" i="2"/>
  <c r="L244" i="2"/>
  <c r="C256" i="2"/>
  <c r="A376" i="2"/>
  <c r="A384" i="2"/>
  <c r="C264" i="2"/>
  <c r="C276" i="2"/>
  <c r="A396" i="2"/>
  <c r="A404" i="2"/>
  <c r="C284" i="2"/>
  <c r="C300" i="2"/>
  <c r="A420" i="2"/>
  <c r="C312" i="2"/>
  <c r="A432" i="2"/>
  <c r="C320" i="2"/>
  <c r="A440" i="2"/>
  <c r="C332" i="2"/>
  <c r="A452" i="2"/>
  <c r="C344" i="2"/>
  <c r="A464" i="2"/>
  <c r="C356" i="2"/>
  <c r="A476" i="2"/>
  <c r="C379" i="2"/>
  <c r="A499" i="2"/>
  <c r="A539" i="2"/>
  <c r="C419" i="2"/>
  <c r="A462" i="2"/>
  <c r="C342" i="2"/>
  <c r="A386" i="2"/>
  <c r="C266" i="2"/>
  <c r="A503" i="2"/>
  <c r="C383" i="2"/>
  <c r="A546" i="2"/>
  <c r="C426" i="2"/>
  <c r="D367" i="2"/>
  <c r="D375" i="2"/>
  <c r="D383" i="2"/>
  <c r="D391" i="2"/>
  <c r="D399" i="2"/>
  <c r="D407" i="2"/>
  <c r="D415" i="2"/>
  <c r="D423" i="2"/>
  <c r="D431" i="2"/>
  <c r="D439" i="2"/>
  <c r="D447" i="2"/>
  <c r="D455" i="2"/>
  <c r="D463" i="2"/>
  <c r="D471" i="2"/>
  <c r="D479" i="2"/>
  <c r="D548" i="2"/>
  <c r="D600" i="2"/>
  <c r="A418" i="2"/>
  <c r="C298" i="2"/>
  <c r="A482" i="2"/>
  <c r="C362" i="2"/>
  <c r="A567" i="2"/>
  <c r="C447" i="2"/>
  <c r="D540" i="2"/>
  <c r="D461" i="2"/>
  <c r="D628" i="2"/>
  <c r="A365" i="2"/>
  <c r="C245" i="2"/>
  <c r="L245" i="2"/>
  <c r="A373" i="2"/>
  <c r="C253" i="2"/>
  <c r="A385" i="2"/>
  <c r="C265" i="2"/>
  <c r="C277" i="2"/>
  <c r="A397" i="2"/>
  <c r="A405" i="2"/>
  <c r="C285" i="2"/>
  <c r="A413" i="2"/>
  <c r="C293" i="2"/>
  <c r="A421" i="2"/>
  <c r="C301" i="2"/>
  <c r="A429" i="2"/>
  <c r="C309" i="2"/>
  <c r="A437" i="2"/>
  <c r="C317" i="2"/>
  <c r="A449" i="2"/>
  <c r="C329" i="2"/>
  <c r="A457" i="2"/>
  <c r="C337" i="2"/>
  <c r="A465" i="2"/>
  <c r="C345" i="2"/>
  <c r="A473" i="2"/>
  <c r="C353" i="2"/>
  <c r="A481" i="2"/>
  <c r="C361" i="2"/>
  <c r="C286" i="2"/>
  <c r="A406" i="2"/>
  <c r="C335" i="2"/>
  <c r="A455" i="2"/>
  <c r="C591" i="2"/>
  <c r="A711" i="2"/>
  <c r="I711" i="2"/>
  <c r="D373" i="2"/>
  <c r="D389" i="2"/>
  <c r="D405" i="2"/>
  <c r="D421" i="2"/>
  <c r="D441" i="2"/>
  <c r="D457" i="2"/>
  <c r="D473" i="2"/>
  <c r="D500" i="2"/>
  <c r="D521" i="2"/>
  <c r="D544" i="2"/>
  <c r="D564" i="2"/>
  <c r="D609" i="2"/>
  <c r="C282" i="2"/>
  <c r="A402" i="2"/>
  <c r="A497" i="2"/>
  <c r="C377" i="2"/>
  <c r="D386" i="2"/>
  <c r="D410" i="2"/>
  <c r="D426" i="2"/>
  <c r="D458" i="2"/>
  <c r="D504" i="2"/>
  <c r="D696" i="2"/>
  <c r="A423" i="2"/>
  <c r="C303" i="2"/>
  <c r="A454" i="2"/>
  <c r="C334" i="2"/>
  <c r="A392" i="2"/>
  <c r="C272" i="2"/>
  <c r="D366" i="2"/>
  <c r="D374" i="2"/>
  <c r="D382" i="2"/>
  <c r="D390" i="2"/>
  <c r="D398" i="2"/>
  <c r="D406" i="2"/>
  <c r="D414" i="2"/>
  <c r="D422" i="2"/>
  <c r="D430" i="2"/>
  <c r="D438" i="2"/>
  <c r="D446" i="2"/>
  <c r="D454" i="2"/>
  <c r="D462" i="2"/>
  <c r="D470" i="2"/>
  <c r="D478" i="2"/>
  <c r="D492" i="2"/>
  <c r="D616" i="2"/>
  <c r="D676" i="2"/>
  <c r="D363" i="2"/>
  <c r="M363" i="2"/>
  <c r="M364" i="2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A375" i="2"/>
  <c r="C255" i="2"/>
  <c r="A391" i="2"/>
  <c r="C271" i="2"/>
  <c r="A407" i="2"/>
  <c r="C287" i="2"/>
  <c r="A415" i="2"/>
  <c r="C295" i="2"/>
  <c r="A427" i="2"/>
  <c r="C307" i="2"/>
  <c r="A439" i="2"/>
  <c r="C319" i="2"/>
  <c r="A475" i="2"/>
  <c r="C355" i="2"/>
  <c r="A378" i="2"/>
  <c r="C258" i="2"/>
  <c r="C310" i="2"/>
  <c r="A430" i="2"/>
  <c r="D516" i="2"/>
  <c r="D437" i="2"/>
  <c r="D580" i="2"/>
  <c r="A368" i="2"/>
  <c r="C248" i="2"/>
  <c r="L248" i="2"/>
  <c r="A408" i="2"/>
  <c r="C288" i="2"/>
  <c r="A428" i="2"/>
  <c r="C308" i="2"/>
  <c r="C336" i="2"/>
  <c r="A456" i="2"/>
  <c r="C360" i="2"/>
  <c r="A480" i="2"/>
  <c r="A555" i="2"/>
  <c r="C435" i="2"/>
  <c r="D377" i="2"/>
  <c r="D429" i="2"/>
  <c r="A374" i="2"/>
  <c r="C254" i="2"/>
  <c r="C302" i="2"/>
  <c r="A422" i="2"/>
  <c r="A463" i="2"/>
  <c r="C343" i="2"/>
  <c r="D370" i="2"/>
  <c r="D394" i="2"/>
  <c r="D418" i="2"/>
  <c r="D434" i="2"/>
  <c r="D450" i="2"/>
  <c r="D466" i="2"/>
  <c r="D482" i="2"/>
  <c r="D425" i="2"/>
  <c r="D656" i="2"/>
  <c r="A367" i="2"/>
  <c r="C247" i="2"/>
  <c r="L247" i="2" s="1"/>
  <c r="A403" i="2"/>
  <c r="C283" i="2"/>
  <c r="A467" i="2"/>
  <c r="C347" i="2"/>
  <c r="D524" i="2"/>
  <c r="D588" i="2"/>
  <c r="A390" i="2"/>
  <c r="C270" i="2"/>
  <c r="A442" i="2"/>
  <c r="C322" i="2"/>
  <c r="A579" i="2"/>
  <c r="C459" i="2"/>
  <c r="C252" i="2"/>
  <c r="L252" i="2" s="1"/>
  <c r="A372" i="2"/>
  <c r="C260" i="2"/>
  <c r="L260" i="2" s="1"/>
  <c r="A380" i="2"/>
  <c r="C268" i="2"/>
  <c r="A388" i="2"/>
  <c r="C280" i="2"/>
  <c r="A400" i="2"/>
  <c r="C292" i="2"/>
  <c r="A412" i="2"/>
  <c r="C304" i="2"/>
  <c r="A424" i="2"/>
  <c r="C316" i="2"/>
  <c r="A436" i="2"/>
  <c r="A448" i="2"/>
  <c r="C328" i="2"/>
  <c r="C340" i="2"/>
  <c r="A460" i="2"/>
  <c r="A472" i="2"/>
  <c r="C352" i="2"/>
  <c r="A491" i="2"/>
  <c r="C371" i="2"/>
  <c r="A519" i="2"/>
  <c r="C399" i="2"/>
  <c r="A563" i="2"/>
  <c r="C443" i="2"/>
  <c r="C250" i="2"/>
  <c r="L250" i="2" s="1"/>
  <c r="A370" i="2"/>
  <c r="A434" i="2"/>
  <c r="C314" i="2"/>
  <c r="A530" i="2"/>
  <c r="C410" i="2"/>
  <c r="C590" i="2"/>
  <c r="D371" i="2"/>
  <c r="D379" i="2"/>
  <c r="D387" i="2"/>
  <c r="D395" i="2"/>
  <c r="D403" i="2"/>
  <c r="D411" i="2"/>
  <c r="D419" i="2"/>
  <c r="D427" i="2"/>
  <c r="D435" i="2"/>
  <c r="D443" i="2"/>
  <c r="D451" i="2"/>
  <c r="D459" i="2"/>
  <c r="D467" i="2"/>
  <c r="D475" i="2"/>
  <c r="D484" i="2"/>
  <c r="D417" i="2"/>
  <c r="D469" i="2"/>
  <c r="D640" i="2"/>
  <c r="A474" i="2"/>
  <c r="C354" i="2"/>
  <c r="A450" i="2"/>
  <c r="C330" i="2"/>
  <c r="A515" i="2"/>
  <c r="C395" i="2"/>
  <c r="D409" i="2"/>
  <c r="D608" i="2"/>
  <c r="D692" i="2"/>
  <c r="A369" i="2"/>
  <c r="C249" i="2"/>
  <c r="L249" i="2"/>
  <c r="A381" i="2"/>
  <c r="C261" i="2"/>
  <c r="L261" i="2"/>
  <c r="A389" i="2"/>
  <c r="C269" i="2"/>
  <c r="A401" i="2"/>
  <c r="C281" i="2"/>
  <c r="A409" i="2"/>
  <c r="C289" i="2"/>
  <c r="A417" i="2"/>
  <c r="C297" i="2"/>
  <c r="A425" i="2"/>
  <c r="C305" i="2"/>
  <c r="A433" i="2"/>
  <c r="C313" i="2"/>
  <c r="A445" i="2"/>
  <c r="C325" i="2"/>
  <c r="A453" i="2"/>
  <c r="C333" i="2"/>
  <c r="C341" i="2"/>
  <c r="A461" i="2"/>
  <c r="A469" i="2"/>
  <c r="C349" i="2"/>
  <c r="A477" i="2"/>
  <c r="C357" i="2"/>
  <c r="C262" i="2"/>
  <c r="A382" i="2"/>
  <c r="C318" i="2"/>
  <c r="A438" i="2"/>
  <c r="A478" i="2"/>
  <c r="C358" i="2"/>
  <c r="D365" i="2"/>
  <c r="D381" i="2"/>
  <c r="D397" i="2"/>
  <c r="D413" i="2"/>
  <c r="D433" i="2"/>
  <c r="D449" i="2"/>
  <c r="D465" i="2"/>
  <c r="D481" i="2"/>
  <c r="D512" i="2"/>
  <c r="D532" i="2"/>
  <c r="D552" i="2"/>
  <c r="D596" i="2"/>
  <c r="D648" i="2"/>
  <c r="D712" i="2"/>
  <c r="C346" i="2"/>
  <c r="A466" i="2"/>
  <c r="A561" i="2"/>
  <c r="C441" i="2"/>
  <c r="A363" i="2"/>
  <c r="A710" i="2"/>
  <c r="L363" i="2"/>
  <c r="L371" i="2"/>
  <c r="D573" i="2"/>
  <c r="C363" i="2"/>
  <c r="J1923" i="2"/>
  <c r="A502" i="2"/>
  <c r="C382" i="2"/>
  <c r="D537" i="2"/>
  <c r="D497" i="2"/>
  <c r="D525" i="2"/>
  <c r="A517" i="2"/>
  <c r="C397" i="2"/>
  <c r="D748" i="2"/>
  <c r="C499" i="2"/>
  <c r="A619" i="2"/>
  <c r="A560" i="2"/>
  <c r="C440" i="2"/>
  <c r="A516" i="2"/>
  <c r="C396" i="2"/>
  <c r="A536" i="2"/>
  <c r="C416" i="2"/>
  <c r="A681" i="2"/>
  <c r="C561" i="2"/>
  <c r="D832" i="2"/>
  <c r="D716" i="2"/>
  <c r="D652" i="2"/>
  <c r="D601" i="2"/>
  <c r="D569" i="2"/>
  <c r="D533" i="2"/>
  <c r="D501" i="2"/>
  <c r="A598" i="2"/>
  <c r="C478" i="2"/>
  <c r="A589" i="2"/>
  <c r="C469" i="2"/>
  <c r="A573" i="2"/>
  <c r="C453" i="2"/>
  <c r="A553" i="2"/>
  <c r="C433" i="2"/>
  <c r="A537" i="2"/>
  <c r="C417" i="2"/>
  <c r="A521" i="2"/>
  <c r="C401" i="2"/>
  <c r="A501" i="2"/>
  <c r="C381" i="2"/>
  <c r="D529" i="2"/>
  <c r="A570" i="2"/>
  <c r="C450" i="2"/>
  <c r="D760" i="2"/>
  <c r="D595" i="2"/>
  <c r="D579" i="2"/>
  <c r="D563" i="2"/>
  <c r="D547" i="2"/>
  <c r="D531" i="2"/>
  <c r="D515" i="2"/>
  <c r="D499" i="2"/>
  <c r="A830" i="2"/>
  <c r="C710" i="2"/>
  <c r="A554" i="2"/>
  <c r="C434" i="2"/>
  <c r="A683" i="2"/>
  <c r="C563" i="2"/>
  <c r="A611" i="2"/>
  <c r="C491" i="2"/>
  <c r="L491" i="2" s="1"/>
  <c r="A562" i="2"/>
  <c r="C442" i="2"/>
  <c r="D708" i="2"/>
  <c r="A587" i="2"/>
  <c r="C467" i="2"/>
  <c r="A487" i="2"/>
  <c r="C367" i="2"/>
  <c r="L367" i="2" s="1"/>
  <c r="D586" i="2"/>
  <c r="D554" i="2"/>
  <c r="D514" i="2"/>
  <c r="A583" i="2"/>
  <c r="C463" i="2"/>
  <c r="C374" i="2"/>
  <c r="A494" i="2"/>
  <c r="A548" i="2"/>
  <c r="C428" i="2"/>
  <c r="A488" i="2"/>
  <c r="C368" i="2"/>
  <c r="L368" i="2" s="1"/>
  <c r="D557" i="2"/>
  <c r="A595" i="2"/>
  <c r="C475" i="2"/>
  <c r="A547" i="2"/>
  <c r="C427" i="2"/>
  <c r="A527" i="2"/>
  <c r="C407" i="2"/>
  <c r="A495" i="2"/>
  <c r="C375" i="2"/>
  <c r="L375" i="2"/>
  <c r="D796" i="2"/>
  <c r="D612" i="2"/>
  <c r="D590" i="2"/>
  <c r="D574" i="2"/>
  <c r="D558" i="2"/>
  <c r="D542" i="2"/>
  <c r="D526" i="2"/>
  <c r="D510" i="2"/>
  <c r="D494" i="2"/>
  <c r="A512" i="2"/>
  <c r="C392" i="2"/>
  <c r="A543" i="2"/>
  <c r="C423" i="2"/>
  <c r="D624" i="2"/>
  <c r="D546" i="2"/>
  <c r="D506" i="2"/>
  <c r="A617" i="2"/>
  <c r="C497" i="2"/>
  <c r="D684" i="2"/>
  <c r="D641" i="2"/>
  <c r="D593" i="2"/>
  <c r="D561" i="2"/>
  <c r="D493" i="2"/>
  <c r="A601" i="2"/>
  <c r="C481" i="2"/>
  <c r="A585" i="2"/>
  <c r="C465" i="2"/>
  <c r="A569" i="2"/>
  <c r="C449" i="2"/>
  <c r="A549" i="2"/>
  <c r="C429" i="2"/>
  <c r="A533" i="2"/>
  <c r="C413" i="2"/>
  <c r="A493" i="2"/>
  <c r="C373" i="2"/>
  <c r="D660" i="2"/>
  <c r="A602" i="2"/>
  <c r="C482" i="2"/>
  <c r="D720" i="2"/>
  <c r="D599" i="2"/>
  <c r="D583" i="2"/>
  <c r="D567" i="2"/>
  <c r="D551" i="2"/>
  <c r="D535" i="2"/>
  <c r="D519" i="2"/>
  <c r="D503" i="2"/>
  <c r="D487" i="2"/>
  <c r="A623" i="2"/>
  <c r="C503" i="2"/>
  <c r="A582" i="2"/>
  <c r="C462" i="2"/>
  <c r="A691" i="2"/>
  <c r="C571" i="2"/>
  <c r="A486" i="2"/>
  <c r="C366" i="2"/>
  <c r="L366" i="2" s="1"/>
  <c r="D513" i="2"/>
  <c r="D680" i="2"/>
  <c r="A588" i="2"/>
  <c r="C468" i="2"/>
  <c r="D688" i="2"/>
  <c r="A518" i="2"/>
  <c r="C398" i="2"/>
  <c r="A551" i="2"/>
  <c r="C431" i="2"/>
  <c r="A507" i="2"/>
  <c r="C387" i="2"/>
  <c r="D594" i="2"/>
  <c r="D522" i="2"/>
  <c r="D812" i="2"/>
  <c r="A580" i="2"/>
  <c r="C460" i="2"/>
  <c r="A508" i="2"/>
  <c r="C388" i="2"/>
  <c r="A600" i="2"/>
  <c r="C480" i="2"/>
  <c r="C455" i="2"/>
  <c r="A575" i="2"/>
  <c r="A540" i="2"/>
  <c r="C420" i="2"/>
  <c r="A566" i="2"/>
  <c r="C446" i="2"/>
  <c r="A586" i="2"/>
  <c r="C466" i="2"/>
  <c r="D585" i="2"/>
  <c r="D517" i="2"/>
  <c r="A558" i="2"/>
  <c r="C438" i="2"/>
  <c r="A581" i="2"/>
  <c r="C461" i="2"/>
  <c r="A544" i="2"/>
  <c r="C424" i="2"/>
  <c r="A520" i="2"/>
  <c r="C400" i="2"/>
  <c r="A500" i="2"/>
  <c r="C380" i="2"/>
  <c r="L380" i="2" s="1"/>
  <c r="A542" i="2"/>
  <c r="C422" i="2"/>
  <c r="A576" i="2"/>
  <c r="C456" i="2"/>
  <c r="A522" i="2"/>
  <c r="C402" i="2"/>
  <c r="D509" i="2"/>
  <c r="A831" i="2"/>
  <c r="C711" i="2"/>
  <c r="A526" i="2"/>
  <c r="C406" i="2"/>
  <c r="A596" i="2"/>
  <c r="C476" i="2"/>
  <c r="A572" i="2"/>
  <c r="C452" i="2"/>
  <c r="A552" i="2"/>
  <c r="C432" i="2"/>
  <c r="D565" i="2"/>
  <c r="A514" i="2"/>
  <c r="C394" i="2"/>
  <c r="A564" i="2"/>
  <c r="C444" i="2"/>
  <c r="A556" i="2"/>
  <c r="C436" i="2"/>
  <c r="A532" i="2"/>
  <c r="C412" i="2"/>
  <c r="A492" i="2"/>
  <c r="C372" i="2"/>
  <c r="D545" i="2"/>
  <c r="A550" i="2"/>
  <c r="C430" i="2"/>
  <c r="A584" i="2"/>
  <c r="C464" i="2"/>
  <c r="A496" i="2"/>
  <c r="C376" i="2"/>
  <c r="D768" i="2"/>
  <c r="D553" i="2"/>
  <c r="A490" i="2"/>
  <c r="C370" i="2"/>
  <c r="L370" i="2" s="1"/>
  <c r="D672" i="2"/>
  <c r="D632" i="2"/>
  <c r="D485" i="2"/>
  <c r="A597" i="2"/>
  <c r="C477" i="2"/>
  <c r="A565" i="2"/>
  <c r="C445" i="2"/>
  <c r="A545" i="2"/>
  <c r="C425" i="2"/>
  <c r="A529" i="2"/>
  <c r="C409" i="2"/>
  <c r="A509" i="2"/>
  <c r="C389" i="2"/>
  <c r="A489" i="2"/>
  <c r="C369" i="2"/>
  <c r="L369" i="2" s="1"/>
  <c r="D728" i="2"/>
  <c r="A635" i="2"/>
  <c r="C515" i="2"/>
  <c r="A594" i="2"/>
  <c r="C474" i="2"/>
  <c r="D589" i="2"/>
  <c r="D604" i="2"/>
  <c r="D587" i="2"/>
  <c r="D571" i="2"/>
  <c r="D555" i="2"/>
  <c r="D539" i="2"/>
  <c r="D523" i="2"/>
  <c r="D507" i="2"/>
  <c r="D491" i="2"/>
  <c r="A650" i="2"/>
  <c r="C530" i="2"/>
  <c r="A639" i="2"/>
  <c r="C519" i="2"/>
  <c r="A592" i="2"/>
  <c r="C472" i="2"/>
  <c r="A568" i="2"/>
  <c r="C448" i="2"/>
  <c r="A699" i="2"/>
  <c r="C579" i="2"/>
  <c r="A510" i="2"/>
  <c r="C390" i="2"/>
  <c r="D644" i="2"/>
  <c r="A523" i="2"/>
  <c r="C403" i="2"/>
  <c r="D776" i="2"/>
  <c r="D602" i="2"/>
  <c r="D570" i="2"/>
  <c r="D538" i="2"/>
  <c r="D490" i="2"/>
  <c r="D549" i="2"/>
  <c r="A675" i="2"/>
  <c r="C555" i="2"/>
  <c r="A528" i="2"/>
  <c r="C408" i="2"/>
  <c r="D700" i="2"/>
  <c r="D636" i="2"/>
  <c r="A498" i="2"/>
  <c r="C378" i="2"/>
  <c r="A559" i="2"/>
  <c r="C439" i="2"/>
  <c r="A535" i="2"/>
  <c r="C415" i="2"/>
  <c r="A511" i="2"/>
  <c r="C391" i="2"/>
  <c r="D483" i="2"/>
  <c r="M483" i="2"/>
  <c r="M484" i="2"/>
  <c r="M485" i="2" s="1"/>
  <c r="M486" i="2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D736" i="2"/>
  <c r="D598" i="2"/>
  <c r="D582" i="2"/>
  <c r="D566" i="2"/>
  <c r="D550" i="2"/>
  <c r="D534" i="2"/>
  <c r="D518" i="2"/>
  <c r="D502" i="2"/>
  <c r="D486" i="2"/>
  <c r="A574" i="2"/>
  <c r="C454" i="2"/>
  <c r="D816" i="2"/>
  <c r="D578" i="2"/>
  <c r="D530" i="2"/>
  <c r="D729" i="2"/>
  <c r="D664" i="2"/>
  <c r="D620" i="2"/>
  <c r="D577" i="2"/>
  <c r="D541" i="2"/>
  <c r="A593" i="2"/>
  <c r="C473" i="2"/>
  <c r="A577" i="2"/>
  <c r="C457" i="2"/>
  <c r="A557" i="2"/>
  <c r="C437" i="2"/>
  <c r="A541" i="2"/>
  <c r="C421" i="2"/>
  <c r="A525" i="2"/>
  <c r="C405" i="2"/>
  <c r="A505" i="2"/>
  <c r="C385" i="2"/>
  <c r="A485" i="2"/>
  <c r="C365" i="2"/>
  <c r="L365" i="2"/>
  <c r="D581" i="2"/>
  <c r="A687" i="2"/>
  <c r="C567" i="2"/>
  <c r="A538" i="2"/>
  <c r="C418" i="2"/>
  <c r="D668" i="2"/>
  <c r="D591" i="2"/>
  <c r="D575" i="2"/>
  <c r="D559" i="2"/>
  <c r="D543" i="2"/>
  <c r="D527" i="2"/>
  <c r="D511" i="2"/>
  <c r="D495" i="2"/>
  <c r="A666" i="2"/>
  <c r="C546" i="2"/>
  <c r="A506" i="2"/>
  <c r="C386" i="2"/>
  <c r="A659" i="2"/>
  <c r="C539" i="2"/>
  <c r="A524" i="2"/>
  <c r="C404" i="2"/>
  <c r="A504" i="2"/>
  <c r="C384" i="2"/>
  <c r="A484" i="2"/>
  <c r="C364" i="2"/>
  <c r="L364" i="2"/>
  <c r="A534" i="2"/>
  <c r="C414" i="2"/>
  <c r="A698" i="2"/>
  <c r="C578" i="2"/>
  <c r="A633" i="2"/>
  <c r="C513" i="2"/>
  <c r="D704" i="2"/>
  <c r="D505" i="2"/>
  <c r="A599" i="2"/>
  <c r="C479" i="2"/>
  <c r="A531" i="2"/>
  <c r="C411" i="2"/>
  <c r="D597" i="2"/>
  <c r="D562" i="2"/>
  <c r="D498" i="2"/>
  <c r="A483" i="2"/>
  <c r="D693" i="2"/>
  <c r="L483" i="2"/>
  <c r="C483" i="2"/>
  <c r="J2043" i="2"/>
  <c r="D618" i="2"/>
  <c r="D717" i="2"/>
  <c r="D701" i="2"/>
  <c r="D650" i="2"/>
  <c r="D605" i="2"/>
  <c r="D637" i="2"/>
  <c r="A614" i="2"/>
  <c r="C494" i="2"/>
  <c r="D634" i="2"/>
  <c r="D649" i="2"/>
  <c r="D621" i="2"/>
  <c r="D645" i="2"/>
  <c r="A719" i="2"/>
  <c r="C599" i="2"/>
  <c r="D824" i="2"/>
  <c r="A818" i="2"/>
  <c r="C698" i="2"/>
  <c r="A604" i="2"/>
  <c r="C484" i="2"/>
  <c r="L484" i="2" s="1"/>
  <c r="A644" i="2"/>
  <c r="C524" i="2"/>
  <c r="A626" i="2"/>
  <c r="C506" i="2"/>
  <c r="D615" i="2"/>
  <c r="D647" i="2"/>
  <c r="D679" i="2"/>
  <c r="D711" i="2"/>
  <c r="A658" i="2"/>
  <c r="C538" i="2"/>
  <c r="A625" i="2"/>
  <c r="C505" i="2"/>
  <c r="A661" i="2"/>
  <c r="C541" i="2"/>
  <c r="A697" i="2"/>
  <c r="C577" i="2"/>
  <c r="D661" i="2"/>
  <c r="D849" i="2"/>
  <c r="D606" i="2"/>
  <c r="D638" i="2"/>
  <c r="D670" i="2"/>
  <c r="D702" i="2"/>
  <c r="D856" i="2"/>
  <c r="A631" i="2"/>
  <c r="C511" i="2"/>
  <c r="A679" i="2"/>
  <c r="C559" i="2"/>
  <c r="D756" i="2"/>
  <c r="A648" i="2"/>
  <c r="C528" i="2"/>
  <c r="D722" i="2"/>
  <c r="A643" i="2"/>
  <c r="C523" i="2"/>
  <c r="A630" i="2"/>
  <c r="C510" i="2"/>
  <c r="A688" i="2"/>
  <c r="C568" i="2"/>
  <c r="A759" i="2"/>
  <c r="C639" i="2"/>
  <c r="D611" i="2"/>
  <c r="D643" i="2"/>
  <c r="D675" i="2"/>
  <c r="D707" i="2"/>
  <c r="D709" i="2"/>
  <c r="A755" i="2"/>
  <c r="C635" i="2"/>
  <c r="A609" i="2"/>
  <c r="C489" i="2"/>
  <c r="L489" i="2" s="1"/>
  <c r="A649" i="2"/>
  <c r="C529" i="2"/>
  <c r="A685" i="2"/>
  <c r="C565" i="2"/>
  <c r="D792" i="2"/>
  <c r="D673" i="2"/>
  <c r="A616" i="2"/>
  <c r="C496" i="2"/>
  <c r="A670" i="2"/>
  <c r="C550" i="2"/>
  <c r="A612" i="2"/>
  <c r="C492" i="2"/>
  <c r="A676" i="2"/>
  <c r="C556" i="2"/>
  <c r="A634" i="2"/>
  <c r="C514" i="2"/>
  <c r="A672" i="2"/>
  <c r="C552" i="2"/>
  <c r="A716" i="2"/>
  <c r="C596" i="2"/>
  <c r="A951" i="2"/>
  <c r="C831" i="2"/>
  <c r="A642" i="2"/>
  <c r="C522" i="2"/>
  <c r="A662" i="2"/>
  <c r="C542" i="2"/>
  <c r="C520" i="2"/>
  <c r="A640" i="2"/>
  <c r="A701" i="2"/>
  <c r="C581" i="2"/>
  <c r="A706" i="2"/>
  <c r="C586" i="2"/>
  <c r="A660" i="2"/>
  <c r="C540" i="2"/>
  <c r="A720" i="2"/>
  <c r="C600" i="2"/>
  <c r="C580" i="2"/>
  <c r="A700" i="2"/>
  <c r="A627" i="2"/>
  <c r="C507" i="2"/>
  <c r="A638" i="2"/>
  <c r="C518" i="2"/>
  <c r="A708" i="2"/>
  <c r="C588" i="2"/>
  <c r="D633" i="2"/>
  <c r="A811" i="2"/>
  <c r="C691" i="2"/>
  <c r="A743" i="2"/>
  <c r="C623" i="2"/>
  <c r="D623" i="2"/>
  <c r="D655" i="2"/>
  <c r="D687" i="2"/>
  <c r="D719" i="2"/>
  <c r="A722" i="2"/>
  <c r="C602" i="2"/>
  <c r="A613" i="2"/>
  <c r="C493" i="2"/>
  <c r="A669" i="2"/>
  <c r="C549" i="2"/>
  <c r="A705" i="2"/>
  <c r="C585" i="2"/>
  <c r="D613" i="2"/>
  <c r="D713" i="2"/>
  <c r="A737" i="2"/>
  <c r="C617" i="2"/>
  <c r="A663" i="2"/>
  <c r="C543" i="2"/>
  <c r="D614" i="2"/>
  <c r="D646" i="2"/>
  <c r="D678" i="2"/>
  <c r="D710" i="2"/>
  <c r="D916" i="2"/>
  <c r="A647" i="2"/>
  <c r="C527" i="2"/>
  <c r="A715" i="2"/>
  <c r="C595" i="2"/>
  <c r="C488" i="2"/>
  <c r="L488" i="2" s="1"/>
  <c r="A608" i="2"/>
  <c r="D706" i="2"/>
  <c r="A707" i="2"/>
  <c r="C587" i="2"/>
  <c r="A682" i="2"/>
  <c r="C562" i="2"/>
  <c r="A803" i="2"/>
  <c r="C683" i="2"/>
  <c r="A950" i="2"/>
  <c r="C830" i="2"/>
  <c r="D635" i="2"/>
  <c r="D667" i="2"/>
  <c r="D699" i="2"/>
  <c r="D880" i="2"/>
  <c r="A641" i="2"/>
  <c r="C521" i="2"/>
  <c r="A673" i="2"/>
  <c r="C553" i="2"/>
  <c r="A709" i="2"/>
  <c r="C589" i="2"/>
  <c r="D689" i="2"/>
  <c r="D772" i="2"/>
  <c r="D952" i="2"/>
  <c r="A656" i="2"/>
  <c r="C536" i="2"/>
  <c r="A680" i="2"/>
  <c r="C560" i="2"/>
  <c r="D868" i="2"/>
  <c r="D657" i="2"/>
  <c r="D669" i="2"/>
  <c r="D804" i="2"/>
  <c r="D666" i="2"/>
  <c r="D820" i="2"/>
  <c r="D610" i="2"/>
  <c r="D705" i="2"/>
  <c r="A695" i="2"/>
  <c r="C575" i="2"/>
  <c r="D800" i="2"/>
  <c r="D780" i="2"/>
  <c r="D626" i="2"/>
  <c r="D744" i="2"/>
  <c r="D674" i="2"/>
  <c r="D836" i="2"/>
  <c r="C619" i="2"/>
  <c r="A739" i="2"/>
  <c r="D740" i="2"/>
  <c r="D936" i="2"/>
  <c r="D658" i="2"/>
  <c r="D642" i="2"/>
  <c r="D682" i="2"/>
  <c r="D690" i="2"/>
  <c r="A651" i="2"/>
  <c r="C531" i="2"/>
  <c r="D625" i="2"/>
  <c r="A753" i="2"/>
  <c r="C633" i="2"/>
  <c r="A654" i="2"/>
  <c r="C534" i="2"/>
  <c r="C504" i="2"/>
  <c r="A624" i="2"/>
  <c r="A779" i="2"/>
  <c r="C659" i="2"/>
  <c r="A786" i="2"/>
  <c r="C666" i="2"/>
  <c r="D631" i="2"/>
  <c r="D663" i="2"/>
  <c r="D695" i="2"/>
  <c r="D788" i="2"/>
  <c r="A807" i="2"/>
  <c r="C687" i="2"/>
  <c r="A605" i="2"/>
  <c r="C485" i="2"/>
  <c r="L485" i="2"/>
  <c r="A645" i="2"/>
  <c r="C525" i="2"/>
  <c r="A677" i="2"/>
  <c r="C557" i="2"/>
  <c r="A713" i="2"/>
  <c r="C593" i="2"/>
  <c r="D697" i="2"/>
  <c r="D784" i="2"/>
  <c r="D698" i="2"/>
  <c r="A694" i="2"/>
  <c r="C574" i="2"/>
  <c r="D622" i="2"/>
  <c r="D654" i="2"/>
  <c r="D686" i="2"/>
  <c r="D718" i="2"/>
  <c r="D603" i="2"/>
  <c r="M603" i="2"/>
  <c r="M604" i="2"/>
  <c r="M605" i="2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A655" i="2"/>
  <c r="C535" i="2"/>
  <c r="A618" i="2"/>
  <c r="C498" i="2"/>
  <c r="L498" i="2" s="1"/>
  <c r="A795" i="2"/>
  <c r="C675" i="2"/>
  <c r="D896" i="2"/>
  <c r="D764" i="2"/>
  <c r="A819" i="2"/>
  <c r="C699" i="2"/>
  <c r="A712" i="2"/>
  <c r="C592" i="2"/>
  <c r="A770" i="2"/>
  <c r="C650" i="2"/>
  <c r="D627" i="2"/>
  <c r="D659" i="2"/>
  <c r="D691" i="2"/>
  <c r="D724" i="2"/>
  <c r="A714" i="2"/>
  <c r="C594" i="2"/>
  <c r="D848" i="2"/>
  <c r="A629" i="2"/>
  <c r="C509" i="2"/>
  <c r="A665" i="2"/>
  <c r="C545" i="2"/>
  <c r="A717" i="2"/>
  <c r="C597" i="2"/>
  <c r="D752" i="2"/>
  <c r="A610" i="2"/>
  <c r="C490" i="2"/>
  <c r="L490" i="2" s="1"/>
  <c r="D888" i="2"/>
  <c r="C584" i="2"/>
  <c r="A704" i="2"/>
  <c r="D665" i="2"/>
  <c r="A652" i="2"/>
  <c r="C532" i="2"/>
  <c r="A684" i="2"/>
  <c r="C564" i="2"/>
  <c r="D685" i="2"/>
  <c r="A692" i="2"/>
  <c r="C572" i="2"/>
  <c r="A646" i="2"/>
  <c r="C526" i="2"/>
  <c r="D629" i="2"/>
  <c r="C576" i="2"/>
  <c r="A696" i="2"/>
  <c r="C500" i="2"/>
  <c r="L500" i="2" s="1"/>
  <c r="A620" i="2"/>
  <c r="C544" i="2"/>
  <c r="A664" i="2"/>
  <c r="A678" i="2"/>
  <c r="C558" i="2"/>
  <c r="A686" i="2"/>
  <c r="C566" i="2"/>
  <c r="A628" i="2"/>
  <c r="C508" i="2"/>
  <c r="D932" i="2"/>
  <c r="D714" i="2"/>
  <c r="A671" i="2"/>
  <c r="C551" i="2"/>
  <c r="D808" i="2"/>
  <c r="A606" i="2"/>
  <c r="C486" i="2"/>
  <c r="L486" i="2" s="1"/>
  <c r="A702" i="2"/>
  <c r="C582" i="2"/>
  <c r="D607" i="2"/>
  <c r="D639" i="2"/>
  <c r="D671" i="2"/>
  <c r="D703" i="2"/>
  <c r="D840" i="2"/>
  <c r="A653" i="2"/>
  <c r="C533" i="2"/>
  <c r="A689" i="2"/>
  <c r="C569" i="2"/>
  <c r="A721" i="2"/>
  <c r="C601" i="2"/>
  <c r="D681" i="2"/>
  <c r="D761" i="2"/>
  <c r="A632" i="2"/>
  <c r="C512" i="2"/>
  <c r="D630" i="2"/>
  <c r="D662" i="2"/>
  <c r="D694" i="2"/>
  <c r="D732" i="2"/>
  <c r="A615" i="2"/>
  <c r="C495" i="2"/>
  <c r="A667" i="2"/>
  <c r="C547" i="2"/>
  <c r="D677" i="2"/>
  <c r="A668" i="2"/>
  <c r="C548" i="2"/>
  <c r="A703" i="2"/>
  <c r="C583" i="2"/>
  <c r="A607" i="2"/>
  <c r="C487" i="2"/>
  <c r="L487" i="2" s="1"/>
  <c r="D828" i="2"/>
  <c r="A731" i="2"/>
  <c r="C611" i="2"/>
  <c r="L611" i="2" s="1"/>
  <c r="A674" i="2"/>
  <c r="C554" i="2"/>
  <c r="D619" i="2"/>
  <c r="D651" i="2"/>
  <c r="D683" i="2"/>
  <c r="D715" i="2"/>
  <c r="A690" i="2"/>
  <c r="C570" i="2"/>
  <c r="A621" i="2"/>
  <c r="C501" i="2"/>
  <c r="A657" i="2"/>
  <c r="C537" i="2"/>
  <c r="A693" i="2"/>
  <c r="C573" i="2"/>
  <c r="A718" i="2"/>
  <c r="C598" i="2"/>
  <c r="D653" i="2"/>
  <c r="D721" i="2"/>
  <c r="A801" i="2"/>
  <c r="C681" i="2"/>
  <c r="C516" i="2"/>
  <c r="A636" i="2"/>
  <c r="A637" i="2"/>
  <c r="C517" i="2"/>
  <c r="D617" i="2"/>
  <c r="A622" i="2"/>
  <c r="C502" i="2"/>
  <c r="A603" i="2"/>
  <c r="D813" i="2"/>
  <c r="L603" i="2"/>
  <c r="C603" i="2"/>
  <c r="C624" i="2"/>
  <c r="A744" i="2"/>
  <c r="D864" i="2"/>
  <c r="C608" i="2"/>
  <c r="L608" i="2" s="1"/>
  <c r="A728" i="2"/>
  <c r="C700" i="2"/>
  <c r="A820" i="2"/>
  <c r="A742" i="2"/>
  <c r="C622" i="2"/>
  <c r="A757" i="2"/>
  <c r="C637" i="2"/>
  <c r="A921" i="2"/>
  <c r="C801" i="2"/>
  <c r="D773" i="2"/>
  <c r="A813" i="2"/>
  <c r="C693" i="2"/>
  <c r="A741" i="2"/>
  <c r="C621" i="2"/>
  <c r="L621" i="2"/>
  <c r="D835" i="2"/>
  <c r="D771" i="2"/>
  <c r="A794" i="2"/>
  <c r="C674" i="2"/>
  <c r="D948" i="2"/>
  <c r="A823" i="2"/>
  <c r="C703" i="2"/>
  <c r="D797" i="2"/>
  <c r="A735" i="2"/>
  <c r="C615" i="2"/>
  <c r="D814" i="2"/>
  <c r="D750" i="2"/>
  <c r="D801" i="2"/>
  <c r="A809" i="2"/>
  <c r="C689" i="2"/>
  <c r="D960" i="2"/>
  <c r="D791" i="2"/>
  <c r="D727" i="2"/>
  <c r="A726" i="2"/>
  <c r="C606" i="2"/>
  <c r="L606" i="2" s="1"/>
  <c r="A791" i="2"/>
  <c r="C671" i="2"/>
  <c r="D1052" i="2"/>
  <c r="A806" i="2"/>
  <c r="C686" i="2"/>
  <c r="A766" i="2"/>
  <c r="C646" i="2"/>
  <c r="D805" i="2"/>
  <c r="A772" i="2"/>
  <c r="C652" i="2"/>
  <c r="A730" i="2"/>
  <c r="C610" i="2"/>
  <c r="L610" i="2" s="1"/>
  <c r="A837" i="2"/>
  <c r="C717" i="2"/>
  <c r="A749" i="2"/>
  <c r="C629" i="2"/>
  <c r="A834" i="2"/>
  <c r="C714" i="2"/>
  <c r="D811" i="2"/>
  <c r="D747" i="2"/>
  <c r="A832" i="2"/>
  <c r="C712" i="2"/>
  <c r="D884" i="2"/>
  <c r="A915" i="2"/>
  <c r="C795" i="2"/>
  <c r="A775" i="2"/>
  <c r="C655" i="2"/>
  <c r="D838" i="2"/>
  <c r="D774" i="2"/>
  <c r="A814" i="2"/>
  <c r="C694" i="2"/>
  <c r="D817" i="2"/>
  <c r="A797" i="2"/>
  <c r="C677" i="2"/>
  <c r="A725" i="2"/>
  <c r="C605" i="2"/>
  <c r="L605" i="2" s="1"/>
  <c r="D908" i="2"/>
  <c r="D783" i="2"/>
  <c r="A906" i="2"/>
  <c r="C786" i="2"/>
  <c r="A873" i="2"/>
  <c r="C753" i="2"/>
  <c r="A771" i="2"/>
  <c r="C651" i="2"/>
  <c r="D802" i="2"/>
  <c r="D778" i="2"/>
  <c r="D860" i="2"/>
  <c r="D956" i="2"/>
  <c r="D900" i="2"/>
  <c r="A815" i="2"/>
  <c r="C695" i="2"/>
  <c r="D730" i="2"/>
  <c r="D786" i="2"/>
  <c r="D789" i="2"/>
  <c r="D988" i="2"/>
  <c r="A776" i="2"/>
  <c r="C656" i="2"/>
  <c r="D892" i="2"/>
  <c r="A829" i="2"/>
  <c r="C709" i="2"/>
  <c r="A761" i="2"/>
  <c r="C641" i="2"/>
  <c r="D819" i="2"/>
  <c r="D755" i="2"/>
  <c r="A923" i="2"/>
  <c r="C803" i="2"/>
  <c r="A827" i="2"/>
  <c r="C707" i="2"/>
  <c r="A767" i="2"/>
  <c r="C647" i="2"/>
  <c r="D830" i="2"/>
  <c r="D766" i="2"/>
  <c r="A783" i="2"/>
  <c r="C663" i="2"/>
  <c r="D833" i="2"/>
  <c r="A825" i="2"/>
  <c r="C705" i="2"/>
  <c r="A733" i="2"/>
  <c r="C613" i="2"/>
  <c r="L613" i="2" s="1"/>
  <c r="D839" i="2"/>
  <c r="D775" i="2"/>
  <c r="A863" i="2"/>
  <c r="C743" i="2"/>
  <c r="D753" i="2"/>
  <c r="A758" i="2"/>
  <c r="C638" i="2"/>
  <c r="A780" i="2"/>
  <c r="C660" i="2"/>
  <c r="A821" i="2"/>
  <c r="C701" i="2"/>
  <c r="A782" i="2"/>
  <c r="C662" i="2"/>
  <c r="A1071" i="2"/>
  <c r="C951" i="2"/>
  <c r="A792" i="2"/>
  <c r="C672" i="2"/>
  <c r="A796" i="2"/>
  <c r="C676" i="2"/>
  <c r="A790" i="2"/>
  <c r="C670" i="2"/>
  <c r="D793" i="2"/>
  <c r="A805" i="2"/>
  <c r="C685" i="2"/>
  <c r="A729" i="2"/>
  <c r="C609" i="2"/>
  <c r="L609" i="2" s="1"/>
  <c r="D829" i="2"/>
  <c r="D795" i="2"/>
  <c r="D731" i="2"/>
  <c r="A808" i="2"/>
  <c r="C688" i="2"/>
  <c r="A763" i="2"/>
  <c r="C643" i="2"/>
  <c r="A768" i="2"/>
  <c r="C648" i="2"/>
  <c r="A799" i="2"/>
  <c r="C679" i="2"/>
  <c r="D976" i="2"/>
  <c r="D790" i="2"/>
  <c r="D726" i="2"/>
  <c r="D781" i="2"/>
  <c r="A781" i="2"/>
  <c r="C661" i="2"/>
  <c r="A778" i="2"/>
  <c r="C658" i="2"/>
  <c r="D799" i="2"/>
  <c r="D735" i="2"/>
  <c r="A764" i="2"/>
  <c r="C644" i="2"/>
  <c r="A938" i="2"/>
  <c r="C818" i="2"/>
  <c r="A839" i="2"/>
  <c r="C719" i="2"/>
  <c r="D741" i="2"/>
  <c r="D754" i="2"/>
  <c r="D757" i="2"/>
  <c r="D770" i="2"/>
  <c r="D837" i="2"/>
  <c r="C704" i="2"/>
  <c r="A824" i="2"/>
  <c r="A756" i="2"/>
  <c r="C636" i="2"/>
  <c r="C620" i="2"/>
  <c r="A740" i="2"/>
  <c r="D872" i="2"/>
  <c r="A859" i="2"/>
  <c r="C739" i="2"/>
  <c r="D924" i="2"/>
  <c r="D733" i="2"/>
  <c r="C640" i="2"/>
  <c r="A760" i="2"/>
  <c r="D912" i="2"/>
  <c r="D821" i="2"/>
  <c r="A784" i="2"/>
  <c r="C664" i="2"/>
  <c r="A816" i="2"/>
  <c r="C696" i="2"/>
  <c r="D737" i="2"/>
  <c r="D841" i="2"/>
  <c r="A838" i="2"/>
  <c r="C718" i="2"/>
  <c r="A777" i="2"/>
  <c r="C657" i="2"/>
  <c r="A810" i="2"/>
  <c r="C690" i="2"/>
  <c r="D803" i="2"/>
  <c r="D739" i="2"/>
  <c r="A851" i="2"/>
  <c r="C731" i="2"/>
  <c r="L731" i="2" s="1"/>
  <c r="A727" i="2"/>
  <c r="C607" i="2"/>
  <c r="L607" i="2"/>
  <c r="A788" i="2"/>
  <c r="C668" i="2"/>
  <c r="A787" i="2"/>
  <c r="C667" i="2"/>
  <c r="D852" i="2"/>
  <c r="D782" i="2"/>
  <c r="A752" i="2"/>
  <c r="C632" i="2"/>
  <c r="D881" i="2"/>
  <c r="A841" i="2"/>
  <c r="C721" i="2"/>
  <c r="A773" i="2"/>
  <c r="C653" i="2"/>
  <c r="D823" i="2"/>
  <c r="D759" i="2"/>
  <c r="A822" i="2"/>
  <c r="C702" i="2"/>
  <c r="D928" i="2"/>
  <c r="D834" i="2"/>
  <c r="A748" i="2"/>
  <c r="C628" i="2"/>
  <c r="A798" i="2"/>
  <c r="C678" i="2"/>
  <c r="D749" i="2"/>
  <c r="A812" i="2"/>
  <c r="C692" i="2"/>
  <c r="A804" i="2"/>
  <c r="C684" i="2"/>
  <c r="D785" i="2"/>
  <c r="D1008" i="2"/>
  <c r="A785" i="2"/>
  <c r="C665" i="2"/>
  <c r="D968" i="2"/>
  <c r="D844" i="2"/>
  <c r="D779" i="2"/>
  <c r="A890" i="2"/>
  <c r="C770" i="2"/>
  <c r="A939" i="2"/>
  <c r="C819" i="2"/>
  <c r="D1016" i="2"/>
  <c r="A738" i="2"/>
  <c r="C618" i="2"/>
  <c r="L618" i="2" s="1"/>
  <c r="D723" i="2"/>
  <c r="M723" i="2"/>
  <c r="M724" i="2"/>
  <c r="M725" i="2" s="1"/>
  <c r="M726" i="2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D806" i="2"/>
  <c r="D742" i="2"/>
  <c r="D818" i="2"/>
  <c r="D904" i="2"/>
  <c r="A833" i="2"/>
  <c r="C713" i="2"/>
  <c r="A765" i="2"/>
  <c r="C645" i="2"/>
  <c r="A927" i="2"/>
  <c r="C807" i="2"/>
  <c r="D815" i="2"/>
  <c r="D751" i="2"/>
  <c r="A899" i="2"/>
  <c r="C779" i="2"/>
  <c r="A774" i="2"/>
  <c r="C654" i="2"/>
  <c r="D745" i="2"/>
  <c r="D810" i="2"/>
  <c r="D762" i="2"/>
  <c r="D1056" i="2"/>
  <c r="D794" i="2"/>
  <c r="D746" i="2"/>
  <c r="D920" i="2"/>
  <c r="D825" i="2"/>
  <c r="D940" i="2"/>
  <c r="D777" i="2"/>
  <c r="A800" i="2"/>
  <c r="C680" i="2"/>
  <c r="D1072" i="2"/>
  <c r="D809" i="2"/>
  <c r="A793" i="2"/>
  <c r="C673" i="2"/>
  <c r="D1000" i="2"/>
  <c r="D787" i="2"/>
  <c r="A1070" i="2"/>
  <c r="C950" i="2"/>
  <c r="A802" i="2"/>
  <c r="C682" i="2"/>
  <c r="D826" i="2"/>
  <c r="A835" i="2"/>
  <c r="C715" i="2"/>
  <c r="D1036" i="2"/>
  <c r="D798" i="2"/>
  <c r="D734" i="2"/>
  <c r="A857" i="2"/>
  <c r="C737" i="2"/>
  <c r="A789" i="2"/>
  <c r="C669" i="2"/>
  <c r="A842" i="2"/>
  <c r="C722" i="2"/>
  <c r="D807" i="2"/>
  <c r="D743" i="2"/>
  <c r="A931" i="2"/>
  <c r="C811" i="2"/>
  <c r="A828" i="2"/>
  <c r="C708" i="2"/>
  <c r="A747" i="2"/>
  <c r="C627" i="2"/>
  <c r="A840" i="2"/>
  <c r="C720" i="2"/>
  <c r="A826" i="2"/>
  <c r="C706" i="2"/>
  <c r="A762" i="2"/>
  <c r="C642" i="2"/>
  <c r="A836" i="2"/>
  <c r="C716" i="2"/>
  <c r="A754" i="2"/>
  <c r="C634" i="2"/>
  <c r="A732" i="2"/>
  <c r="C612" i="2"/>
  <c r="L612" i="2" s="1"/>
  <c r="A736" i="2"/>
  <c r="C616" i="2"/>
  <c r="L616" i="2" s="1"/>
  <c r="A769" i="2"/>
  <c r="C649" i="2"/>
  <c r="A875" i="2"/>
  <c r="C755" i="2"/>
  <c r="D827" i="2"/>
  <c r="D763" i="2"/>
  <c r="A879" i="2"/>
  <c r="C759" i="2"/>
  <c r="A750" i="2"/>
  <c r="C630" i="2"/>
  <c r="D842" i="2"/>
  <c r="D876" i="2"/>
  <c r="A751" i="2"/>
  <c r="C631" i="2"/>
  <c r="D822" i="2"/>
  <c r="D758" i="2"/>
  <c r="D969" i="2"/>
  <c r="A817" i="2"/>
  <c r="C697" i="2"/>
  <c r="A745" i="2"/>
  <c r="C625" i="2"/>
  <c r="D831" i="2"/>
  <c r="D767" i="2"/>
  <c r="A746" i="2"/>
  <c r="C626" i="2"/>
  <c r="A724" i="2"/>
  <c r="C604" i="2"/>
  <c r="L604" i="2" s="1"/>
  <c r="D944" i="2"/>
  <c r="D765" i="2"/>
  <c r="D769" i="2"/>
  <c r="A734" i="2"/>
  <c r="C614" i="2"/>
  <c r="D725" i="2"/>
  <c r="D738" i="2"/>
  <c r="A723" i="2"/>
  <c r="L723" i="2"/>
  <c r="D933" i="2"/>
  <c r="C723" i="2"/>
  <c r="J2283" i="2"/>
  <c r="D1172" i="2"/>
  <c r="A940" i="2"/>
  <c r="C820" i="2"/>
  <c r="D858" i="2"/>
  <c r="A854" i="2"/>
  <c r="C734" i="2"/>
  <c r="L734" i="2" s="1"/>
  <c r="A844" i="2"/>
  <c r="C724" i="2"/>
  <c r="L724" i="2" s="1"/>
  <c r="D887" i="2"/>
  <c r="A865" i="2"/>
  <c r="C745" i="2"/>
  <c r="D1089" i="2"/>
  <c r="D942" i="2"/>
  <c r="D996" i="2"/>
  <c r="A870" i="2"/>
  <c r="C750" i="2"/>
  <c r="D883" i="2"/>
  <c r="A995" i="2"/>
  <c r="C875" i="2"/>
  <c r="A856" i="2"/>
  <c r="C736" i="2"/>
  <c r="L736" i="2" s="1"/>
  <c r="A874" i="2"/>
  <c r="C754" i="2"/>
  <c r="A882" i="2"/>
  <c r="C762" i="2"/>
  <c r="A960" i="2"/>
  <c r="C840" i="2"/>
  <c r="A948" i="2"/>
  <c r="C828" i="2"/>
  <c r="D863" i="2"/>
  <c r="A962" i="2"/>
  <c r="C842" i="2"/>
  <c r="A977" i="2"/>
  <c r="C857" i="2"/>
  <c r="D918" i="2"/>
  <c r="A955" i="2"/>
  <c r="C835" i="2"/>
  <c r="A922" i="2"/>
  <c r="C802" i="2"/>
  <c r="D907" i="2"/>
  <c r="A913" i="2"/>
  <c r="C793" i="2"/>
  <c r="D1192" i="2"/>
  <c r="D897" i="2"/>
  <c r="D945" i="2"/>
  <c r="D866" i="2"/>
  <c r="D1176" i="2"/>
  <c r="D930" i="2"/>
  <c r="A894" i="2"/>
  <c r="C774" i="2"/>
  <c r="D871" i="2"/>
  <c r="A1047" i="2"/>
  <c r="C927" i="2"/>
  <c r="A953" i="2"/>
  <c r="C833" i="2"/>
  <c r="D938" i="2"/>
  <c r="D926" i="2"/>
  <c r="A858" i="2"/>
  <c r="C738" i="2"/>
  <c r="L738" i="2" s="1"/>
  <c r="A1059" i="2"/>
  <c r="C939" i="2"/>
  <c r="D899" i="2"/>
  <c r="D1088" i="2"/>
  <c r="D1128" i="2"/>
  <c r="A924" i="2"/>
  <c r="C804" i="2"/>
  <c r="D869" i="2"/>
  <c r="A868" i="2"/>
  <c r="C748" i="2"/>
  <c r="D1048" i="2"/>
  <c r="D879" i="2"/>
  <c r="A893" i="2"/>
  <c r="C773" i="2"/>
  <c r="D1001" i="2"/>
  <c r="D902" i="2"/>
  <c r="A907" i="2"/>
  <c r="C787" i="2"/>
  <c r="A847" i="2"/>
  <c r="C727" i="2"/>
  <c r="L727" i="2" s="1"/>
  <c r="D859" i="2"/>
  <c r="A930" i="2"/>
  <c r="C810" i="2"/>
  <c r="A958" i="2"/>
  <c r="C838" i="2"/>
  <c r="D857" i="2"/>
  <c r="A904" i="2"/>
  <c r="C784" i="2"/>
  <c r="D1032" i="2"/>
  <c r="A979" i="2"/>
  <c r="C859" i="2"/>
  <c r="D890" i="2"/>
  <c r="D874" i="2"/>
  <c r="A959" i="2"/>
  <c r="C839" i="2"/>
  <c r="A884" i="2"/>
  <c r="C764" i="2"/>
  <c r="D919" i="2"/>
  <c r="A901" i="2"/>
  <c r="C781" i="2"/>
  <c r="D846" i="2"/>
  <c r="D1096" i="2"/>
  <c r="A888" i="2"/>
  <c r="C768" i="2"/>
  <c r="A928" i="2"/>
  <c r="C808" i="2"/>
  <c r="D915" i="2"/>
  <c r="A849" i="2"/>
  <c r="C729" i="2"/>
  <c r="L729" i="2" s="1"/>
  <c r="D913" i="2"/>
  <c r="A916" i="2"/>
  <c r="C796" i="2"/>
  <c r="A1191" i="2"/>
  <c r="C1071" i="2"/>
  <c r="A941" i="2"/>
  <c r="C821" i="2"/>
  <c r="A878" i="2"/>
  <c r="C758" i="2"/>
  <c r="A983" i="2"/>
  <c r="C863" i="2"/>
  <c r="D959" i="2"/>
  <c r="A945" i="2"/>
  <c r="C825" i="2"/>
  <c r="A903" i="2"/>
  <c r="C783" i="2"/>
  <c r="D950" i="2"/>
  <c r="A947" i="2"/>
  <c r="C827" i="2"/>
  <c r="D875" i="2"/>
  <c r="A881" i="2"/>
  <c r="C761" i="2"/>
  <c r="D1012" i="2"/>
  <c r="D1108" i="2"/>
  <c r="D906" i="2"/>
  <c r="A935" i="2"/>
  <c r="C815" i="2"/>
  <c r="D1076" i="2"/>
  <c r="D898" i="2"/>
  <c r="A891" i="2"/>
  <c r="C771" i="2"/>
  <c r="A1026" i="2"/>
  <c r="C906" i="2"/>
  <c r="D1028" i="2"/>
  <c r="A917" i="2"/>
  <c r="C797" i="2"/>
  <c r="D894" i="2"/>
  <c r="A895" i="2"/>
  <c r="C775" i="2"/>
  <c r="D1004" i="2"/>
  <c r="D867" i="2"/>
  <c r="A954" i="2"/>
  <c r="C834" i="2"/>
  <c r="A957" i="2"/>
  <c r="C837" i="2"/>
  <c r="A892" i="2"/>
  <c r="C772" i="2"/>
  <c r="A886" i="2"/>
  <c r="C766" i="2"/>
  <c r="A846" i="2"/>
  <c r="C726" i="2"/>
  <c r="L726" i="2"/>
  <c r="D911" i="2"/>
  <c r="A929" i="2"/>
  <c r="C809" i="2"/>
  <c r="D934" i="2"/>
  <c r="D917" i="2"/>
  <c r="D1068" i="2"/>
  <c r="D891" i="2"/>
  <c r="A861" i="2"/>
  <c r="C741" i="2"/>
  <c r="D893" i="2"/>
  <c r="A877" i="2"/>
  <c r="C757" i="2"/>
  <c r="D984" i="2"/>
  <c r="D885" i="2"/>
  <c r="A944" i="2"/>
  <c r="C824" i="2"/>
  <c r="D961" i="2"/>
  <c r="A880" i="2"/>
  <c r="C760" i="2"/>
  <c r="D873" i="2"/>
  <c r="C728" i="2"/>
  <c r="L728" i="2"/>
  <c r="A848" i="2"/>
  <c r="C744" i="2"/>
  <c r="A864" i="2"/>
  <c r="D853" i="2"/>
  <c r="A860" i="2"/>
  <c r="C740" i="2"/>
  <c r="D845" i="2"/>
  <c r="D889" i="2"/>
  <c r="D1064" i="2"/>
  <c r="A866" i="2"/>
  <c r="C746" i="2"/>
  <c r="D951" i="2"/>
  <c r="A937" i="2"/>
  <c r="C817" i="2"/>
  <c r="D878" i="2"/>
  <c r="A871" i="2"/>
  <c r="C751" i="2"/>
  <c r="D962" i="2"/>
  <c r="A999" i="2"/>
  <c r="C879" i="2"/>
  <c r="D947" i="2"/>
  <c r="A889" i="2"/>
  <c r="C769" i="2"/>
  <c r="A852" i="2"/>
  <c r="C732" i="2"/>
  <c r="A956" i="2"/>
  <c r="C836" i="2"/>
  <c r="A946" i="2"/>
  <c r="C826" i="2"/>
  <c r="A867" i="2"/>
  <c r="C747" i="2"/>
  <c r="A1051" i="2"/>
  <c r="C931" i="2"/>
  <c r="D927" i="2"/>
  <c r="A909" i="2"/>
  <c r="C789" i="2"/>
  <c r="D854" i="2"/>
  <c r="D1156" i="2"/>
  <c r="D946" i="2"/>
  <c r="A1190" i="2"/>
  <c r="C1070" i="2"/>
  <c r="D1120" i="2"/>
  <c r="D929" i="2"/>
  <c r="A920" i="2"/>
  <c r="C800" i="2"/>
  <c r="D1060" i="2"/>
  <c r="D1040" i="2"/>
  <c r="D914" i="2"/>
  <c r="D882" i="2"/>
  <c r="D865" i="2"/>
  <c r="A1019" i="2"/>
  <c r="C899" i="2"/>
  <c r="D935" i="2"/>
  <c r="A885" i="2"/>
  <c r="C765" i="2"/>
  <c r="D1024" i="2"/>
  <c r="D862" i="2"/>
  <c r="D843" i="2"/>
  <c r="M843" i="2"/>
  <c r="M844" i="2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D1136" i="2"/>
  <c r="A1010" i="2"/>
  <c r="C890" i="2"/>
  <c r="D964" i="2"/>
  <c r="A905" i="2"/>
  <c r="C785" i="2"/>
  <c r="D905" i="2"/>
  <c r="A932" i="2"/>
  <c r="C812" i="2"/>
  <c r="A918" i="2"/>
  <c r="C798" i="2"/>
  <c r="D954" i="2"/>
  <c r="A942" i="2"/>
  <c r="C822" i="2"/>
  <c r="D943" i="2"/>
  <c r="A961" i="2"/>
  <c r="C841" i="2"/>
  <c r="A872" i="2"/>
  <c r="C752" i="2"/>
  <c r="D972" i="2"/>
  <c r="A908" i="2"/>
  <c r="C788" i="2"/>
  <c r="A971" i="2"/>
  <c r="C851" i="2"/>
  <c r="L851" i="2"/>
  <c r="D923" i="2"/>
  <c r="A897" i="2"/>
  <c r="C777" i="2"/>
  <c r="A936" i="2"/>
  <c r="C816" i="2"/>
  <c r="D941" i="2"/>
  <c r="D1044" i="2"/>
  <c r="D992" i="2"/>
  <c r="A876" i="2"/>
  <c r="C756" i="2"/>
  <c r="D957" i="2"/>
  <c r="D877" i="2"/>
  <c r="D861" i="2"/>
  <c r="A1058" i="2"/>
  <c r="C938" i="2"/>
  <c r="D855" i="2"/>
  <c r="A898" i="2"/>
  <c r="C778" i="2"/>
  <c r="D901" i="2"/>
  <c r="D910" i="2"/>
  <c r="A919" i="2"/>
  <c r="C799" i="2"/>
  <c r="A883" i="2"/>
  <c r="C763" i="2"/>
  <c r="D851" i="2"/>
  <c r="D949" i="2"/>
  <c r="A925" i="2"/>
  <c r="C805" i="2"/>
  <c r="A910" i="2"/>
  <c r="C790" i="2"/>
  <c r="A912" i="2"/>
  <c r="C792" i="2"/>
  <c r="A902" i="2"/>
  <c r="C782" i="2"/>
  <c r="A900" i="2"/>
  <c r="C780" i="2"/>
  <c r="D895" i="2"/>
  <c r="A853" i="2"/>
  <c r="C733" i="2"/>
  <c r="L733" i="2"/>
  <c r="D953" i="2"/>
  <c r="D886" i="2"/>
  <c r="A887" i="2"/>
  <c r="C767" i="2"/>
  <c r="A1043" i="2"/>
  <c r="C923" i="2"/>
  <c r="D939" i="2"/>
  <c r="A949" i="2"/>
  <c r="C829" i="2"/>
  <c r="A896" i="2"/>
  <c r="C776" i="2"/>
  <c r="D909" i="2"/>
  <c r="D850" i="2"/>
  <c r="D1020" i="2"/>
  <c r="D980" i="2"/>
  <c r="D922" i="2"/>
  <c r="A993" i="2"/>
  <c r="C873" i="2"/>
  <c r="D903" i="2"/>
  <c r="A845" i="2"/>
  <c r="C725" i="2"/>
  <c r="L725" i="2" s="1"/>
  <c r="D937" i="2"/>
  <c r="A934" i="2"/>
  <c r="C814" i="2"/>
  <c r="D958" i="2"/>
  <c r="A1035" i="2"/>
  <c r="C915" i="2"/>
  <c r="A952" i="2"/>
  <c r="C832" i="2"/>
  <c r="D931" i="2"/>
  <c r="A869" i="2"/>
  <c r="C749" i="2"/>
  <c r="A850" i="2"/>
  <c r="C730" i="2"/>
  <c r="L730" i="2"/>
  <c r="D925" i="2"/>
  <c r="A926" i="2"/>
  <c r="C806" i="2"/>
  <c r="A911" i="2"/>
  <c r="C791" i="2"/>
  <c r="D847" i="2"/>
  <c r="D1080" i="2"/>
  <c r="D921" i="2"/>
  <c r="D870" i="2"/>
  <c r="A855" i="2"/>
  <c r="C735" i="2"/>
  <c r="A943" i="2"/>
  <c r="C823" i="2"/>
  <c r="A914" i="2"/>
  <c r="C794" i="2"/>
  <c r="D955" i="2"/>
  <c r="A933" i="2"/>
  <c r="C813" i="2"/>
  <c r="A1041" i="2"/>
  <c r="C921" i="2"/>
  <c r="A862" i="2"/>
  <c r="C742" i="2"/>
  <c r="A843" i="2"/>
  <c r="L843" i="2"/>
  <c r="D1053" i="2"/>
  <c r="J2403" i="2"/>
  <c r="C843" i="2"/>
  <c r="D1164" i="2"/>
  <c r="D1050" i="2"/>
  <c r="D986" i="2"/>
  <c r="A982" i="2"/>
  <c r="C862" i="2"/>
  <c r="A1053" i="2"/>
  <c r="C933" i="2"/>
  <c r="A1034" i="2"/>
  <c r="C914" i="2"/>
  <c r="A975" i="2"/>
  <c r="C855" i="2"/>
  <c r="D1041" i="2"/>
  <c r="D967" i="2"/>
  <c r="A1046" i="2"/>
  <c r="C926" i="2"/>
  <c r="A970" i="2"/>
  <c r="C850" i="2"/>
  <c r="L850" i="2" s="1"/>
  <c r="D1051" i="2"/>
  <c r="A1155" i="2"/>
  <c r="C1035" i="2"/>
  <c r="A1054" i="2"/>
  <c r="C934" i="2"/>
  <c r="A965" i="2"/>
  <c r="C845" i="2"/>
  <c r="L845" i="2" s="1"/>
  <c r="A1113" i="2"/>
  <c r="C993" i="2"/>
  <c r="D1100" i="2"/>
  <c r="D970" i="2"/>
  <c r="A1016" i="2"/>
  <c r="C896" i="2"/>
  <c r="D1059" i="2"/>
  <c r="A1007" i="2"/>
  <c r="C887" i="2"/>
  <c r="D1015" i="2"/>
  <c r="A1022" i="2"/>
  <c r="C902" i="2"/>
  <c r="A1030" i="2"/>
  <c r="C910" i="2"/>
  <c r="D1069" i="2"/>
  <c r="A1003" i="2"/>
  <c r="C883" i="2"/>
  <c r="D1030" i="2"/>
  <c r="A1018" i="2"/>
  <c r="C898" i="2"/>
  <c r="A1178" i="2"/>
  <c r="C1058" i="2"/>
  <c r="D997" i="2"/>
  <c r="A996" i="2"/>
  <c r="C876" i="2"/>
  <c r="A1056" i="2"/>
  <c r="C936" i="2"/>
  <c r="D1043" i="2"/>
  <c r="A1028" i="2"/>
  <c r="C908" i="2"/>
  <c r="A992" i="2"/>
  <c r="C872" i="2"/>
  <c r="D1063" i="2"/>
  <c r="D1074" i="2"/>
  <c r="A1052" i="2"/>
  <c r="C932" i="2"/>
  <c r="A1025" i="2"/>
  <c r="C905" i="2"/>
  <c r="A1130" i="2"/>
  <c r="C1010" i="2"/>
  <c r="D963" i="2"/>
  <c r="M963" i="2"/>
  <c r="M964" i="2"/>
  <c r="M965" i="2" s="1"/>
  <c r="M966" i="2" s="1"/>
  <c r="M967" i="2" s="1"/>
  <c r="M968" i="2"/>
  <c r="M969" i="2" s="1"/>
  <c r="M970" i="2" s="1"/>
  <c r="M971" i="2" s="1"/>
  <c r="M972" i="2" s="1"/>
  <c r="M973" i="2" s="1"/>
  <c r="M974" i="2" s="1"/>
  <c r="M975" i="2" s="1"/>
  <c r="M976" i="2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D1144" i="2"/>
  <c r="D1055" i="2"/>
  <c r="D985" i="2"/>
  <c r="D1034" i="2"/>
  <c r="D1180" i="2"/>
  <c r="D1049" i="2"/>
  <c r="A1310" i="2"/>
  <c r="C1190" i="2"/>
  <c r="D1276" i="2"/>
  <c r="A1029" i="2"/>
  <c r="C909" i="2"/>
  <c r="A1171" i="2"/>
  <c r="C1051" i="2"/>
  <c r="A1066" i="2"/>
  <c r="C946" i="2"/>
  <c r="A972" i="2"/>
  <c r="C852" i="2"/>
  <c r="D1067" i="2"/>
  <c r="D1082" i="2"/>
  <c r="D998" i="2"/>
  <c r="D1071" i="2"/>
  <c r="D1184" i="2"/>
  <c r="D965" i="2"/>
  <c r="D973" i="2"/>
  <c r="A1000" i="2"/>
  <c r="C880" i="2"/>
  <c r="A1064" i="2"/>
  <c r="C944" i="2"/>
  <c r="D1104" i="2"/>
  <c r="D1013" i="2"/>
  <c r="D1011" i="2"/>
  <c r="D1031" i="2"/>
  <c r="A1006" i="2"/>
  <c r="C886" i="2"/>
  <c r="A1077" i="2"/>
  <c r="C957" i="2"/>
  <c r="D987" i="2"/>
  <c r="A1015" i="2"/>
  <c r="C895" i="2"/>
  <c r="D1148" i="2"/>
  <c r="A1011" i="2"/>
  <c r="C891" i="2"/>
  <c r="D1196" i="2"/>
  <c r="D1026" i="2"/>
  <c r="D1132" i="2"/>
  <c r="D995" i="2"/>
  <c r="D1070" i="2"/>
  <c r="A1065" i="2"/>
  <c r="C945" i="2"/>
  <c r="A1103" i="2"/>
  <c r="C983" i="2"/>
  <c r="A1061" i="2"/>
  <c r="C941" i="2"/>
  <c r="A1036" i="2"/>
  <c r="C916" i="2"/>
  <c r="A969" i="2"/>
  <c r="C849" i="2"/>
  <c r="L849" i="2" s="1"/>
  <c r="A1048" i="2"/>
  <c r="C928" i="2"/>
  <c r="D1216" i="2"/>
  <c r="A1021" i="2"/>
  <c r="C901" i="2"/>
  <c r="A1004" i="2"/>
  <c r="C884" i="2"/>
  <c r="D994" i="2"/>
  <c r="A1099" i="2"/>
  <c r="C979" i="2"/>
  <c r="L979" i="2" s="1"/>
  <c r="A1024" i="2"/>
  <c r="C904" i="2"/>
  <c r="A1078" i="2"/>
  <c r="C958" i="2"/>
  <c r="D979" i="2"/>
  <c r="A1027" i="2"/>
  <c r="C907" i="2"/>
  <c r="D1121" i="2"/>
  <c r="D999" i="2"/>
  <c r="A988" i="2"/>
  <c r="C868" i="2"/>
  <c r="A1044" i="2"/>
  <c r="C924" i="2"/>
  <c r="D1208" i="2"/>
  <c r="A1179" i="2"/>
  <c r="C1059" i="2"/>
  <c r="D1046" i="2"/>
  <c r="A1073" i="2"/>
  <c r="C953" i="2"/>
  <c r="D991" i="2"/>
  <c r="D1017" i="2"/>
  <c r="A1033" i="2"/>
  <c r="C913" i="2"/>
  <c r="A1042" i="2"/>
  <c r="C922" i="2"/>
  <c r="D1038" i="2"/>
  <c r="A1082" i="2"/>
  <c r="C962" i="2"/>
  <c r="A1068" i="2"/>
  <c r="C948" i="2"/>
  <c r="A1002" i="2"/>
  <c r="C882" i="2"/>
  <c r="A976" i="2"/>
  <c r="C856" i="2"/>
  <c r="L856" i="2" s="1"/>
  <c r="D1003" i="2"/>
  <c r="D1116" i="2"/>
  <c r="D1209" i="2"/>
  <c r="D1007" i="2"/>
  <c r="A974" i="2"/>
  <c r="C854" i="2"/>
  <c r="L854" i="2" s="1"/>
  <c r="A1060" i="2"/>
  <c r="C940" i="2"/>
  <c r="A968" i="2"/>
  <c r="C848" i="2"/>
  <c r="L848" i="2" s="1"/>
  <c r="D1021" i="2"/>
  <c r="A984" i="2"/>
  <c r="C864" i="2"/>
  <c r="D1005" i="2"/>
  <c r="D1018" i="2"/>
  <c r="D978" i="2"/>
  <c r="D1073" i="2"/>
  <c r="D1037" i="2"/>
  <c r="A1161" i="2"/>
  <c r="C1041" i="2"/>
  <c r="D1075" i="2"/>
  <c r="A1063" i="2"/>
  <c r="C943" i="2"/>
  <c r="D990" i="2"/>
  <c r="D1200" i="2"/>
  <c r="A1031" i="2"/>
  <c r="C911" i="2"/>
  <c r="D1045" i="2"/>
  <c r="A989" i="2"/>
  <c r="C869" i="2"/>
  <c r="A1072" i="2"/>
  <c r="C952" i="2"/>
  <c r="D1078" i="2"/>
  <c r="D1057" i="2"/>
  <c r="D1023" i="2"/>
  <c r="D1042" i="2"/>
  <c r="D1140" i="2"/>
  <c r="D1029" i="2"/>
  <c r="A1069" i="2"/>
  <c r="C949" i="2"/>
  <c r="A1163" i="2"/>
  <c r="C1043" i="2"/>
  <c r="D1006" i="2"/>
  <c r="A973" i="2"/>
  <c r="C853" i="2"/>
  <c r="A1020" i="2"/>
  <c r="C900" i="2"/>
  <c r="A1032" i="2"/>
  <c r="C912" i="2"/>
  <c r="A1045" i="2"/>
  <c r="C925" i="2"/>
  <c r="D971" i="2"/>
  <c r="A1039" i="2"/>
  <c r="C919" i="2"/>
  <c r="D975" i="2"/>
  <c r="D981" i="2"/>
  <c r="D1077" i="2"/>
  <c r="D1112" i="2"/>
  <c r="D1061" i="2"/>
  <c r="A1017" i="2"/>
  <c r="C897" i="2"/>
  <c r="A1091" i="2"/>
  <c r="C971" i="2"/>
  <c r="L971" i="2" s="1"/>
  <c r="D1092" i="2"/>
  <c r="A1081" i="2"/>
  <c r="C961" i="2"/>
  <c r="A1062" i="2"/>
  <c r="C942" i="2"/>
  <c r="A1038" i="2"/>
  <c r="C918" i="2"/>
  <c r="D1025" i="2"/>
  <c r="D1084" i="2"/>
  <c r="D1256" i="2"/>
  <c r="D982" i="2"/>
  <c r="A1005" i="2"/>
  <c r="C885" i="2"/>
  <c r="A1139" i="2"/>
  <c r="C1019" i="2"/>
  <c r="D1002" i="2"/>
  <c r="D1160" i="2"/>
  <c r="A1040" i="2"/>
  <c r="C920" i="2"/>
  <c r="D1240" i="2"/>
  <c r="D1066" i="2"/>
  <c r="D974" i="2"/>
  <c r="D1047" i="2"/>
  <c r="A987" i="2"/>
  <c r="C867" i="2"/>
  <c r="A1076" i="2"/>
  <c r="C956" i="2"/>
  <c r="A1009" i="2"/>
  <c r="C889" i="2"/>
  <c r="A1119" i="2"/>
  <c r="C999" i="2"/>
  <c r="A991" i="2"/>
  <c r="C871" i="2"/>
  <c r="A1057" i="2"/>
  <c r="C937" i="2"/>
  <c r="A986" i="2"/>
  <c r="C866" i="2"/>
  <c r="D1009" i="2"/>
  <c r="A980" i="2"/>
  <c r="C860" i="2"/>
  <c r="L860" i="2"/>
  <c r="D993" i="2"/>
  <c r="D1081" i="2"/>
  <c r="A997" i="2"/>
  <c r="C877" i="2"/>
  <c r="A981" i="2"/>
  <c r="C861" i="2"/>
  <c r="D1188" i="2"/>
  <c r="D1054" i="2"/>
  <c r="A1049" i="2"/>
  <c r="C929" i="2"/>
  <c r="A966" i="2"/>
  <c r="C846" i="2"/>
  <c r="L846" i="2" s="1"/>
  <c r="A1012" i="2"/>
  <c r="C892" i="2"/>
  <c r="A1074" i="2"/>
  <c r="C954" i="2"/>
  <c r="D1124" i="2"/>
  <c r="D1014" i="2"/>
  <c r="A1037" i="2"/>
  <c r="C917" i="2"/>
  <c r="A1146" i="2"/>
  <c r="C1026" i="2"/>
  <c r="A1055" i="2"/>
  <c r="C935" i="2"/>
  <c r="D1228" i="2"/>
  <c r="A1001" i="2"/>
  <c r="C881" i="2"/>
  <c r="A1067" i="2"/>
  <c r="C947" i="2"/>
  <c r="A1023" i="2"/>
  <c r="C903" i="2"/>
  <c r="D1079" i="2"/>
  <c r="A998" i="2"/>
  <c r="C878" i="2"/>
  <c r="A1311" i="2"/>
  <c r="C1191" i="2"/>
  <c r="D1033" i="2"/>
  <c r="D1035" i="2"/>
  <c r="A1008" i="2"/>
  <c r="C888" i="2"/>
  <c r="D966" i="2"/>
  <c r="D1039" i="2"/>
  <c r="A1079" i="2"/>
  <c r="C959" i="2"/>
  <c r="D1010" i="2"/>
  <c r="D1152" i="2"/>
  <c r="D977" i="2"/>
  <c r="A1050" i="2"/>
  <c r="C930" i="2"/>
  <c r="A967" i="2"/>
  <c r="C847" i="2"/>
  <c r="L847" i="2"/>
  <c r="D1022" i="2"/>
  <c r="A1013" i="2"/>
  <c r="C893" i="2"/>
  <c r="D1168" i="2"/>
  <c r="D989" i="2"/>
  <c r="D1248" i="2"/>
  <c r="D1019" i="2"/>
  <c r="A978" i="2"/>
  <c r="C858" i="2"/>
  <c r="L858" i="2"/>
  <c r="D1058" i="2"/>
  <c r="A1167" i="2"/>
  <c r="C1047" i="2"/>
  <c r="A1014" i="2"/>
  <c r="C894" i="2"/>
  <c r="D1296" i="2"/>
  <c r="D1065" i="2"/>
  <c r="D1312" i="2"/>
  <c r="D1027" i="2"/>
  <c r="A1075" i="2"/>
  <c r="C955" i="2"/>
  <c r="A1097" i="2"/>
  <c r="C977" i="2"/>
  <c r="L977" i="2" s="1"/>
  <c r="D983" i="2"/>
  <c r="A1080" i="2"/>
  <c r="C960" i="2"/>
  <c r="A994" i="2"/>
  <c r="C874" i="2"/>
  <c r="A1115" i="2"/>
  <c r="C995" i="2"/>
  <c r="A990" i="2"/>
  <c r="C870" i="2"/>
  <c r="D1062" i="2"/>
  <c r="A985" i="2"/>
  <c r="C865" i="2"/>
  <c r="A964" i="2"/>
  <c r="C844" i="2"/>
  <c r="L844" i="2" s="1"/>
  <c r="D1292" i="2"/>
  <c r="A963" i="2"/>
  <c r="L963" i="2"/>
  <c r="D1173" i="2"/>
  <c r="J2523" i="2"/>
  <c r="C963" i="2"/>
  <c r="D1142" i="2"/>
  <c r="D1094" i="2"/>
  <c r="D1300" i="2"/>
  <c r="D1412" i="2"/>
  <c r="A1105" i="2"/>
  <c r="C985" i="2"/>
  <c r="A1110" i="2"/>
  <c r="C990" i="2"/>
  <c r="A1114" i="2"/>
  <c r="C994" i="2"/>
  <c r="D1103" i="2"/>
  <c r="A1195" i="2"/>
  <c r="C1075" i="2"/>
  <c r="D1432" i="2"/>
  <c r="D1416" i="2"/>
  <c r="A1287" i="2"/>
  <c r="C1167" i="2"/>
  <c r="A1098" i="2"/>
  <c r="C978" i="2"/>
  <c r="D1368" i="2"/>
  <c r="D1288" i="2"/>
  <c r="A1170" i="2"/>
  <c r="C1050" i="2"/>
  <c r="D1272" i="2"/>
  <c r="A1199" i="2"/>
  <c r="C1079" i="2"/>
  <c r="D1086" i="2"/>
  <c r="D1155" i="2"/>
  <c r="A1431" i="2"/>
  <c r="C1311" i="2"/>
  <c r="L1311" i="2" s="1"/>
  <c r="D1199" i="2"/>
  <c r="A1187" i="2"/>
  <c r="C1067" i="2"/>
  <c r="D1348" i="2"/>
  <c r="A1266" i="2"/>
  <c r="C1146" i="2"/>
  <c r="D1134" i="2"/>
  <c r="A1194" i="2"/>
  <c r="C1074" i="2"/>
  <c r="A1086" i="2"/>
  <c r="C966" i="2"/>
  <c r="L966" i="2" s="1"/>
  <c r="D1174" i="2"/>
  <c r="A1101" i="2"/>
  <c r="C981" i="2"/>
  <c r="L981" i="2" s="1"/>
  <c r="D1201" i="2"/>
  <c r="A1100" i="2"/>
  <c r="C980" i="2"/>
  <c r="A1106" i="2"/>
  <c r="C986" i="2"/>
  <c r="A1111" i="2"/>
  <c r="C991" i="2"/>
  <c r="A1129" i="2"/>
  <c r="C1009" i="2"/>
  <c r="A1107" i="2"/>
  <c r="C987" i="2"/>
  <c r="D1360" i="2"/>
  <c r="D1280" i="2"/>
  <c r="A1259" i="2"/>
  <c r="C1139" i="2"/>
  <c r="D1102" i="2"/>
  <c r="D1204" i="2"/>
  <c r="A1158" i="2"/>
  <c r="C1038" i="2"/>
  <c r="A1201" i="2"/>
  <c r="C1081" i="2"/>
  <c r="A1211" i="2"/>
  <c r="C1091" i="2"/>
  <c r="D1181" i="2"/>
  <c r="D1197" i="2"/>
  <c r="D1095" i="2"/>
  <c r="D1091" i="2"/>
  <c r="A1152" i="2"/>
  <c r="C1032" i="2"/>
  <c r="A1093" i="2"/>
  <c r="C973" i="2"/>
  <c r="A1283" i="2"/>
  <c r="C1163" i="2"/>
  <c r="D1149" i="2"/>
  <c r="D1162" i="2"/>
  <c r="D1177" i="2"/>
  <c r="A1192" i="2"/>
  <c r="C1072" i="2"/>
  <c r="D1165" i="2"/>
  <c r="D1320" i="2"/>
  <c r="A1183" i="2"/>
  <c r="C1063" i="2"/>
  <c r="A1281" i="2"/>
  <c r="C1161" i="2"/>
  <c r="D1193" i="2"/>
  <c r="D1138" i="2"/>
  <c r="C984" i="2"/>
  <c r="A1104" i="2"/>
  <c r="C968" i="2"/>
  <c r="L968" i="2" s="1"/>
  <c r="A1088" i="2"/>
  <c r="A1094" i="2"/>
  <c r="C974" i="2"/>
  <c r="L974" i="2" s="1"/>
  <c r="D1329" i="2"/>
  <c r="D1123" i="2"/>
  <c r="A1122" i="2"/>
  <c r="C1002" i="2"/>
  <c r="A1202" i="2"/>
  <c r="C1082" i="2"/>
  <c r="A1162" i="2"/>
  <c r="C1042" i="2"/>
  <c r="D1137" i="2"/>
  <c r="A1193" i="2"/>
  <c r="C1073" i="2"/>
  <c r="A1299" i="2"/>
  <c r="C1179" i="2"/>
  <c r="A1164" i="2"/>
  <c r="C1044" i="2"/>
  <c r="D1119" i="2"/>
  <c r="A1147" i="2"/>
  <c r="C1027" i="2"/>
  <c r="A1198" i="2"/>
  <c r="C1078" i="2"/>
  <c r="A1219" i="2"/>
  <c r="C1099" i="2"/>
  <c r="A1124" i="2"/>
  <c r="C1004" i="2"/>
  <c r="D1336" i="2"/>
  <c r="A1089" i="2"/>
  <c r="C969" i="2"/>
  <c r="L969" i="2" s="1"/>
  <c r="A1181" i="2"/>
  <c r="C1061" i="2"/>
  <c r="A1185" i="2"/>
  <c r="C1065" i="2"/>
  <c r="D1115" i="2"/>
  <c r="D1146" i="2"/>
  <c r="A1131" i="2"/>
  <c r="C1011" i="2"/>
  <c r="D1107" i="2"/>
  <c r="A1126" i="2"/>
  <c r="C1006" i="2"/>
  <c r="D1133" i="2"/>
  <c r="A1184" i="2"/>
  <c r="C1064" i="2"/>
  <c r="D1093" i="2"/>
  <c r="D1304" i="2"/>
  <c r="D1118" i="2"/>
  <c r="D1187" i="2"/>
  <c r="A1186" i="2"/>
  <c r="C1066" i="2"/>
  <c r="A1149" i="2"/>
  <c r="C1029" i="2"/>
  <c r="A1430" i="2"/>
  <c r="C1310" i="2"/>
  <c r="L1310" i="2" s="1"/>
  <c r="D1105" i="2"/>
  <c r="D1264" i="2"/>
  <c r="A1250" i="2"/>
  <c r="C1130" i="2"/>
  <c r="A1172" i="2"/>
  <c r="C1052" i="2"/>
  <c r="D1183" i="2"/>
  <c r="A1148" i="2"/>
  <c r="C1028" i="2"/>
  <c r="A1176" i="2"/>
  <c r="C1056" i="2"/>
  <c r="D1117" i="2"/>
  <c r="A1138" i="2"/>
  <c r="C1018" i="2"/>
  <c r="A1123" i="2"/>
  <c r="C1003" i="2"/>
  <c r="A1150" i="2"/>
  <c r="C1030" i="2"/>
  <c r="D1135" i="2"/>
  <c r="D1179" i="2"/>
  <c r="D1090" i="2"/>
  <c r="A1233" i="2"/>
  <c r="C1113" i="2"/>
  <c r="A1174" i="2"/>
  <c r="C1054" i="2"/>
  <c r="D1171" i="2"/>
  <c r="A1166" i="2"/>
  <c r="C1046" i="2"/>
  <c r="D1161" i="2"/>
  <c r="A1154" i="2"/>
  <c r="C1034" i="2"/>
  <c r="A1102" i="2"/>
  <c r="C982" i="2"/>
  <c r="D1170" i="2"/>
  <c r="D1244" i="2"/>
  <c r="D1122" i="2"/>
  <c r="D1126" i="2"/>
  <c r="D1143" i="2"/>
  <c r="D1110" i="2"/>
  <c r="D1158" i="2"/>
  <c r="D1316" i="2"/>
  <c r="D1154" i="2"/>
  <c r="A1084" i="2"/>
  <c r="C964" i="2"/>
  <c r="L964" i="2" s="1"/>
  <c r="D1182" i="2"/>
  <c r="A1235" i="2"/>
  <c r="C1115" i="2"/>
  <c r="A1200" i="2"/>
  <c r="C1080" i="2"/>
  <c r="A1217" i="2"/>
  <c r="C1097" i="2"/>
  <c r="D1147" i="2"/>
  <c r="D1185" i="2"/>
  <c r="A1134" i="2"/>
  <c r="C1014" i="2"/>
  <c r="D1178" i="2"/>
  <c r="D1139" i="2"/>
  <c r="D1109" i="2"/>
  <c r="A1133" i="2"/>
  <c r="C1013" i="2"/>
  <c r="A1087" i="2"/>
  <c r="C967" i="2"/>
  <c r="L967" i="2" s="1"/>
  <c r="D1097" i="2"/>
  <c r="D1130" i="2"/>
  <c r="D1159" i="2"/>
  <c r="A1128" i="2"/>
  <c r="C1008" i="2"/>
  <c r="D1153" i="2"/>
  <c r="A1118" i="2"/>
  <c r="C998" i="2"/>
  <c r="A1143" i="2"/>
  <c r="C1023" i="2"/>
  <c r="A1121" i="2"/>
  <c r="C1001" i="2"/>
  <c r="A1175" i="2"/>
  <c r="C1055" i="2"/>
  <c r="A1157" i="2"/>
  <c r="C1037" i="2"/>
  <c r="A1132" i="2"/>
  <c r="C1012" i="2"/>
  <c r="A1169" i="2"/>
  <c r="C1049" i="2"/>
  <c r="D1308" i="2"/>
  <c r="A1117" i="2"/>
  <c r="C997" i="2"/>
  <c r="D1113" i="2"/>
  <c r="D1129" i="2"/>
  <c r="A1177" i="2"/>
  <c r="C1057" i="2"/>
  <c r="A1239" i="2"/>
  <c r="C1119" i="2"/>
  <c r="A1196" i="2"/>
  <c r="C1076" i="2"/>
  <c r="D1167" i="2"/>
  <c r="D1186" i="2"/>
  <c r="A1160" i="2"/>
  <c r="C1040" i="2"/>
  <c r="A1125" i="2"/>
  <c r="C1005" i="2"/>
  <c r="D1376" i="2"/>
  <c r="D1145" i="2"/>
  <c r="A1182" i="2"/>
  <c r="C1062" i="2"/>
  <c r="D1212" i="2"/>
  <c r="A1137" i="2"/>
  <c r="C1017" i="2"/>
  <c r="D1232" i="2"/>
  <c r="D1101" i="2"/>
  <c r="A1159" i="2"/>
  <c r="C1039" i="2"/>
  <c r="A1165" i="2"/>
  <c r="C1045" i="2"/>
  <c r="A1140" i="2"/>
  <c r="C1020" i="2"/>
  <c r="A1189" i="2"/>
  <c r="C1069" i="2"/>
  <c r="D1260" i="2"/>
  <c r="D1198" i="2"/>
  <c r="A1109" i="2"/>
  <c r="C989" i="2"/>
  <c r="A1151" i="2"/>
  <c r="C1031" i="2"/>
  <c r="D1195" i="2"/>
  <c r="D1157" i="2"/>
  <c r="D1098" i="2"/>
  <c r="D1125" i="2"/>
  <c r="D1141" i="2"/>
  <c r="A1180" i="2"/>
  <c r="C1060" i="2"/>
  <c r="D1127" i="2"/>
  <c r="D1236" i="2"/>
  <c r="A1096" i="2"/>
  <c r="C976" i="2"/>
  <c r="A1188" i="2"/>
  <c r="C1068" i="2"/>
  <c r="A1153" i="2"/>
  <c r="C1033" i="2"/>
  <c r="D1111" i="2"/>
  <c r="D1166" i="2"/>
  <c r="D1328" i="2"/>
  <c r="A1108" i="2"/>
  <c r="C988" i="2"/>
  <c r="D1241" i="2"/>
  <c r="D1099" i="2"/>
  <c r="A1144" i="2"/>
  <c r="C1024" i="2"/>
  <c r="D1114" i="2"/>
  <c r="A1141" i="2"/>
  <c r="C1021" i="2"/>
  <c r="A1168" i="2"/>
  <c r="C1048" i="2"/>
  <c r="A1156" i="2"/>
  <c r="C1036" i="2"/>
  <c r="A1223" i="2"/>
  <c r="C1103" i="2"/>
  <c r="D1190" i="2"/>
  <c r="D1252" i="2"/>
  <c r="D1268" i="2"/>
  <c r="A1135" i="2"/>
  <c r="C1015" i="2"/>
  <c r="A1197" i="2"/>
  <c r="C1077" i="2"/>
  <c r="D1151" i="2"/>
  <c r="D1131" i="2"/>
  <c r="D1224" i="2"/>
  <c r="A1120" i="2"/>
  <c r="C1000" i="2"/>
  <c r="D1085" i="2"/>
  <c r="D1191" i="2"/>
  <c r="D1202" i="2"/>
  <c r="A1092" i="2"/>
  <c r="C972" i="2"/>
  <c r="L972" i="2" s="1"/>
  <c r="A1291" i="2"/>
  <c r="C1171" i="2"/>
  <c r="D1396" i="2"/>
  <c r="D1169" i="2"/>
  <c r="D1175" i="2"/>
  <c r="D1083" i="2"/>
  <c r="M1083" i="2"/>
  <c r="M1084" i="2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A1145" i="2"/>
  <c r="C1025" i="2"/>
  <c r="D1194" i="2"/>
  <c r="A1112" i="2"/>
  <c r="C992" i="2"/>
  <c r="D1163" i="2"/>
  <c r="A1116" i="2"/>
  <c r="C996" i="2"/>
  <c r="A1298" i="2"/>
  <c r="C1178" i="2"/>
  <c r="D1150" i="2"/>
  <c r="D1189" i="2"/>
  <c r="A1142" i="2"/>
  <c r="C1022" i="2"/>
  <c r="A1127" i="2"/>
  <c r="C1007" i="2"/>
  <c r="A1136" i="2"/>
  <c r="C1016" i="2"/>
  <c r="D1220" i="2"/>
  <c r="A1085" i="2"/>
  <c r="C965" i="2"/>
  <c r="L965" i="2" s="1"/>
  <c r="A1275" i="2"/>
  <c r="C1155" i="2"/>
  <c r="A1090" i="2"/>
  <c r="C970" i="2"/>
  <c r="L970" i="2" s="1"/>
  <c r="D1087" i="2"/>
  <c r="A1095" i="2"/>
  <c r="C975" i="2"/>
  <c r="C1053" i="2"/>
  <c r="A1173" i="2"/>
  <c r="D1106" i="2"/>
  <c r="D1284" i="2"/>
  <c r="A1083" i="2"/>
  <c r="L1083" i="2"/>
  <c r="L1091" i="2"/>
  <c r="D1293" i="2"/>
  <c r="C1083" i="2"/>
  <c r="J2643" i="2"/>
  <c r="C1173" i="2"/>
  <c r="A1293" i="2"/>
  <c r="A1224" i="2"/>
  <c r="C1104" i="2"/>
  <c r="D1532" i="2"/>
  <c r="D1404" i="2"/>
  <c r="D1207" i="2"/>
  <c r="A1395" i="2"/>
  <c r="C1275" i="2"/>
  <c r="L1275" i="2" s="1"/>
  <c r="D1340" i="2"/>
  <c r="A1247" i="2"/>
  <c r="C1127" i="2"/>
  <c r="D1309" i="2"/>
  <c r="A1418" i="2"/>
  <c r="C1298" i="2"/>
  <c r="L1298" i="2" s="1"/>
  <c r="D1283" i="2"/>
  <c r="D1314" i="2"/>
  <c r="D1203" i="2"/>
  <c r="M1203" i="2"/>
  <c r="M1204" i="2"/>
  <c r="M1205" i="2" s="1"/>
  <c r="M1206" i="2"/>
  <c r="M1207" i="2" s="1"/>
  <c r="M1208" i="2" s="1"/>
  <c r="M1209" i="2" s="1"/>
  <c r="M1210" i="2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D1289" i="2"/>
  <c r="A1411" i="2"/>
  <c r="C1291" i="2"/>
  <c r="D1322" i="2"/>
  <c r="D1205" i="2"/>
  <c r="D1344" i="2"/>
  <c r="D1271" i="2"/>
  <c r="A1255" i="2"/>
  <c r="C1135" i="2"/>
  <c r="D1372" i="2"/>
  <c r="A1343" i="2"/>
  <c r="C1223" i="2"/>
  <c r="L1223" i="2" s="1"/>
  <c r="A1288" i="2"/>
  <c r="C1168" i="2"/>
  <c r="D1234" i="2"/>
  <c r="D1219" i="2"/>
  <c r="A1228" i="2"/>
  <c r="C1108" i="2"/>
  <c r="D1286" i="2"/>
  <c r="A1273" i="2"/>
  <c r="C1153" i="2"/>
  <c r="A1216" i="2"/>
  <c r="C1096" i="2"/>
  <c r="D1247" i="2"/>
  <c r="D1218" i="2"/>
  <c r="D1315" i="2"/>
  <c r="A1229" i="2"/>
  <c r="C1109" i="2"/>
  <c r="D1380" i="2"/>
  <c r="A1260" i="2"/>
  <c r="C1140" i="2"/>
  <c r="A1279" i="2"/>
  <c r="C1159" i="2"/>
  <c r="D1352" i="2"/>
  <c r="D1332" i="2"/>
  <c r="D1265" i="2"/>
  <c r="A1245" i="2"/>
  <c r="C1125" i="2"/>
  <c r="D1306" i="2"/>
  <c r="A1316" i="2"/>
  <c r="C1196" i="2"/>
  <c r="A1297" i="2"/>
  <c r="C1177" i="2"/>
  <c r="D1233" i="2"/>
  <c r="D1428" i="2"/>
  <c r="A1252" i="2"/>
  <c r="C1132" i="2"/>
  <c r="A1295" i="2"/>
  <c r="C1175" i="2"/>
  <c r="A1263" i="2"/>
  <c r="C1143" i="2"/>
  <c r="D1273" i="2"/>
  <c r="D1279" i="2"/>
  <c r="D1217" i="2"/>
  <c r="A1253" i="2"/>
  <c r="C1133" i="2"/>
  <c r="D1259" i="2"/>
  <c r="A1254" i="2"/>
  <c r="C1134" i="2"/>
  <c r="D1267" i="2"/>
  <c r="A1320" i="2"/>
  <c r="C1200" i="2"/>
  <c r="D1302" i="2"/>
  <c r="D1274" i="2"/>
  <c r="D1278" i="2"/>
  <c r="D1263" i="2"/>
  <c r="D1242" i="2"/>
  <c r="D1290" i="2"/>
  <c r="A1274" i="2"/>
  <c r="C1154" i="2"/>
  <c r="A1286" i="2"/>
  <c r="C1166" i="2"/>
  <c r="A1294" i="2"/>
  <c r="C1174" i="2"/>
  <c r="D1210" i="2"/>
  <c r="D1255" i="2"/>
  <c r="A1243" i="2"/>
  <c r="C1123" i="2"/>
  <c r="D1237" i="2"/>
  <c r="A1268" i="2"/>
  <c r="C1148" i="2"/>
  <c r="A1292" i="2"/>
  <c r="C1172" i="2"/>
  <c r="D1384" i="2"/>
  <c r="A1550" i="2"/>
  <c r="C1430" i="2"/>
  <c r="A1306" i="2"/>
  <c r="C1186" i="2"/>
  <c r="D1238" i="2"/>
  <c r="D1213" i="2"/>
  <c r="D1253" i="2"/>
  <c r="A1246" i="2"/>
  <c r="C1126" i="2"/>
  <c r="D1266" i="2"/>
  <c r="A1305" i="2"/>
  <c r="C1185" i="2"/>
  <c r="A1209" i="2"/>
  <c r="C1089" i="2"/>
  <c r="L1089" i="2" s="1"/>
  <c r="A1244" i="2"/>
  <c r="C1124" i="2"/>
  <c r="A1318" i="2"/>
  <c r="C1198" i="2"/>
  <c r="D1239" i="2"/>
  <c r="A1419" i="2"/>
  <c r="C1299" i="2"/>
  <c r="L1299" i="2" s="1"/>
  <c r="D1257" i="2"/>
  <c r="A1322" i="2"/>
  <c r="C1202" i="2"/>
  <c r="D1243" i="2"/>
  <c r="A1214" i="2"/>
  <c r="C1094" i="2"/>
  <c r="D1313" i="2"/>
  <c r="A1303" i="2"/>
  <c r="C1183" i="2"/>
  <c r="D1285" i="2"/>
  <c r="D1297" i="2"/>
  <c r="D1269" i="2"/>
  <c r="A1213" i="2"/>
  <c r="C1093" i="2"/>
  <c r="D1211" i="2"/>
  <c r="D1317" i="2"/>
  <c r="A1331" i="2"/>
  <c r="C1211" i="2"/>
  <c r="L1211" i="2" s="1"/>
  <c r="A1278" i="2"/>
  <c r="C1158" i="2"/>
  <c r="D1222" i="2"/>
  <c r="D1400" i="2"/>
  <c r="A1227" i="2"/>
  <c r="C1107" i="2"/>
  <c r="A1231" i="2"/>
  <c r="C1111" i="2"/>
  <c r="A1220" i="2"/>
  <c r="C1100" i="2"/>
  <c r="A1221" i="2"/>
  <c r="C1101" i="2"/>
  <c r="A1206" i="2"/>
  <c r="C1086" i="2"/>
  <c r="L1086" i="2" s="1"/>
  <c r="D1254" i="2"/>
  <c r="D1468" i="2"/>
  <c r="D1319" i="2"/>
  <c r="D1275" i="2"/>
  <c r="A1319" i="2"/>
  <c r="C1199" i="2"/>
  <c r="A1290" i="2"/>
  <c r="C1170" i="2"/>
  <c r="D1488" i="2"/>
  <c r="A1407" i="2"/>
  <c r="C1287" i="2"/>
  <c r="D1552" i="2"/>
  <c r="D1223" i="2"/>
  <c r="A1230" i="2"/>
  <c r="C1110" i="2"/>
  <c r="D1214" i="2"/>
  <c r="D1261" i="2"/>
  <c r="D1229" i="2"/>
  <c r="A1208" i="2"/>
  <c r="C1088" i="2"/>
  <c r="L1088" i="2" s="1"/>
  <c r="D1226" i="2"/>
  <c r="A1215" i="2"/>
  <c r="C1095" i="2"/>
  <c r="L1095" i="2" s="1"/>
  <c r="A1210" i="2"/>
  <c r="C1090" i="2"/>
  <c r="L1090" i="2" s="1"/>
  <c r="A1205" i="2"/>
  <c r="C1085" i="2"/>
  <c r="L1085" i="2" s="1"/>
  <c r="A1256" i="2"/>
  <c r="C1136" i="2"/>
  <c r="A1262" i="2"/>
  <c r="C1142" i="2"/>
  <c r="D1270" i="2"/>
  <c r="A1236" i="2"/>
  <c r="C1116" i="2"/>
  <c r="A1232" i="2"/>
  <c r="C1112" i="2"/>
  <c r="A1265" i="2"/>
  <c r="C1145" i="2"/>
  <c r="D1295" i="2"/>
  <c r="D1516" i="2"/>
  <c r="A1212" i="2"/>
  <c r="C1092" i="2"/>
  <c r="D1311" i="2"/>
  <c r="A1240" i="2"/>
  <c r="C1120" i="2"/>
  <c r="D1251" i="2"/>
  <c r="A1317" i="2"/>
  <c r="C1197" i="2"/>
  <c r="D1388" i="2"/>
  <c r="D1310" i="2"/>
  <c r="A1276" i="2"/>
  <c r="C1156" i="2"/>
  <c r="A1261" i="2"/>
  <c r="C1141" i="2"/>
  <c r="A1264" i="2"/>
  <c r="C1144" i="2"/>
  <c r="D1361" i="2"/>
  <c r="D1448" i="2"/>
  <c r="D1231" i="2"/>
  <c r="A1308" i="2"/>
  <c r="C1188" i="2"/>
  <c r="D1356" i="2"/>
  <c r="A1300" i="2"/>
  <c r="C1180" i="2"/>
  <c r="D1245" i="2"/>
  <c r="D1277" i="2"/>
  <c r="A1271" i="2"/>
  <c r="C1151" i="2"/>
  <c r="D1318" i="2"/>
  <c r="A1309" i="2"/>
  <c r="C1189" i="2"/>
  <c r="A1285" i="2"/>
  <c r="C1165" i="2"/>
  <c r="D1221" i="2"/>
  <c r="A1257" i="2"/>
  <c r="C1137" i="2"/>
  <c r="A1302" i="2"/>
  <c r="C1182" i="2"/>
  <c r="D1496" i="2"/>
  <c r="A1280" i="2"/>
  <c r="C1160" i="2"/>
  <c r="D1287" i="2"/>
  <c r="A1359" i="2"/>
  <c r="C1239" i="2"/>
  <c r="L1239" i="2" s="1"/>
  <c r="D1249" i="2"/>
  <c r="A1237" i="2"/>
  <c r="C1117" i="2"/>
  <c r="A1289" i="2"/>
  <c r="C1169" i="2"/>
  <c r="A1277" i="2"/>
  <c r="C1157" i="2"/>
  <c r="A1241" i="2"/>
  <c r="C1121" i="2"/>
  <c r="A1238" i="2"/>
  <c r="C1118" i="2"/>
  <c r="A1248" i="2"/>
  <c r="C1128" i="2"/>
  <c r="D1250" i="2"/>
  <c r="A1207" i="2"/>
  <c r="C1087" i="2"/>
  <c r="L1087" i="2" s="1"/>
  <c r="D1298" i="2"/>
  <c r="D1305" i="2"/>
  <c r="A1337" i="2"/>
  <c r="C1217" i="2"/>
  <c r="A1355" i="2"/>
  <c r="C1235" i="2"/>
  <c r="L1235" i="2" s="1"/>
  <c r="A1204" i="2"/>
  <c r="C1084" i="2"/>
  <c r="L1084" i="2" s="1"/>
  <c r="D1436" i="2"/>
  <c r="D1230" i="2"/>
  <c r="D1246" i="2"/>
  <c r="D1364" i="2"/>
  <c r="A1222" i="2"/>
  <c r="H1222" i="2"/>
  <c r="C1102" i="2"/>
  <c r="D1281" i="2"/>
  <c r="D1291" i="2"/>
  <c r="A1353" i="2"/>
  <c r="C1233" i="2"/>
  <c r="L1233" i="2" s="1"/>
  <c r="D1299" i="2"/>
  <c r="A1270" i="2"/>
  <c r="C1150" i="2"/>
  <c r="A1258" i="2"/>
  <c r="C1138" i="2"/>
  <c r="A1296" i="2"/>
  <c r="C1176" i="2"/>
  <c r="D1303" i="2"/>
  <c r="A1370" i="2"/>
  <c r="C1250" i="2"/>
  <c r="D1225" i="2"/>
  <c r="A1269" i="2"/>
  <c r="C1149" i="2"/>
  <c r="D1307" i="2"/>
  <c r="D1424" i="2"/>
  <c r="A1304" i="2"/>
  <c r="C1184" i="2"/>
  <c r="D1227" i="2"/>
  <c r="A1251" i="2"/>
  <c r="C1131" i="2"/>
  <c r="D1235" i="2"/>
  <c r="A1301" i="2"/>
  <c r="C1181" i="2"/>
  <c r="D1456" i="2"/>
  <c r="A1339" i="2"/>
  <c r="C1219" i="2"/>
  <c r="L1219" i="2" s="1"/>
  <c r="A1267" i="2"/>
  <c r="C1147" i="2"/>
  <c r="A1284" i="2"/>
  <c r="C1164" i="2"/>
  <c r="A1313" i="2"/>
  <c r="C1193" i="2"/>
  <c r="A1282" i="2"/>
  <c r="C1162" i="2"/>
  <c r="A1242" i="2"/>
  <c r="C1122" i="2"/>
  <c r="D1449" i="2"/>
  <c r="D1258" i="2"/>
  <c r="A1401" i="2"/>
  <c r="C1281" i="2"/>
  <c r="L1281" i="2" s="1"/>
  <c r="D1440" i="2"/>
  <c r="A1312" i="2"/>
  <c r="C1192" i="2"/>
  <c r="D1282" i="2"/>
  <c r="A1403" i="2"/>
  <c r="C1283" i="2"/>
  <c r="L1283" i="2" s="1"/>
  <c r="A1272" i="2"/>
  <c r="C1152" i="2"/>
  <c r="D1215" i="2"/>
  <c r="D1301" i="2"/>
  <c r="A1321" i="2"/>
  <c r="C1201" i="2"/>
  <c r="D1324" i="2"/>
  <c r="A1379" i="2"/>
  <c r="C1259" i="2"/>
  <c r="L1259" i="2" s="1"/>
  <c r="D1480" i="2"/>
  <c r="A1249" i="2"/>
  <c r="C1129" i="2"/>
  <c r="A1226" i="2"/>
  <c r="C1106" i="2"/>
  <c r="D1321" i="2"/>
  <c r="D1294" i="2"/>
  <c r="A1314" i="2"/>
  <c r="C1194" i="2"/>
  <c r="A1386" i="2"/>
  <c r="C1266" i="2"/>
  <c r="L1266" i="2" s="1"/>
  <c r="A1307" i="2"/>
  <c r="C1187" i="2"/>
  <c r="A1551" i="2"/>
  <c r="C1431" i="2"/>
  <c r="L1431" i="2" s="1"/>
  <c r="D1206" i="2"/>
  <c r="D1392" i="2"/>
  <c r="D1408" i="2"/>
  <c r="A1218" i="2"/>
  <c r="C1098" i="2"/>
  <c r="L1098" i="2"/>
  <c r="D1536" i="2"/>
  <c r="A1315" i="2"/>
  <c r="C1195" i="2"/>
  <c r="A1234" i="2"/>
  <c r="C1114" i="2"/>
  <c r="A1225" i="2"/>
  <c r="C1105" i="2"/>
  <c r="D1420" i="2"/>
  <c r="D1262" i="2"/>
  <c r="A1203" i="2"/>
  <c r="L1217" i="2"/>
  <c r="L1250" i="2"/>
  <c r="L1203" i="2"/>
  <c r="L1287" i="2"/>
  <c r="L1291" i="2"/>
  <c r="D1413" i="2"/>
  <c r="J2763" i="2"/>
  <c r="C1203" i="2"/>
  <c r="D1374" i="2"/>
  <c r="D1354" i="2"/>
  <c r="A1345" i="2"/>
  <c r="C1225" i="2"/>
  <c r="L1225" i="2"/>
  <c r="A1435" i="2"/>
  <c r="C1315" i="2"/>
  <c r="L1315" i="2"/>
  <c r="A1338" i="2"/>
  <c r="C1218" i="2"/>
  <c r="L1218" i="2"/>
  <c r="D1512" i="2"/>
  <c r="A1671" i="2"/>
  <c r="C1551" i="2"/>
  <c r="L1551" i="2" s="1"/>
  <c r="A1506" i="2"/>
  <c r="C1386" i="2"/>
  <c r="D1414" i="2"/>
  <c r="A1346" i="2"/>
  <c r="C1226" i="2"/>
  <c r="L1226" i="2"/>
  <c r="D1600" i="2"/>
  <c r="D1444" i="2"/>
  <c r="D1421" i="2"/>
  <c r="A1392" i="2"/>
  <c r="C1272" i="2"/>
  <c r="L1272" i="2" s="1"/>
  <c r="D1402" i="2"/>
  <c r="D1560" i="2"/>
  <c r="D1378" i="2"/>
  <c r="A1362" i="2"/>
  <c r="C1242" i="2"/>
  <c r="L1242" i="2" s="1"/>
  <c r="A1433" i="2"/>
  <c r="C1313" i="2"/>
  <c r="L1313" i="2" s="1"/>
  <c r="A1387" i="2"/>
  <c r="C1267" i="2"/>
  <c r="L1267" i="2" s="1"/>
  <c r="D1576" i="2"/>
  <c r="D1355" i="2"/>
  <c r="D1347" i="2"/>
  <c r="A1424" i="2"/>
  <c r="C1304" i="2"/>
  <c r="L1304" i="2" s="1"/>
  <c r="D1427" i="2"/>
  <c r="D1345" i="2"/>
  <c r="D1423" i="2"/>
  <c r="A1378" i="2"/>
  <c r="C1258" i="2"/>
  <c r="L1258" i="2"/>
  <c r="D1419" i="2"/>
  <c r="D1411" i="2"/>
  <c r="A1342" i="2"/>
  <c r="C1222" i="2"/>
  <c r="L1222" i="2"/>
  <c r="D1366" i="2"/>
  <c r="D1556" i="2"/>
  <c r="A1475" i="2"/>
  <c r="C1355" i="2"/>
  <c r="D1425" i="2"/>
  <c r="A1327" i="2"/>
  <c r="C1207" i="2"/>
  <c r="L1207" i="2"/>
  <c r="A1368" i="2"/>
  <c r="C1248" i="2"/>
  <c r="L1248" i="2"/>
  <c r="A1361" i="2"/>
  <c r="C1241" i="2"/>
  <c r="L1241" i="2"/>
  <c r="A1409" i="2"/>
  <c r="C1289" i="2"/>
  <c r="L1289" i="2"/>
  <c r="D1369" i="2"/>
  <c r="D1407" i="2"/>
  <c r="D1616" i="2"/>
  <c r="A1377" i="2"/>
  <c r="C1257" i="2"/>
  <c r="L1257" i="2" s="1"/>
  <c r="A1405" i="2"/>
  <c r="C1285" i="2"/>
  <c r="L1285" i="2" s="1"/>
  <c r="D1438" i="2"/>
  <c r="D1397" i="2"/>
  <c r="A1420" i="2"/>
  <c r="C1300" i="2"/>
  <c r="L1300" i="2" s="1"/>
  <c r="A1428" i="2"/>
  <c r="C1308" i="2"/>
  <c r="L1308" i="2" s="1"/>
  <c r="D1568" i="2"/>
  <c r="A1384" i="2"/>
  <c r="C1264" i="2"/>
  <c r="L1264" i="2"/>
  <c r="A1396" i="2"/>
  <c r="C1276" i="2"/>
  <c r="L1276" i="2"/>
  <c r="D1371" i="2"/>
  <c r="D1431" i="2"/>
  <c r="D1636" i="2"/>
  <c r="A1385" i="2"/>
  <c r="C1265" i="2"/>
  <c r="L1265" i="2" s="1"/>
  <c r="A1356" i="2"/>
  <c r="C1236" i="2"/>
  <c r="L1236" i="2" s="1"/>
  <c r="A1382" i="2"/>
  <c r="C1262" i="2"/>
  <c r="L1262" i="2" s="1"/>
  <c r="A1325" i="2"/>
  <c r="C1205" i="2"/>
  <c r="L1205" i="2" s="1"/>
  <c r="A1335" i="2"/>
  <c r="C1215" i="2"/>
  <c r="L1215" i="2" s="1"/>
  <c r="A1328" i="2"/>
  <c r="C1208" i="2"/>
  <c r="L1208" i="2" s="1"/>
  <c r="D1381" i="2"/>
  <c r="A1350" i="2"/>
  <c r="C1230" i="2"/>
  <c r="L1230" i="2"/>
  <c r="D1672" i="2"/>
  <c r="D1608" i="2"/>
  <c r="A1439" i="2"/>
  <c r="C1319" i="2"/>
  <c r="L1319" i="2"/>
  <c r="D1439" i="2"/>
  <c r="A1341" i="2"/>
  <c r="C1221" i="2"/>
  <c r="L1221" i="2" s="1"/>
  <c r="A1351" i="2"/>
  <c r="C1231" i="2"/>
  <c r="L1231" i="2" s="1"/>
  <c r="D1520" i="2"/>
  <c r="A1398" i="2"/>
  <c r="C1278" i="2"/>
  <c r="L1278" i="2"/>
  <c r="D1437" i="2"/>
  <c r="A1333" i="2"/>
  <c r="C1213" i="2"/>
  <c r="L1213" i="2" s="1"/>
  <c r="D1417" i="2"/>
  <c r="A1423" i="2"/>
  <c r="C1303" i="2"/>
  <c r="L1303" i="2" s="1"/>
  <c r="A1334" i="2"/>
  <c r="C1214" i="2"/>
  <c r="L1214" i="2" s="1"/>
  <c r="A1442" i="2"/>
  <c r="C1322" i="2"/>
  <c r="L1322" i="2" s="1"/>
  <c r="A1539" i="2"/>
  <c r="C1419" i="2"/>
  <c r="A1438" i="2"/>
  <c r="C1318" i="2"/>
  <c r="L1318" i="2" s="1"/>
  <c r="A1329" i="2"/>
  <c r="C1209" i="2"/>
  <c r="L1209" i="2" s="1"/>
  <c r="D1386" i="2"/>
  <c r="A1366" i="2"/>
  <c r="C1246" i="2"/>
  <c r="L1246" i="2"/>
  <c r="D1333" i="2"/>
  <c r="A1426" i="2"/>
  <c r="C1306" i="2"/>
  <c r="L1306" i="2" s="1"/>
  <c r="D1504" i="2"/>
  <c r="A1388" i="2"/>
  <c r="C1268" i="2"/>
  <c r="L1268" i="2" s="1"/>
  <c r="A1363" i="2"/>
  <c r="C1243" i="2"/>
  <c r="L1243" i="2" s="1"/>
  <c r="D1330" i="2"/>
  <c r="A1406" i="2"/>
  <c r="C1286" i="2"/>
  <c r="L1286" i="2" s="1"/>
  <c r="D1410" i="2"/>
  <c r="D1383" i="2"/>
  <c r="D1394" i="2"/>
  <c r="A1440" i="2"/>
  <c r="C1320" i="2"/>
  <c r="L1320" i="2"/>
  <c r="A1374" i="2"/>
  <c r="C1254" i="2"/>
  <c r="L1254" i="2"/>
  <c r="A1373" i="2"/>
  <c r="C1253" i="2"/>
  <c r="L1253" i="2"/>
  <c r="D1399" i="2"/>
  <c r="A1383" i="2"/>
  <c r="C1263" i="2"/>
  <c r="L1263" i="2" s="1"/>
  <c r="A1372" i="2"/>
  <c r="C1252" i="2"/>
  <c r="L1252" i="2" s="1"/>
  <c r="D1353" i="2"/>
  <c r="A1436" i="2"/>
  <c r="C1316" i="2"/>
  <c r="L1316" i="2"/>
  <c r="A1365" i="2"/>
  <c r="C1245" i="2"/>
  <c r="L1245" i="2"/>
  <c r="D1452" i="2"/>
  <c r="A1399" i="2"/>
  <c r="C1279" i="2"/>
  <c r="L1279" i="2" s="1"/>
  <c r="D1500" i="2"/>
  <c r="D1435" i="2"/>
  <c r="D1367" i="2"/>
  <c r="A1393" i="2"/>
  <c r="C1273" i="2"/>
  <c r="L1273" i="2"/>
  <c r="A1348" i="2"/>
  <c r="C1228" i="2"/>
  <c r="L1228" i="2"/>
  <c r="A1463" i="2"/>
  <c r="C1343" i="2"/>
  <c r="A1375" i="2"/>
  <c r="C1255" i="2"/>
  <c r="L1255" i="2" s="1"/>
  <c r="D1464" i="2"/>
  <c r="D1442" i="2"/>
  <c r="D1409" i="2"/>
  <c r="D1434" i="2"/>
  <c r="A1538" i="2"/>
  <c r="C1418" i="2"/>
  <c r="L1418" i="2" s="1"/>
  <c r="A1367" i="2"/>
  <c r="C1247" i="2"/>
  <c r="L1247" i="2"/>
  <c r="A1515" i="2"/>
  <c r="C1395" i="2"/>
  <c r="D1524" i="2"/>
  <c r="A1344" i="2"/>
  <c r="C1224" i="2"/>
  <c r="L1224" i="2"/>
  <c r="D1382" i="2"/>
  <c r="D1540" i="2"/>
  <c r="D1390" i="2"/>
  <c r="D1342" i="2"/>
  <c r="D1358" i="2"/>
  <c r="D1357" i="2"/>
  <c r="D1398" i="2"/>
  <c r="D1338" i="2"/>
  <c r="D1406" i="2"/>
  <c r="C1293" i="2"/>
  <c r="L1293" i="2" s="1"/>
  <c r="A1413" i="2"/>
  <c r="D1508" i="2"/>
  <c r="D1326" i="2"/>
  <c r="D1350" i="2"/>
  <c r="A1354" i="2"/>
  <c r="C1234" i="2"/>
  <c r="L1234" i="2"/>
  <c r="D1656" i="2"/>
  <c r="D1528" i="2"/>
  <c r="A1427" i="2"/>
  <c r="C1307" i="2"/>
  <c r="L1307" i="2" s="1"/>
  <c r="A1434" i="2"/>
  <c r="C1314" i="2"/>
  <c r="L1314" i="2" s="1"/>
  <c r="D1441" i="2"/>
  <c r="A1369" i="2"/>
  <c r="C1249" i="2"/>
  <c r="L1249" i="2" s="1"/>
  <c r="A1499" i="2"/>
  <c r="C1379" i="2"/>
  <c r="L1379" i="2" s="1"/>
  <c r="A1441" i="2"/>
  <c r="C1321" i="2"/>
  <c r="L1321" i="2"/>
  <c r="D1335" i="2"/>
  <c r="A1523" i="2"/>
  <c r="C1403" i="2"/>
  <c r="L1403" i="2" s="1"/>
  <c r="A1432" i="2"/>
  <c r="C1312" i="2"/>
  <c r="L1312" i="2"/>
  <c r="A1521" i="2"/>
  <c r="C1401" i="2"/>
  <c r="D1569" i="2"/>
  <c r="A1402" i="2"/>
  <c r="C1282" i="2"/>
  <c r="L1282" i="2"/>
  <c r="A1404" i="2"/>
  <c r="C1284" i="2"/>
  <c r="L1284" i="2"/>
  <c r="A1459" i="2"/>
  <c r="C1339" i="2"/>
  <c r="A1421" i="2"/>
  <c r="C1301" i="2"/>
  <c r="L1301" i="2" s="1"/>
  <c r="A1371" i="2"/>
  <c r="C1251" i="2"/>
  <c r="L1251" i="2" s="1"/>
  <c r="D1544" i="2"/>
  <c r="A1389" i="2"/>
  <c r="C1269" i="2"/>
  <c r="L1269" i="2" s="1"/>
  <c r="A1490" i="2"/>
  <c r="C1370" i="2"/>
  <c r="L1370" i="2" s="1"/>
  <c r="A1416" i="2"/>
  <c r="C1296" i="2"/>
  <c r="L1296" i="2" s="1"/>
  <c r="A1390" i="2"/>
  <c r="C1270" i="2"/>
  <c r="L1270" i="2" s="1"/>
  <c r="A1473" i="2"/>
  <c r="C1353" i="2"/>
  <c r="L1353" i="2" s="1"/>
  <c r="D1401" i="2"/>
  <c r="D1484" i="2"/>
  <c r="A1324" i="2"/>
  <c r="C1204" i="2"/>
  <c r="L1204" i="2"/>
  <c r="A1457" i="2"/>
  <c r="C1337" i="2"/>
  <c r="D1418" i="2"/>
  <c r="D1370" i="2"/>
  <c r="A1358" i="2"/>
  <c r="C1238" i="2"/>
  <c r="L1238" i="2" s="1"/>
  <c r="A1397" i="2"/>
  <c r="C1277" i="2"/>
  <c r="L1277" i="2" s="1"/>
  <c r="A1357" i="2"/>
  <c r="C1237" i="2"/>
  <c r="L1237" i="2" s="1"/>
  <c r="A1479" i="2"/>
  <c r="C1359" i="2"/>
  <c r="L1359" i="2" s="1"/>
  <c r="A1400" i="2"/>
  <c r="C1280" i="2"/>
  <c r="L1280" i="2"/>
  <c r="A1422" i="2"/>
  <c r="C1302" i="2"/>
  <c r="L1302" i="2"/>
  <c r="D1341" i="2"/>
  <c r="A1429" i="2"/>
  <c r="C1309" i="2"/>
  <c r="L1309" i="2" s="1"/>
  <c r="A1391" i="2"/>
  <c r="C1271" i="2"/>
  <c r="L1271" i="2" s="1"/>
  <c r="D1365" i="2"/>
  <c r="D1476" i="2"/>
  <c r="D1351" i="2"/>
  <c r="D1481" i="2"/>
  <c r="A1381" i="2"/>
  <c r="C1261" i="2"/>
  <c r="L1261" i="2" s="1"/>
  <c r="D1430" i="2"/>
  <c r="A1437" i="2"/>
  <c r="C1317" i="2"/>
  <c r="L1317" i="2"/>
  <c r="A1360" i="2"/>
  <c r="C1240" i="2"/>
  <c r="L1240" i="2"/>
  <c r="A1332" i="2"/>
  <c r="C1212" i="2"/>
  <c r="L1212" i="2"/>
  <c r="D1415" i="2"/>
  <c r="A1352" i="2"/>
  <c r="C1232" i="2"/>
  <c r="L1232" i="2" s="1"/>
  <c r="A1376" i="2"/>
  <c r="C1256" i="2"/>
  <c r="L1256" i="2" s="1"/>
  <c r="A1330" i="2"/>
  <c r="C1210" i="2"/>
  <c r="L1210" i="2" s="1"/>
  <c r="D1346" i="2"/>
  <c r="D1349" i="2"/>
  <c r="D1334" i="2"/>
  <c r="D1343" i="2"/>
  <c r="A1527" i="2"/>
  <c r="C1407" i="2"/>
  <c r="L1407" i="2" s="1"/>
  <c r="A1410" i="2"/>
  <c r="C1290" i="2"/>
  <c r="L1290" i="2"/>
  <c r="D1395" i="2"/>
  <c r="D1588" i="2"/>
  <c r="A1326" i="2"/>
  <c r="C1206" i="2"/>
  <c r="L1206" i="2"/>
  <c r="A1340" i="2"/>
  <c r="C1220" i="2"/>
  <c r="L1220" i="2"/>
  <c r="A1347" i="2"/>
  <c r="C1227" i="2"/>
  <c r="L1227" i="2"/>
  <c r="A1451" i="2"/>
  <c r="C1331" i="2"/>
  <c r="L1331" i="2"/>
  <c r="D1331" i="2"/>
  <c r="D1389" i="2"/>
  <c r="D1405" i="2"/>
  <c r="D1433" i="2"/>
  <c r="D1363" i="2"/>
  <c r="D1377" i="2"/>
  <c r="D1359" i="2"/>
  <c r="A1364" i="2"/>
  <c r="C1244" i="2"/>
  <c r="L1244" i="2" s="1"/>
  <c r="A1425" i="2"/>
  <c r="C1305" i="2"/>
  <c r="L1305" i="2" s="1"/>
  <c r="D1373" i="2"/>
  <c r="A1670" i="2"/>
  <c r="C1550" i="2"/>
  <c r="L1550" i="2" s="1"/>
  <c r="A1412" i="2"/>
  <c r="C1292" i="2"/>
  <c r="L1292" i="2" s="1"/>
  <c r="D1375" i="2"/>
  <c r="A1414" i="2"/>
  <c r="C1294" i="2"/>
  <c r="L1294" i="2"/>
  <c r="A1394" i="2"/>
  <c r="C1274" i="2"/>
  <c r="L1274" i="2"/>
  <c r="D1362" i="2"/>
  <c r="D1422" i="2"/>
  <c r="D1387" i="2"/>
  <c r="D1379" i="2"/>
  <c r="D1337" i="2"/>
  <c r="D1393" i="2"/>
  <c r="A1415" i="2"/>
  <c r="C1295" i="2"/>
  <c r="L1295" i="2" s="1"/>
  <c r="D1548" i="2"/>
  <c r="A1417" i="2"/>
  <c r="C1297" i="2"/>
  <c r="L1297" i="2" s="1"/>
  <c r="D1426" i="2"/>
  <c r="D1385" i="2"/>
  <c r="D1472" i="2"/>
  <c r="A1380" i="2"/>
  <c r="C1260" i="2"/>
  <c r="L1260" i="2"/>
  <c r="A1349" i="2"/>
  <c r="C1229" i="2"/>
  <c r="L1229" i="2"/>
  <c r="A1336" i="2"/>
  <c r="C1216" i="2"/>
  <c r="L1216" i="2"/>
  <c r="D1339" i="2"/>
  <c r="A1408" i="2"/>
  <c r="C1288" i="2"/>
  <c r="L1288" i="2" s="1"/>
  <c r="D1492" i="2"/>
  <c r="D1391" i="2"/>
  <c r="D1325" i="2"/>
  <c r="A1531" i="2"/>
  <c r="C1411" i="2"/>
  <c r="D1323" i="2"/>
  <c r="M1323" i="2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D1403" i="2"/>
  <c r="D1429" i="2"/>
  <c r="D1460" i="2"/>
  <c r="D1327" i="2"/>
  <c r="D1652" i="2"/>
  <c r="A1323" i="2"/>
  <c r="L1323" i="2"/>
  <c r="L1339" i="2"/>
  <c r="L1337" i="2"/>
  <c r="L1430" i="2"/>
  <c r="L1355" i="2"/>
  <c r="L1386" i="2"/>
  <c r="L1411" i="2"/>
  <c r="L1395" i="2"/>
  <c r="L1343" i="2"/>
  <c r="L1401" i="2"/>
  <c r="L1419" i="2"/>
  <c r="D1533" i="2"/>
  <c r="C1323" i="2"/>
  <c r="J2883" i="2"/>
  <c r="D1772" i="2"/>
  <c r="D1580" i="2"/>
  <c r="D1523" i="2"/>
  <c r="A1651" i="2"/>
  <c r="C1531" i="2"/>
  <c r="D1511" i="2"/>
  <c r="A1528" i="2"/>
  <c r="C1408" i="2"/>
  <c r="L1408" i="2"/>
  <c r="A1456" i="2"/>
  <c r="C1336" i="2"/>
  <c r="L1336" i="2"/>
  <c r="A1500" i="2"/>
  <c r="C1380" i="2"/>
  <c r="L1380" i="2"/>
  <c r="D1505" i="2"/>
  <c r="A1537" i="2"/>
  <c r="C1417" i="2"/>
  <c r="L1417" i="2" s="1"/>
  <c r="A1535" i="2"/>
  <c r="C1415" i="2"/>
  <c r="L1415" i="2" s="1"/>
  <c r="D1457" i="2"/>
  <c r="D1507" i="2"/>
  <c r="D1482" i="2"/>
  <c r="A1534" i="2"/>
  <c r="C1414" i="2"/>
  <c r="L1414" i="2"/>
  <c r="A1532" i="2"/>
  <c r="C1412" i="2"/>
  <c r="L1412" i="2"/>
  <c r="D1493" i="2"/>
  <c r="A1545" i="2"/>
  <c r="C1425" i="2"/>
  <c r="L1425" i="2" s="1"/>
  <c r="D1479" i="2"/>
  <c r="D1483" i="2"/>
  <c r="D1525" i="2"/>
  <c r="D1451" i="2"/>
  <c r="A1467" i="2"/>
  <c r="C1347" i="2"/>
  <c r="L1347" i="2" s="1"/>
  <c r="A1446" i="2"/>
  <c r="C1326" i="2"/>
  <c r="L1326" i="2" s="1"/>
  <c r="D1515" i="2"/>
  <c r="A1647" i="2"/>
  <c r="C1527" i="2"/>
  <c r="D1454" i="2"/>
  <c r="D1466" i="2"/>
  <c r="A1496" i="2"/>
  <c r="C1376" i="2"/>
  <c r="L1376" i="2" s="1"/>
  <c r="D1535" i="2"/>
  <c r="A1480" i="2"/>
  <c r="C1360" i="2"/>
  <c r="L1360" i="2"/>
  <c r="D1550" i="2"/>
  <c r="D1601" i="2"/>
  <c r="D1596" i="2"/>
  <c r="A1511" i="2"/>
  <c r="C1391" i="2"/>
  <c r="L1391" i="2" s="1"/>
  <c r="D1461" i="2"/>
  <c r="A1520" i="2"/>
  <c r="C1400" i="2"/>
  <c r="L1400" i="2"/>
  <c r="A1477" i="2"/>
  <c r="C1357" i="2"/>
  <c r="L1357" i="2"/>
  <c r="A1478" i="2"/>
  <c r="C1358" i="2"/>
  <c r="L1358" i="2"/>
  <c r="D1538" i="2"/>
  <c r="A1444" i="2"/>
  <c r="C1324" i="2"/>
  <c r="L1324" i="2" s="1"/>
  <c r="D1521" i="2"/>
  <c r="A1510" i="2"/>
  <c r="C1390" i="2"/>
  <c r="L1390" i="2"/>
  <c r="A1610" i="2"/>
  <c r="C1490" i="2"/>
  <c r="D1664" i="2"/>
  <c r="A1491" i="2"/>
  <c r="C1371" i="2"/>
  <c r="L1371" i="2"/>
  <c r="A1579" i="2"/>
  <c r="C1459" i="2"/>
  <c r="L1459" i="2" s="1"/>
  <c r="A1522" i="2"/>
  <c r="C1402" i="2"/>
  <c r="L1402" i="2" s="1"/>
  <c r="A1641" i="2"/>
  <c r="C1521" i="2"/>
  <c r="L1521" i="2" s="1"/>
  <c r="A1643" i="2"/>
  <c r="C1523" i="2"/>
  <c r="A1561" i="2"/>
  <c r="C1441" i="2"/>
  <c r="L1441" i="2" s="1"/>
  <c r="A1489" i="2"/>
  <c r="C1369" i="2"/>
  <c r="L1369" i="2" s="1"/>
  <c r="A1554" i="2"/>
  <c r="C1434" i="2"/>
  <c r="L1434" i="2" s="1"/>
  <c r="D1648" i="2"/>
  <c r="A1474" i="2"/>
  <c r="C1354" i="2"/>
  <c r="L1354" i="2"/>
  <c r="D1446" i="2"/>
  <c r="D1458" i="2"/>
  <c r="D1477" i="2"/>
  <c r="D1462" i="2"/>
  <c r="D1660" i="2"/>
  <c r="A1464" i="2"/>
  <c r="C1344" i="2"/>
  <c r="L1344" i="2" s="1"/>
  <c r="A1635" i="2"/>
  <c r="C1515" i="2"/>
  <c r="A1658" i="2"/>
  <c r="C1538" i="2"/>
  <c r="D1529" i="2"/>
  <c r="D1584" i="2"/>
  <c r="A1583" i="2"/>
  <c r="C1463" i="2"/>
  <c r="L1463" i="2" s="1"/>
  <c r="A1513" i="2"/>
  <c r="C1393" i="2"/>
  <c r="L1393" i="2" s="1"/>
  <c r="D1555" i="2"/>
  <c r="A1519" i="2"/>
  <c r="C1399" i="2"/>
  <c r="L1399" i="2" s="1"/>
  <c r="A1485" i="2"/>
  <c r="C1365" i="2"/>
  <c r="L1365" i="2" s="1"/>
  <c r="D1473" i="2"/>
  <c r="A1503" i="2"/>
  <c r="C1383" i="2"/>
  <c r="L1383" i="2" s="1"/>
  <c r="A1493" i="2"/>
  <c r="C1373" i="2"/>
  <c r="L1373" i="2" s="1"/>
  <c r="A1560" i="2"/>
  <c r="C1440" i="2"/>
  <c r="L1440" i="2" s="1"/>
  <c r="D1503" i="2"/>
  <c r="A1526" i="2"/>
  <c r="C1406" i="2"/>
  <c r="L1406" i="2" s="1"/>
  <c r="A1483" i="2"/>
  <c r="C1363" i="2"/>
  <c r="L1363" i="2" s="1"/>
  <c r="D1624" i="2"/>
  <c r="D1453" i="2"/>
  <c r="D1506" i="2"/>
  <c r="A1558" i="2"/>
  <c r="C1438" i="2"/>
  <c r="L1438" i="2"/>
  <c r="A1562" i="2"/>
  <c r="C1442" i="2"/>
  <c r="L1442" i="2"/>
  <c r="A1543" i="2"/>
  <c r="C1423" i="2"/>
  <c r="L1423" i="2"/>
  <c r="A1453" i="2"/>
  <c r="C1333" i="2"/>
  <c r="L1333" i="2"/>
  <c r="A1518" i="2"/>
  <c r="C1398" i="2"/>
  <c r="L1398" i="2"/>
  <c r="A1471" i="2"/>
  <c r="C1351" i="2"/>
  <c r="L1351" i="2"/>
  <c r="D1559" i="2"/>
  <c r="D1728" i="2"/>
  <c r="A1470" i="2"/>
  <c r="C1350" i="2"/>
  <c r="A1448" i="2"/>
  <c r="C1328" i="2"/>
  <c r="L1328" i="2" s="1"/>
  <c r="A1445" i="2"/>
  <c r="C1325" i="2"/>
  <c r="L1325" i="2" s="1"/>
  <c r="A1476" i="2"/>
  <c r="C1356" i="2"/>
  <c r="L1356" i="2" s="1"/>
  <c r="D1756" i="2"/>
  <c r="D1491" i="2"/>
  <c r="A1504" i="2"/>
  <c r="C1384" i="2"/>
  <c r="L1384" i="2"/>
  <c r="A1548" i="2"/>
  <c r="C1428" i="2"/>
  <c r="L1428" i="2"/>
  <c r="D1517" i="2"/>
  <c r="A1525" i="2"/>
  <c r="C1405" i="2"/>
  <c r="L1405" i="2" s="1"/>
  <c r="D1736" i="2"/>
  <c r="D1489" i="2"/>
  <c r="A1481" i="2"/>
  <c r="C1361" i="2"/>
  <c r="L1361" i="2" s="1"/>
  <c r="A1447" i="2"/>
  <c r="C1327" i="2"/>
  <c r="L1327" i="2" s="1"/>
  <c r="A1595" i="2"/>
  <c r="C1475" i="2"/>
  <c r="L1475" i="2" s="1"/>
  <c r="D1486" i="2"/>
  <c r="D1531" i="2"/>
  <c r="A1498" i="2"/>
  <c r="C1378" i="2"/>
  <c r="L1378" i="2"/>
  <c r="D1465" i="2"/>
  <c r="A1544" i="2"/>
  <c r="C1424" i="2"/>
  <c r="L1424" i="2" s="1"/>
  <c r="D1475" i="2"/>
  <c r="A1507" i="2"/>
  <c r="C1387" i="2"/>
  <c r="L1387" i="2" s="1"/>
  <c r="A1482" i="2"/>
  <c r="C1362" i="2"/>
  <c r="L1362" i="2" s="1"/>
  <c r="D1680" i="2"/>
  <c r="A1512" i="2"/>
  <c r="C1392" i="2"/>
  <c r="L1392" i="2" s="1"/>
  <c r="D1564" i="2"/>
  <c r="A1466" i="2"/>
  <c r="C1346" i="2"/>
  <c r="L1346" i="2" s="1"/>
  <c r="A1626" i="2"/>
  <c r="C1506" i="2"/>
  <c r="D1632" i="2"/>
  <c r="A1555" i="2"/>
  <c r="C1435" i="2"/>
  <c r="L1435" i="2" s="1"/>
  <c r="D1474" i="2"/>
  <c r="C1413" i="2"/>
  <c r="L1413" i="2" s="1"/>
  <c r="A1533" i="2"/>
  <c r="D1562" i="2"/>
  <c r="D1514" i="2"/>
  <c r="D1530" i="2"/>
  <c r="D1450" i="2"/>
  <c r="D1522" i="2"/>
  <c r="D1447" i="2"/>
  <c r="D1549" i="2"/>
  <c r="D1443" i="2"/>
  <c r="M1443" i="2"/>
  <c r="M1444" i="2" s="1"/>
  <c r="M1445" i="2" s="1"/>
  <c r="M1446" i="2" s="1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3" i="2" s="1"/>
  <c r="M1474" i="2" s="1"/>
  <c r="M1475" i="2" s="1"/>
  <c r="M1476" i="2" s="1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6" i="2" s="1"/>
  <c r="M1507" i="2" s="1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0" i="2" s="1"/>
  <c r="M1521" i="2" s="1"/>
  <c r="M1522" i="2" s="1"/>
  <c r="M1523" i="2" s="1"/>
  <c r="M1524" i="2" s="1"/>
  <c r="M1525" i="2" s="1"/>
  <c r="M1526" i="2" s="1"/>
  <c r="D1445" i="2"/>
  <c r="D1612" i="2"/>
  <c r="D1459" i="2"/>
  <c r="A1469" i="2"/>
  <c r="C1349" i="2"/>
  <c r="L1349" i="2" s="1"/>
  <c r="D1592" i="2"/>
  <c r="D1546" i="2"/>
  <c r="D1668" i="2"/>
  <c r="D1513" i="2"/>
  <c r="D1499" i="2"/>
  <c r="D1542" i="2"/>
  <c r="A1514" i="2"/>
  <c r="C1394" i="2"/>
  <c r="L1394" i="2" s="1"/>
  <c r="D1495" i="2"/>
  <c r="C1670" i="2"/>
  <c r="A1790" i="2"/>
  <c r="A1484" i="2"/>
  <c r="C1364" i="2"/>
  <c r="L1364" i="2" s="1"/>
  <c r="D1497" i="2"/>
  <c r="D1553" i="2"/>
  <c r="D1509" i="2"/>
  <c r="A1571" i="2"/>
  <c r="C1451" i="2"/>
  <c r="A1460" i="2"/>
  <c r="C1340" i="2"/>
  <c r="L1340" i="2" s="1"/>
  <c r="D1708" i="2"/>
  <c r="A1530" i="2"/>
  <c r="C1410" i="2"/>
  <c r="L1410" i="2"/>
  <c r="D1463" i="2"/>
  <c r="D1469" i="2"/>
  <c r="A1450" i="2"/>
  <c r="C1330" i="2"/>
  <c r="L1330" i="2" s="1"/>
  <c r="A1472" i="2"/>
  <c r="C1352" i="2"/>
  <c r="L1352" i="2" s="1"/>
  <c r="A1452" i="2"/>
  <c r="C1332" i="2"/>
  <c r="L1332" i="2" s="1"/>
  <c r="A1557" i="2"/>
  <c r="C1437" i="2"/>
  <c r="L1437" i="2" s="1"/>
  <c r="A1501" i="2"/>
  <c r="C1381" i="2"/>
  <c r="L1381" i="2" s="1"/>
  <c r="D1471" i="2"/>
  <c r="D1485" i="2"/>
  <c r="A1549" i="2"/>
  <c r="C1429" i="2"/>
  <c r="L1429" i="2"/>
  <c r="A1542" i="2"/>
  <c r="C1422" i="2"/>
  <c r="L1422" i="2"/>
  <c r="A1599" i="2"/>
  <c r="C1479" i="2"/>
  <c r="A1517" i="2"/>
  <c r="C1397" i="2"/>
  <c r="L1397" i="2" s="1"/>
  <c r="D1490" i="2"/>
  <c r="A1577" i="2"/>
  <c r="C1457" i="2"/>
  <c r="D1604" i="2"/>
  <c r="A1593" i="2"/>
  <c r="C1473" i="2"/>
  <c r="A1536" i="2"/>
  <c r="C1416" i="2"/>
  <c r="L1416" i="2" s="1"/>
  <c r="A1509" i="2"/>
  <c r="C1389" i="2"/>
  <c r="L1389" i="2" s="1"/>
  <c r="A1541" i="2"/>
  <c r="C1421" i="2"/>
  <c r="L1421" i="2" s="1"/>
  <c r="A1524" i="2"/>
  <c r="C1404" i="2"/>
  <c r="L1404" i="2" s="1"/>
  <c r="D1689" i="2"/>
  <c r="A1552" i="2"/>
  <c r="C1432" i="2"/>
  <c r="L1432" i="2" s="1"/>
  <c r="D1455" i="2"/>
  <c r="A1619" i="2"/>
  <c r="C1499" i="2"/>
  <c r="L1499" i="2" s="1"/>
  <c r="D1561" i="2"/>
  <c r="A1547" i="2"/>
  <c r="C1427" i="2"/>
  <c r="L1427" i="2" s="1"/>
  <c r="D1776" i="2"/>
  <c r="D1470" i="2"/>
  <c r="D1628" i="2"/>
  <c r="D1526" i="2"/>
  <c r="D1518" i="2"/>
  <c r="D1478" i="2"/>
  <c r="D1510" i="2"/>
  <c r="D1502" i="2"/>
  <c r="D1644" i="2"/>
  <c r="A1487" i="2"/>
  <c r="C1367" i="2"/>
  <c r="L1367" i="2"/>
  <c r="D1554" i="2"/>
  <c r="A1495" i="2"/>
  <c r="C1375" i="2"/>
  <c r="L1375" i="2" s="1"/>
  <c r="A1468" i="2"/>
  <c r="C1348" i="2"/>
  <c r="L1348" i="2" s="1"/>
  <c r="D1487" i="2"/>
  <c r="D1620" i="2"/>
  <c r="D1572" i="2"/>
  <c r="A1556" i="2"/>
  <c r="C1436" i="2"/>
  <c r="L1436" i="2" s="1"/>
  <c r="A1492" i="2"/>
  <c r="C1372" i="2"/>
  <c r="L1372" i="2" s="1"/>
  <c r="D1519" i="2"/>
  <c r="A1494" i="2"/>
  <c r="C1374" i="2"/>
  <c r="L1374" i="2" s="1"/>
  <c r="A1508" i="2"/>
  <c r="C1388" i="2"/>
  <c r="L1388" i="2" s="1"/>
  <c r="A1546" i="2"/>
  <c r="C1426" i="2"/>
  <c r="L1426" i="2" s="1"/>
  <c r="A1486" i="2"/>
  <c r="C1366" i="2"/>
  <c r="L1366" i="2" s="1"/>
  <c r="A1449" i="2"/>
  <c r="C1329" i="2"/>
  <c r="L1329" i="2" s="1"/>
  <c r="A1659" i="2"/>
  <c r="C1539" i="2"/>
  <c r="L1539" i="2" s="1"/>
  <c r="A1454" i="2"/>
  <c r="C1334" i="2"/>
  <c r="L1334" i="2"/>
  <c r="D1537" i="2"/>
  <c r="D1557" i="2"/>
  <c r="D1640" i="2"/>
  <c r="A1461" i="2"/>
  <c r="C1341" i="2"/>
  <c r="L1341" i="2" s="1"/>
  <c r="A1559" i="2"/>
  <c r="C1439" i="2"/>
  <c r="L1439" i="2" s="1"/>
  <c r="D1792" i="2"/>
  <c r="D1501" i="2"/>
  <c r="A1455" i="2"/>
  <c r="C1335" i="2"/>
  <c r="L1335" i="2" s="1"/>
  <c r="A1502" i="2"/>
  <c r="C1382" i="2"/>
  <c r="L1382" i="2" s="1"/>
  <c r="A1505" i="2"/>
  <c r="C1385" i="2"/>
  <c r="L1385" i="2" s="1"/>
  <c r="D1551" i="2"/>
  <c r="A1516" i="2"/>
  <c r="C1396" i="2"/>
  <c r="L1396" i="2" s="1"/>
  <c r="D1688" i="2"/>
  <c r="A1540" i="2"/>
  <c r="C1420" i="2"/>
  <c r="L1420" i="2" s="1"/>
  <c r="D1558" i="2"/>
  <c r="A1497" i="2"/>
  <c r="C1377" i="2"/>
  <c r="L1377" i="2" s="1"/>
  <c r="D1527" i="2"/>
  <c r="A1529" i="2"/>
  <c r="C1409" i="2"/>
  <c r="L1409" i="2" s="1"/>
  <c r="A1488" i="2"/>
  <c r="C1368" i="2"/>
  <c r="L1368" i="2" s="1"/>
  <c r="D1545" i="2"/>
  <c r="D1676" i="2"/>
  <c r="A1462" i="2"/>
  <c r="C1342" i="2"/>
  <c r="L1342" i="2" s="1"/>
  <c r="D1539" i="2"/>
  <c r="D1543" i="2"/>
  <c r="D1547" i="2"/>
  <c r="D1467" i="2"/>
  <c r="D1696" i="2"/>
  <c r="A1553" i="2"/>
  <c r="C1433" i="2"/>
  <c r="L1433" i="2"/>
  <c r="D1498" i="2"/>
  <c r="D1541" i="2"/>
  <c r="D1720" i="2"/>
  <c r="D1534" i="2"/>
  <c r="C1671" i="2"/>
  <c r="L1671" i="2" s="1"/>
  <c r="A1791" i="2"/>
  <c r="A1458" i="2"/>
  <c r="C1338" i="2"/>
  <c r="L1338" i="2" s="1"/>
  <c r="A1465" i="2"/>
  <c r="C1345" i="2"/>
  <c r="L1345" i="2" s="1"/>
  <c r="D1494" i="2"/>
  <c r="A1443" i="2"/>
  <c r="L1515" i="2"/>
  <c r="L1479" i="2"/>
  <c r="L1531" i="2"/>
  <c r="L1451" i="2"/>
  <c r="L1523" i="2"/>
  <c r="L1527" i="2"/>
  <c r="L1506" i="2"/>
  <c r="L1538" i="2"/>
  <c r="L1457" i="2"/>
  <c r="L1490" i="2"/>
  <c r="L1473" i="2"/>
  <c r="L1443" i="2"/>
  <c r="D1653" i="2"/>
  <c r="C1443" i="2"/>
  <c r="J3003" i="2"/>
  <c r="D1661" i="2"/>
  <c r="D1692" i="2"/>
  <c r="D1581" i="2"/>
  <c r="D1700" i="2"/>
  <c r="D1614" i="2"/>
  <c r="A1578" i="2"/>
  <c r="C1458" i="2"/>
  <c r="L1458" i="2"/>
  <c r="D1654" i="2"/>
  <c r="A1673" i="2"/>
  <c r="C1553" i="2"/>
  <c r="L1553" i="2" s="1"/>
  <c r="D1587" i="2"/>
  <c r="D1663" i="2"/>
  <c r="A1582" i="2"/>
  <c r="C1462" i="2"/>
  <c r="L1462" i="2" s="1"/>
  <c r="D1665" i="2"/>
  <c r="A1649" i="2"/>
  <c r="C1529" i="2"/>
  <c r="L1529" i="2" s="1"/>
  <c r="A1617" i="2"/>
  <c r="C1497" i="2"/>
  <c r="L1497" i="2" s="1"/>
  <c r="A1660" i="2"/>
  <c r="C1540" i="2"/>
  <c r="L1540" i="2" s="1"/>
  <c r="A1636" i="2"/>
  <c r="C1516" i="2"/>
  <c r="L1516" i="2" s="1"/>
  <c r="A1625" i="2"/>
  <c r="C1505" i="2"/>
  <c r="L1505" i="2" s="1"/>
  <c r="A1575" i="2"/>
  <c r="C1455" i="2"/>
  <c r="L1455" i="2" s="1"/>
  <c r="D1912" i="2"/>
  <c r="A1581" i="2"/>
  <c r="C1461" i="2"/>
  <c r="L1461" i="2" s="1"/>
  <c r="D1677" i="2"/>
  <c r="A1574" i="2"/>
  <c r="C1454" i="2"/>
  <c r="L1454" i="2" s="1"/>
  <c r="A1569" i="2"/>
  <c r="C1449" i="2"/>
  <c r="L1449" i="2" s="1"/>
  <c r="A1666" i="2"/>
  <c r="C1546" i="2"/>
  <c r="L1546" i="2" s="1"/>
  <c r="A1614" i="2"/>
  <c r="C1494" i="2"/>
  <c r="L1494" i="2" s="1"/>
  <c r="A1612" i="2"/>
  <c r="C1492" i="2"/>
  <c r="L1492" i="2"/>
  <c r="D1607" i="2"/>
  <c r="A1615" i="2"/>
  <c r="C1495" i="2"/>
  <c r="L1495" i="2" s="1"/>
  <c r="A1607" i="2"/>
  <c r="C1487" i="2"/>
  <c r="L1487" i="2" s="1"/>
  <c r="D1622" i="2"/>
  <c r="D1598" i="2"/>
  <c r="D1646" i="2"/>
  <c r="D1590" i="2"/>
  <c r="A1667" i="2"/>
  <c r="C1547" i="2"/>
  <c r="L1547" i="2" s="1"/>
  <c r="A1739" i="2"/>
  <c r="C1619" i="2"/>
  <c r="L1619" i="2" s="1"/>
  <c r="A1672" i="2"/>
  <c r="C1552" i="2"/>
  <c r="L1552" i="2" s="1"/>
  <c r="A1644" i="2"/>
  <c r="C1524" i="2"/>
  <c r="L1524" i="2" s="1"/>
  <c r="A1656" i="2"/>
  <c r="C1536" i="2"/>
  <c r="L1536" i="2" s="1"/>
  <c r="D1724" i="2"/>
  <c r="D1610" i="2"/>
  <c r="A1719" i="2"/>
  <c r="C1599" i="2"/>
  <c r="A1669" i="2"/>
  <c r="C1549" i="2"/>
  <c r="L1549" i="2" s="1"/>
  <c r="D1591" i="2"/>
  <c r="A1677" i="2"/>
  <c r="C1557" i="2"/>
  <c r="L1557" i="2"/>
  <c r="A1592" i="2"/>
  <c r="C1472" i="2"/>
  <c r="L1472" i="2"/>
  <c r="D1589" i="2"/>
  <c r="A1650" i="2"/>
  <c r="C1530" i="2"/>
  <c r="L1530" i="2" s="1"/>
  <c r="A1580" i="2"/>
  <c r="C1460" i="2"/>
  <c r="L1460" i="2" s="1"/>
  <c r="D1629" i="2"/>
  <c r="D1617" i="2"/>
  <c r="D1615" i="2"/>
  <c r="D1662" i="2"/>
  <c r="D1633" i="2"/>
  <c r="D1666" i="2"/>
  <c r="A1589" i="2"/>
  <c r="C1469" i="2"/>
  <c r="L1469" i="2" s="1"/>
  <c r="D1732" i="2"/>
  <c r="D1563" i="2"/>
  <c r="M1563" i="2"/>
  <c r="M1564" i="2"/>
  <c r="M1565" i="2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76" i="2" s="1"/>
  <c r="M1577" i="2" s="1"/>
  <c r="M1578" i="2" s="1"/>
  <c r="M1579" i="2" s="1"/>
  <c r="M1580" i="2" s="1"/>
  <c r="M1581" i="2" s="1"/>
  <c r="M1582" i="2" s="1"/>
  <c r="M1583" i="2" s="1"/>
  <c r="M1584" i="2" s="1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599" i="2" s="1"/>
  <c r="M1600" i="2" s="1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D1567" i="2"/>
  <c r="D1570" i="2"/>
  <c r="D1634" i="2"/>
  <c r="A1675" i="2"/>
  <c r="C1555" i="2"/>
  <c r="L1555" i="2" s="1"/>
  <c r="A1746" i="2"/>
  <c r="C1626" i="2"/>
  <c r="L1626" i="2" s="1"/>
  <c r="D1684" i="2"/>
  <c r="D1800" i="2"/>
  <c r="A1627" i="2"/>
  <c r="C1507" i="2"/>
  <c r="L1507" i="2"/>
  <c r="A1664" i="2"/>
  <c r="C1544" i="2"/>
  <c r="L1544" i="2"/>
  <c r="A1618" i="2"/>
  <c r="C1498" i="2"/>
  <c r="L1498" i="2"/>
  <c r="D1606" i="2"/>
  <c r="A1567" i="2"/>
  <c r="C1447" i="2"/>
  <c r="L1447" i="2" s="1"/>
  <c r="D1609" i="2"/>
  <c r="A1645" i="2"/>
  <c r="C1525" i="2"/>
  <c r="L1525" i="2"/>
  <c r="A1668" i="2"/>
  <c r="C1548" i="2"/>
  <c r="L1548" i="2"/>
  <c r="D1611" i="2"/>
  <c r="A1596" i="2"/>
  <c r="C1476" i="2"/>
  <c r="L1476" i="2" s="1"/>
  <c r="A1568" i="2"/>
  <c r="C1448" i="2"/>
  <c r="L1448" i="2" s="1"/>
  <c r="D1848" i="2"/>
  <c r="A1591" i="2"/>
  <c r="C1471" i="2"/>
  <c r="L1471" i="2"/>
  <c r="A1573" i="2"/>
  <c r="C1453" i="2"/>
  <c r="L1453" i="2"/>
  <c r="A1682" i="2"/>
  <c r="C1562" i="2"/>
  <c r="L1562" i="2"/>
  <c r="D1626" i="2"/>
  <c r="D1744" i="2"/>
  <c r="A1646" i="2"/>
  <c r="C1526" i="2"/>
  <c r="L1526" i="2" s="1"/>
  <c r="A1680" i="2"/>
  <c r="C1560" i="2"/>
  <c r="L1560" i="2" s="1"/>
  <c r="A1623" i="2"/>
  <c r="C1503" i="2"/>
  <c r="L1503" i="2" s="1"/>
  <c r="A1605" i="2"/>
  <c r="C1485" i="2"/>
  <c r="L1485" i="2" s="1"/>
  <c r="D1675" i="2"/>
  <c r="A1703" i="2"/>
  <c r="C1583" i="2"/>
  <c r="D1649" i="2"/>
  <c r="A1755" i="2"/>
  <c r="C1635" i="2"/>
  <c r="L1635" i="2" s="1"/>
  <c r="D1780" i="2"/>
  <c r="D1597" i="2"/>
  <c r="D1566" i="2"/>
  <c r="D1768" i="2"/>
  <c r="A1609" i="2"/>
  <c r="C1489" i="2"/>
  <c r="L1489" i="2" s="1"/>
  <c r="C1643" i="2"/>
  <c r="A1763" i="2"/>
  <c r="A1642" i="2"/>
  <c r="C1522" i="2"/>
  <c r="L1522" i="2" s="1"/>
  <c r="A1611" i="2"/>
  <c r="C1491" i="2"/>
  <c r="L1491" i="2" s="1"/>
  <c r="A1730" i="2"/>
  <c r="C1610" i="2"/>
  <c r="D1641" i="2"/>
  <c r="D1658" i="2"/>
  <c r="A1597" i="2"/>
  <c r="C1477" i="2"/>
  <c r="L1477" i="2"/>
  <c r="D1716" i="2"/>
  <c r="D1670" i="2"/>
  <c r="D1655" i="2"/>
  <c r="D1586" i="2"/>
  <c r="C1647" i="2"/>
  <c r="L1647" i="2" s="1"/>
  <c r="A1767" i="2"/>
  <c r="A1566" i="2"/>
  <c r="C1446" i="2"/>
  <c r="L1446" i="2" s="1"/>
  <c r="D1571" i="2"/>
  <c r="D1603" i="2"/>
  <c r="A1665" i="2"/>
  <c r="C1545" i="2"/>
  <c r="L1545" i="2" s="1"/>
  <c r="A1652" i="2"/>
  <c r="C1532" i="2"/>
  <c r="L1532" i="2" s="1"/>
  <c r="D1602" i="2"/>
  <c r="D1577" i="2"/>
  <c r="A1657" i="2"/>
  <c r="C1537" i="2"/>
  <c r="L1537" i="2" s="1"/>
  <c r="A1620" i="2"/>
  <c r="C1500" i="2"/>
  <c r="L1500" i="2" s="1"/>
  <c r="A1648" i="2"/>
  <c r="C1528" i="2"/>
  <c r="L1528" i="2" s="1"/>
  <c r="C1651" i="2"/>
  <c r="L1651" i="2" s="1"/>
  <c r="A1771" i="2"/>
  <c r="C1533" i="2"/>
  <c r="L1533" i="2" s="1"/>
  <c r="A1653" i="2"/>
  <c r="D1748" i="2"/>
  <c r="D1681" i="2"/>
  <c r="D1605" i="2"/>
  <c r="C1790" i="2"/>
  <c r="L1790" i="2" s="1"/>
  <c r="A1910" i="2"/>
  <c r="D1642" i="2"/>
  <c r="D1856" i="2"/>
  <c r="D1573" i="2"/>
  <c r="D1784" i="2"/>
  <c r="D1613" i="2"/>
  <c r="C1791" i="2"/>
  <c r="L1791" i="2" s="1"/>
  <c r="A1911" i="2"/>
  <c r="A1585" i="2"/>
  <c r="C1465" i="2"/>
  <c r="L1465" i="2" s="1"/>
  <c r="D1840" i="2"/>
  <c r="D1618" i="2"/>
  <c r="D1816" i="2"/>
  <c r="D1667" i="2"/>
  <c r="D1659" i="2"/>
  <c r="D1796" i="2"/>
  <c r="A1608" i="2"/>
  <c r="C1488" i="2"/>
  <c r="L1488" i="2"/>
  <c r="D1647" i="2"/>
  <c r="D1678" i="2"/>
  <c r="D1808" i="2"/>
  <c r="D1671" i="2"/>
  <c r="A1622" i="2"/>
  <c r="C1502" i="2"/>
  <c r="L1502" i="2"/>
  <c r="D1621" i="2"/>
  <c r="A1679" i="2"/>
  <c r="C1559" i="2"/>
  <c r="L1559" i="2" s="1"/>
  <c r="D1760" i="2"/>
  <c r="D1657" i="2"/>
  <c r="C1659" i="2"/>
  <c r="L1659" i="2" s="1"/>
  <c r="A1779" i="2"/>
  <c r="A1606" i="2"/>
  <c r="C1486" i="2"/>
  <c r="L1486" i="2"/>
  <c r="A1628" i="2"/>
  <c r="C1508" i="2"/>
  <c r="L1508" i="2"/>
  <c r="D1639" i="2"/>
  <c r="A1676" i="2"/>
  <c r="C1556" i="2"/>
  <c r="L1556" i="2" s="1"/>
  <c r="D1740" i="2"/>
  <c r="A1588" i="2"/>
  <c r="C1468" i="2"/>
  <c r="L1468" i="2" s="1"/>
  <c r="D1674" i="2"/>
  <c r="D1764" i="2"/>
  <c r="D1630" i="2"/>
  <c r="D1638" i="2"/>
  <c r="D1896" i="2"/>
  <c r="D1575" i="2"/>
  <c r="D1809" i="2"/>
  <c r="A1661" i="2"/>
  <c r="C1541" i="2"/>
  <c r="L1541" i="2" s="1"/>
  <c r="A1629" i="2"/>
  <c r="C1509" i="2"/>
  <c r="L1509" i="2" s="1"/>
  <c r="A1713" i="2"/>
  <c r="C1593" i="2"/>
  <c r="A1697" i="2"/>
  <c r="C1577" i="2"/>
  <c r="L1577" i="2" s="1"/>
  <c r="A1637" i="2"/>
  <c r="C1517" i="2"/>
  <c r="L1517" i="2" s="1"/>
  <c r="A1662" i="2"/>
  <c r="C1542" i="2"/>
  <c r="L1542" i="2" s="1"/>
  <c r="A1621" i="2"/>
  <c r="C1501" i="2"/>
  <c r="L1501" i="2" s="1"/>
  <c r="A1572" i="2"/>
  <c r="C1452" i="2"/>
  <c r="L1452" i="2" s="1"/>
  <c r="A1570" i="2"/>
  <c r="C1450" i="2"/>
  <c r="L1450" i="2" s="1"/>
  <c r="D1583" i="2"/>
  <c r="D1828" i="2"/>
  <c r="A1691" i="2"/>
  <c r="C1571" i="2"/>
  <c r="L1571" i="2" s="1"/>
  <c r="D1673" i="2"/>
  <c r="A1604" i="2"/>
  <c r="C1484" i="2"/>
  <c r="L1484" i="2" s="1"/>
  <c r="A1634" i="2"/>
  <c r="C1514" i="2"/>
  <c r="L1514" i="2" s="1"/>
  <c r="D1619" i="2"/>
  <c r="D1788" i="2"/>
  <c r="D1712" i="2"/>
  <c r="D1579" i="2"/>
  <c r="D1565" i="2"/>
  <c r="D1669" i="2"/>
  <c r="D1650" i="2"/>
  <c r="D1682" i="2"/>
  <c r="D1594" i="2"/>
  <c r="D1752" i="2"/>
  <c r="A1586" i="2"/>
  <c r="C1466" i="2"/>
  <c r="L1466" i="2" s="1"/>
  <c r="A1632" i="2"/>
  <c r="C1512" i="2"/>
  <c r="L1512" i="2" s="1"/>
  <c r="A1602" i="2"/>
  <c r="C1482" i="2"/>
  <c r="L1482" i="2" s="1"/>
  <c r="D1595" i="2"/>
  <c r="D1585" i="2"/>
  <c r="D1651" i="2"/>
  <c r="A1715" i="2"/>
  <c r="C1595" i="2"/>
  <c r="A1601" i="2"/>
  <c r="C1481" i="2"/>
  <c r="L1481" i="2" s="1"/>
  <c r="D1637" i="2"/>
  <c r="A1624" i="2"/>
  <c r="C1504" i="2"/>
  <c r="L1504" i="2"/>
  <c r="D1876" i="2"/>
  <c r="A1565" i="2"/>
  <c r="C1445" i="2"/>
  <c r="L1445" i="2" s="1"/>
  <c r="A1590" i="2"/>
  <c r="C1470" i="2"/>
  <c r="L1470" i="2" s="1"/>
  <c r="D1679" i="2"/>
  <c r="A1638" i="2"/>
  <c r="C1518" i="2"/>
  <c r="L1518" i="2"/>
  <c r="A1663" i="2"/>
  <c r="C1543" i="2"/>
  <c r="L1543" i="2"/>
  <c r="A1678" i="2"/>
  <c r="C1558" i="2"/>
  <c r="L1558" i="2"/>
  <c r="A1603" i="2"/>
  <c r="C1483" i="2"/>
  <c r="L1483" i="2"/>
  <c r="D1623" i="2"/>
  <c r="A1613" i="2"/>
  <c r="C1493" i="2"/>
  <c r="L1493" i="2" s="1"/>
  <c r="D1593" i="2"/>
  <c r="A1639" i="2"/>
  <c r="C1519" i="2"/>
  <c r="L1519" i="2" s="1"/>
  <c r="A1633" i="2"/>
  <c r="C1513" i="2"/>
  <c r="L1513" i="2" s="1"/>
  <c r="D1704" i="2"/>
  <c r="C1658" i="2"/>
  <c r="L1658" i="2" s="1"/>
  <c r="A1778" i="2"/>
  <c r="A1584" i="2"/>
  <c r="C1464" i="2"/>
  <c r="L1464" i="2" s="1"/>
  <c r="D1582" i="2"/>
  <c r="D1578" i="2"/>
  <c r="A1594" i="2"/>
  <c r="C1474" i="2"/>
  <c r="L1474" i="2"/>
  <c r="A1674" i="2"/>
  <c r="C1554" i="2"/>
  <c r="L1554" i="2"/>
  <c r="A1681" i="2"/>
  <c r="C1561" i="2"/>
  <c r="L1561" i="2"/>
  <c r="C1641" i="2"/>
  <c r="L1641" i="2" s="1"/>
  <c r="A1761" i="2"/>
  <c r="A1699" i="2"/>
  <c r="C1579" i="2"/>
  <c r="L1579" i="2" s="1"/>
  <c r="A1630" i="2"/>
  <c r="C1510" i="2"/>
  <c r="L1510" i="2" s="1"/>
  <c r="A1564" i="2"/>
  <c r="C1444" i="2"/>
  <c r="L1444" i="2" s="1"/>
  <c r="A1598" i="2"/>
  <c r="C1478" i="2"/>
  <c r="L1478" i="2" s="1"/>
  <c r="A1640" i="2"/>
  <c r="C1520" i="2"/>
  <c r="L1520" i="2" s="1"/>
  <c r="A1631" i="2"/>
  <c r="C1511" i="2"/>
  <c r="L1511" i="2" s="1"/>
  <c r="D1721" i="2"/>
  <c r="A1600" i="2"/>
  <c r="C1480" i="2"/>
  <c r="L1480" i="2"/>
  <c r="A1616" i="2"/>
  <c r="C1496" i="2"/>
  <c r="L1496" i="2"/>
  <c r="D1574" i="2"/>
  <c r="D1635" i="2"/>
  <c r="A1587" i="2"/>
  <c r="C1467" i="2"/>
  <c r="L1467" i="2"/>
  <c r="D1645" i="2"/>
  <c r="D1599" i="2"/>
  <c r="A1654" i="2"/>
  <c r="C1534" i="2"/>
  <c r="L1534" i="2"/>
  <c r="D1627" i="2"/>
  <c r="A1655" i="2"/>
  <c r="C1535" i="2"/>
  <c r="L1535" i="2" s="1"/>
  <c r="D1625" i="2"/>
  <c r="A1576" i="2"/>
  <c r="C1456" i="2"/>
  <c r="L1456" i="2"/>
  <c r="D1631" i="2"/>
  <c r="D1643" i="2"/>
  <c r="D1892" i="2"/>
  <c r="A1563" i="2"/>
  <c r="L1670" i="2"/>
  <c r="L1583" i="2"/>
  <c r="L1610" i="2"/>
  <c r="L1593" i="2"/>
  <c r="L1595" i="2"/>
  <c r="L1643" i="2"/>
  <c r="L1599" i="2"/>
  <c r="L1563" i="2"/>
  <c r="D1773" i="2"/>
  <c r="J3123" i="2"/>
  <c r="C1563" i="2"/>
  <c r="C1779" i="2"/>
  <c r="L1779" i="2" s="1"/>
  <c r="A1899" i="2"/>
  <c r="C1911" i="2"/>
  <c r="L1911" i="2" s="1"/>
  <c r="A2031" i="2"/>
  <c r="C1910" i="2"/>
  <c r="A2030" i="2"/>
  <c r="C1653" i="2"/>
  <c r="L1653" i="2"/>
  <c r="A1773" i="2"/>
  <c r="D1722" i="2"/>
  <c r="D2012" i="2"/>
  <c r="D1751" i="2"/>
  <c r="D1745" i="2"/>
  <c r="D1747" i="2"/>
  <c r="D1719" i="2"/>
  <c r="A1707" i="2"/>
  <c r="C1587" i="2"/>
  <c r="L1587" i="2"/>
  <c r="A1720" i="2"/>
  <c r="C1600" i="2"/>
  <c r="L1600" i="2"/>
  <c r="A1751" i="2"/>
  <c r="C1631" i="2"/>
  <c r="L1631" i="2"/>
  <c r="A1718" i="2"/>
  <c r="C1598" i="2"/>
  <c r="L1598" i="2"/>
  <c r="A1750" i="2"/>
  <c r="C1630" i="2"/>
  <c r="L1630" i="2"/>
  <c r="C1674" i="2"/>
  <c r="L1674" i="2" s="1"/>
  <c r="A1794" i="2"/>
  <c r="D1698" i="2"/>
  <c r="A1704" i="2"/>
  <c r="C1584" i="2"/>
  <c r="L1584" i="2" s="1"/>
  <c r="D1824" i="2"/>
  <c r="C1639" i="2"/>
  <c r="L1639" i="2"/>
  <c r="A1759" i="2"/>
  <c r="A1733" i="2"/>
  <c r="C1613" i="2"/>
  <c r="L1613" i="2"/>
  <c r="A1723" i="2"/>
  <c r="C1603" i="2"/>
  <c r="L1603" i="2"/>
  <c r="C1663" i="2"/>
  <c r="L1663" i="2"/>
  <c r="A1783" i="2"/>
  <c r="D1799" i="2"/>
  <c r="A1685" i="2"/>
  <c r="C1565" i="2"/>
  <c r="L1565" i="2" s="1"/>
  <c r="A1744" i="2"/>
  <c r="C1624" i="2"/>
  <c r="L1624" i="2" s="1"/>
  <c r="A1721" i="2"/>
  <c r="C1601" i="2"/>
  <c r="L1601" i="2" s="1"/>
  <c r="D1771" i="2"/>
  <c r="D1715" i="2"/>
  <c r="A1752" i="2"/>
  <c r="C1632" i="2"/>
  <c r="L1632" i="2" s="1"/>
  <c r="D1872" i="2"/>
  <c r="D1789" i="2"/>
  <c r="D1699" i="2"/>
  <c r="A1754" i="2"/>
  <c r="C1634" i="2"/>
  <c r="L1634" i="2"/>
  <c r="D1793" i="2"/>
  <c r="D1948" i="2"/>
  <c r="A1690" i="2"/>
  <c r="C1570" i="2"/>
  <c r="L1570" i="2"/>
  <c r="A1741" i="2"/>
  <c r="C1621" i="2"/>
  <c r="L1621" i="2"/>
  <c r="A1757" i="2"/>
  <c r="C1637" i="2"/>
  <c r="L1637" i="2"/>
  <c r="C1713" i="2"/>
  <c r="L1713" i="2" s="1"/>
  <c r="A1833" i="2"/>
  <c r="C1661" i="2"/>
  <c r="L1661" i="2" s="1"/>
  <c r="A1781" i="2"/>
  <c r="D1695" i="2"/>
  <c r="D1884" i="2"/>
  <c r="A1708" i="2"/>
  <c r="C1588" i="2"/>
  <c r="L1588" i="2" s="1"/>
  <c r="C1676" i="2"/>
  <c r="L1676" i="2" s="1"/>
  <c r="A1796" i="2"/>
  <c r="A1748" i="2"/>
  <c r="C1628" i="2"/>
  <c r="L1628" i="2" s="1"/>
  <c r="D1880" i="2"/>
  <c r="D1741" i="2"/>
  <c r="D1791" i="2"/>
  <c r="D1798" i="2"/>
  <c r="A1728" i="2"/>
  <c r="C1608" i="2"/>
  <c r="L1608" i="2" s="1"/>
  <c r="D1779" i="2"/>
  <c r="D1960" i="2"/>
  <c r="D1904" i="2"/>
  <c r="D1976" i="2"/>
  <c r="D1801" i="2"/>
  <c r="C1648" i="2"/>
  <c r="L1648" i="2"/>
  <c r="A1768" i="2"/>
  <c r="C1657" i="2"/>
  <c r="L1657" i="2"/>
  <c r="A1777" i="2"/>
  <c r="C1665" i="2"/>
  <c r="L1665" i="2"/>
  <c r="A1785" i="2"/>
  <c r="D1691" i="2"/>
  <c r="D1775" i="2"/>
  <c r="D1836" i="2"/>
  <c r="D1778" i="2"/>
  <c r="C1730" i="2"/>
  <c r="A1850" i="2"/>
  <c r="C1642" i="2"/>
  <c r="L1642" i="2" s="1"/>
  <c r="A1762" i="2"/>
  <c r="A1729" i="2"/>
  <c r="C1609" i="2"/>
  <c r="L1609" i="2" s="1"/>
  <c r="D1686" i="2"/>
  <c r="D1900" i="2"/>
  <c r="D1769" i="2"/>
  <c r="D1795" i="2"/>
  <c r="A1743" i="2"/>
  <c r="C1623" i="2"/>
  <c r="L1623" i="2" s="1"/>
  <c r="C1646" i="2"/>
  <c r="L1646" i="2" s="1"/>
  <c r="A1766" i="2"/>
  <c r="A1693" i="2"/>
  <c r="C1573" i="2"/>
  <c r="L1573" i="2" s="1"/>
  <c r="D1968" i="2"/>
  <c r="A1716" i="2"/>
  <c r="C1596" i="2"/>
  <c r="L1596" i="2"/>
  <c r="C1668" i="2"/>
  <c r="L1668" i="2"/>
  <c r="A1788" i="2"/>
  <c r="D1729" i="2"/>
  <c r="D1726" i="2"/>
  <c r="C1664" i="2"/>
  <c r="L1664" i="2"/>
  <c r="A1784" i="2"/>
  <c r="D1920" i="2"/>
  <c r="C1746" i="2"/>
  <c r="L1746" i="2" s="1"/>
  <c r="A1866" i="2"/>
  <c r="D1754" i="2"/>
  <c r="D1687" i="2"/>
  <c r="D1852" i="2"/>
  <c r="D1786" i="2"/>
  <c r="D1782" i="2"/>
  <c r="D1749" i="2"/>
  <c r="C1650" i="2"/>
  <c r="L1650" i="2"/>
  <c r="A1770" i="2"/>
  <c r="A1712" i="2"/>
  <c r="C1592" i="2"/>
  <c r="L1592" i="2"/>
  <c r="D1711" i="2"/>
  <c r="C1719" i="2"/>
  <c r="L1719" i="2" s="1"/>
  <c r="A1839" i="2"/>
  <c r="C1672" i="2"/>
  <c r="L1672" i="2"/>
  <c r="A1792" i="2"/>
  <c r="C1667" i="2"/>
  <c r="L1667" i="2"/>
  <c r="A1787" i="2"/>
  <c r="D1766" i="2"/>
  <c r="A1735" i="2"/>
  <c r="C1615" i="2"/>
  <c r="L1615" i="2" s="1"/>
  <c r="A1732" i="2"/>
  <c r="C1612" i="2"/>
  <c r="L1612" i="2" s="1"/>
  <c r="C1666" i="2"/>
  <c r="L1666" i="2" s="1"/>
  <c r="A1786" i="2"/>
  <c r="A1694" i="2"/>
  <c r="C1574" i="2"/>
  <c r="L1574" i="2" s="1"/>
  <c r="A1701" i="2"/>
  <c r="C1581" i="2"/>
  <c r="L1581" i="2" s="1"/>
  <c r="A1695" i="2"/>
  <c r="C1575" i="2"/>
  <c r="L1575" i="2" s="1"/>
  <c r="A1756" i="2"/>
  <c r="C1636" i="2"/>
  <c r="L1636" i="2" s="1"/>
  <c r="A1737" i="2"/>
  <c r="C1617" i="2"/>
  <c r="L1617" i="2" s="1"/>
  <c r="D1785" i="2"/>
  <c r="D1783" i="2"/>
  <c r="C1673" i="2"/>
  <c r="L1673" i="2" s="1"/>
  <c r="A1793" i="2"/>
  <c r="A1698" i="2"/>
  <c r="C1578" i="2"/>
  <c r="L1578" i="2" s="1"/>
  <c r="D1820" i="2"/>
  <c r="D1812" i="2"/>
  <c r="D1694" i="2"/>
  <c r="D1802" i="2"/>
  <c r="D1908" i="2"/>
  <c r="D1758" i="2"/>
  <c r="D1936" i="2"/>
  <c r="C1767" i="2"/>
  <c r="A1887" i="2"/>
  <c r="D1746" i="2"/>
  <c r="D1844" i="2"/>
  <c r="D1841" i="2"/>
  <c r="C1778" i="2"/>
  <c r="L1778" i="2" s="1"/>
  <c r="A1898" i="2"/>
  <c r="D1750" i="2"/>
  <c r="C1771" i="2"/>
  <c r="A1891" i="2"/>
  <c r="C1763" i="2"/>
  <c r="L1763" i="2" s="1"/>
  <c r="A1883" i="2"/>
  <c r="D1710" i="2"/>
  <c r="D1718" i="2"/>
  <c r="D1774" i="2"/>
  <c r="C1761" i="2"/>
  <c r="L1761" i="2" s="1"/>
  <c r="A1881" i="2"/>
  <c r="D1742" i="2"/>
  <c r="D1702" i="2"/>
  <c r="D1714" i="2"/>
  <c r="D1770" i="2"/>
  <c r="D1763" i="2"/>
  <c r="A1696" i="2"/>
  <c r="C1576" i="2"/>
  <c r="L1576" i="2" s="1"/>
  <c r="C1655" i="2"/>
  <c r="L1655" i="2" s="1"/>
  <c r="A1775" i="2"/>
  <c r="C1654" i="2"/>
  <c r="L1654" i="2" s="1"/>
  <c r="A1774" i="2"/>
  <c r="D1765" i="2"/>
  <c r="D1755" i="2"/>
  <c r="A1736" i="2"/>
  <c r="C1616" i="2"/>
  <c r="L1616" i="2" s="1"/>
  <c r="C1640" i="2"/>
  <c r="L1640" i="2" s="1"/>
  <c r="A1760" i="2"/>
  <c r="A1684" i="2"/>
  <c r="C1564" i="2"/>
  <c r="L1564" i="2" s="1"/>
  <c r="C1699" i="2"/>
  <c r="L1699" i="2" s="1"/>
  <c r="A1819" i="2"/>
  <c r="C1681" i="2"/>
  <c r="L1681" i="2"/>
  <c r="A1801" i="2"/>
  <c r="A1714" i="2"/>
  <c r="C1594" i="2"/>
  <c r="L1594" i="2"/>
  <c r="A1753" i="2"/>
  <c r="C1633" i="2"/>
  <c r="L1633" i="2"/>
  <c r="D1713" i="2"/>
  <c r="D1743" i="2"/>
  <c r="C1678" i="2"/>
  <c r="L1678" i="2"/>
  <c r="A1798" i="2"/>
  <c r="I1798" i="2"/>
  <c r="A1758" i="2"/>
  <c r="C1638" i="2"/>
  <c r="L1638" i="2"/>
  <c r="A1710" i="2"/>
  <c r="C1590" i="2"/>
  <c r="L1590" i="2"/>
  <c r="D1996" i="2"/>
  <c r="D1757" i="2"/>
  <c r="C1715" i="2"/>
  <c r="L1715" i="2" s="1"/>
  <c r="A1835" i="2"/>
  <c r="D1705" i="2"/>
  <c r="A1722" i="2"/>
  <c r="C1602" i="2"/>
  <c r="L1602" i="2"/>
  <c r="A1706" i="2"/>
  <c r="C1586" i="2"/>
  <c r="L1586" i="2"/>
  <c r="D1685" i="2"/>
  <c r="D1832" i="2"/>
  <c r="D1739" i="2"/>
  <c r="A1724" i="2"/>
  <c r="C1604" i="2"/>
  <c r="L1604" i="2" s="1"/>
  <c r="C1691" i="2"/>
  <c r="L1691" i="2" s="1"/>
  <c r="A1811" i="2"/>
  <c r="D1703" i="2"/>
  <c r="A1692" i="2"/>
  <c r="C1572" i="2"/>
  <c r="L1572" i="2" s="1"/>
  <c r="C1662" i="2"/>
  <c r="L1662" i="2" s="1"/>
  <c r="A1782" i="2"/>
  <c r="C1697" i="2"/>
  <c r="L1697" i="2" s="1"/>
  <c r="A1817" i="2"/>
  <c r="A1749" i="2"/>
  <c r="C1629" i="2"/>
  <c r="L1629" i="2" s="1"/>
  <c r="D1929" i="2"/>
  <c r="D2016" i="2"/>
  <c r="D1794" i="2"/>
  <c r="D1860" i="2"/>
  <c r="D1759" i="2"/>
  <c r="A1726" i="2"/>
  <c r="C1606" i="2"/>
  <c r="L1606" i="2" s="1"/>
  <c r="D1777" i="2"/>
  <c r="C1679" i="2"/>
  <c r="L1679" i="2"/>
  <c r="A1799" i="2"/>
  <c r="A1742" i="2"/>
  <c r="C1622" i="2"/>
  <c r="L1622" i="2"/>
  <c r="D1928" i="2"/>
  <c r="D1767" i="2"/>
  <c r="D1916" i="2"/>
  <c r="D1787" i="2"/>
  <c r="D1738" i="2"/>
  <c r="A1705" i="2"/>
  <c r="C1585" i="2"/>
  <c r="L1585" i="2" s="1"/>
  <c r="D1733" i="2"/>
  <c r="D1693" i="2"/>
  <c r="D1762" i="2"/>
  <c r="D1725" i="2"/>
  <c r="D1868" i="2"/>
  <c r="A1740" i="2"/>
  <c r="C1620" i="2"/>
  <c r="L1620" i="2"/>
  <c r="D1697" i="2"/>
  <c r="C1652" i="2"/>
  <c r="L1652" i="2" s="1"/>
  <c r="A1772" i="2"/>
  <c r="D1723" i="2"/>
  <c r="A1686" i="2"/>
  <c r="C1566" i="2"/>
  <c r="L1566" i="2"/>
  <c r="D1706" i="2"/>
  <c r="D1790" i="2"/>
  <c r="A1717" i="2"/>
  <c r="C1597" i="2"/>
  <c r="L1597" i="2"/>
  <c r="D1761" i="2"/>
  <c r="A1731" i="2"/>
  <c r="C1611" i="2"/>
  <c r="L1611" i="2" s="1"/>
  <c r="D1888" i="2"/>
  <c r="D1717" i="2"/>
  <c r="C1755" i="2"/>
  <c r="A1875" i="2"/>
  <c r="C1703" i="2"/>
  <c r="L1703" i="2" s="1"/>
  <c r="A1823" i="2"/>
  <c r="A1725" i="2"/>
  <c r="C1605" i="2"/>
  <c r="L1605" i="2" s="1"/>
  <c r="C1680" i="2"/>
  <c r="L1680" i="2" s="1"/>
  <c r="A1800" i="2"/>
  <c r="D1864" i="2"/>
  <c r="C1682" i="2"/>
  <c r="L1682" i="2"/>
  <c r="A1802" i="2"/>
  <c r="A1711" i="2"/>
  <c r="C1591" i="2"/>
  <c r="L1591" i="2" s="1"/>
  <c r="A1688" i="2"/>
  <c r="C1568" i="2"/>
  <c r="L1568" i="2" s="1"/>
  <c r="D1731" i="2"/>
  <c r="C1645" i="2"/>
  <c r="L1645" i="2" s="1"/>
  <c r="A1765" i="2"/>
  <c r="A1687" i="2"/>
  <c r="C1567" i="2"/>
  <c r="L1567" i="2" s="1"/>
  <c r="A1738" i="2"/>
  <c r="C1618" i="2"/>
  <c r="L1618" i="2" s="1"/>
  <c r="A1747" i="2"/>
  <c r="C1627" i="2"/>
  <c r="L1627" i="2" s="1"/>
  <c r="D1804" i="2"/>
  <c r="C1675" i="2"/>
  <c r="L1675" i="2" s="1"/>
  <c r="A1795" i="2"/>
  <c r="D1690" i="2"/>
  <c r="D1683" i="2"/>
  <c r="M1683" i="2"/>
  <c r="M1684" i="2"/>
  <c r="M1685" i="2"/>
  <c r="M1686" i="2" s="1"/>
  <c r="M1687" i="2" s="1"/>
  <c r="M1688" i="2" s="1"/>
  <c r="M1689" i="2" s="1"/>
  <c r="M1690" i="2" s="1"/>
  <c r="M1691" i="2" s="1"/>
  <c r="M1692" i="2" s="1"/>
  <c r="M1693" i="2" s="1"/>
  <c r="M1694" i="2" s="1"/>
  <c r="M1695" i="2" s="1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6" i="2" s="1"/>
  <c r="M1707" i="2" s="1"/>
  <c r="M1708" i="2" s="1"/>
  <c r="M1709" i="2" s="1"/>
  <c r="M1710" i="2" s="1"/>
  <c r="M1711" i="2" s="1"/>
  <c r="M1712" i="2" s="1"/>
  <c r="M1713" i="2" s="1"/>
  <c r="M1714" i="2" s="1"/>
  <c r="M1715" i="2" s="1"/>
  <c r="M1716" i="2" s="1"/>
  <c r="M1717" i="2" s="1"/>
  <c r="M1718" i="2" s="1"/>
  <c r="M1719" i="2" s="1"/>
  <c r="M1720" i="2" s="1"/>
  <c r="M1721" i="2" s="1"/>
  <c r="M1722" i="2" s="1"/>
  <c r="M1723" i="2" s="1"/>
  <c r="M1724" i="2" s="1"/>
  <c r="M1725" i="2" s="1"/>
  <c r="M1726" i="2" s="1"/>
  <c r="M1727" i="2" s="1"/>
  <c r="M1728" i="2" s="1"/>
  <c r="M1729" i="2" s="1"/>
  <c r="M1730" i="2" s="1"/>
  <c r="M1731" i="2" s="1"/>
  <c r="M1732" i="2" s="1"/>
  <c r="M1733" i="2" s="1"/>
  <c r="M1734" i="2" s="1"/>
  <c r="M1735" i="2" s="1"/>
  <c r="M1736" i="2" s="1"/>
  <c r="M1737" i="2" s="1"/>
  <c r="M1738" i="2" s="1"/>
  <c r="M1739" i="2" s="1"/>
  <c r="M1740" i="2" s="1"/>
  <c r="M1741" i="2" s="1"/>
  <c r="M1742" i="2" s="1"/>
  <c r="M1743" i="2" s="1"/>
  <c r="M1744" i="2" s="1"/>
  <c r="M1745" i="2" s="1"/>
  <c r="M1746" i="2" s="1"/>
  <c r="M1747" i="2" s="1"/>
  <c r="M1748" i="2" s="1"/>
  <c r="M1749" i="2" s="1"/>
  <c r="M1750" i="2" s="1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A1709" i="2"/>
  <c r="C1589" i="2"/>
  <c r="L1589" i="2" s="1"/>
  <c r="D1753" i="2"/>
  <c r="D1735" i="2"/>
  <c r="D1737" i="2"/>
  <c r="A1700" i="2"/>
  <c r="C1580" i="2"/>
  <c r="L1580" i="2"/>
  <c r="D1709" i="2"/>
  <c r="C1677" i="2"/>
  <c r="L1677" i="2" s="1"/>
  <c r="A1797" i="2"/>
  <c r="C1669" i="2"/>
  <c r="L1669" i="2" s="1"/>
  <c r="A1789" i="2"/>
  <c r="D1730" i="2"/>
  <c r="C1656" i="2"/>
  <c r="L1656" i="2"/>
  <c r="A1776" i="2"/>
  <c r="C1644" i="2"/>
  <c r="L1644" i="2"/>
  <c r="A1764" i="2"/>
  <c r="C1739" i="2"/>
  <c r="A1859" i="2"/>
  <c r="A1727" i="2"/>
  <c r="C1607" i="2"/>
  <c r="L1607" i="2" s="1"/>
  <c r="D1727" i="2"/>
  <c r="A1734" i="2"/>
  <c r="C1614" i="2"/>
  <c r="L1614" i="2" s="1"/>
  <c r="A1689" i="2"/>
  <c r="C1569" i="2"/>
  <c r="L1569" i="2" s="1"/>
  <c r="D1797" i="2"/>
  <c r="D2032" i="2"/>
  <c r="A1745" i="2"/>
  <c r="C1625" i="2"/>
  <c r="L1625" i="2"/>
  <c r="C1660" i="2"/>
  <c r="L1660" i="2" s="1"/>
  <c r="A1780" i="2"/>
  <c r="C1649" i="2"/>
  <c r="L1649" i="2" s="1"/>
  <c r="A1769" i="2"/>
  <c r="A1702" i="2"/>
  <c r="C1582" i="2"/>
  <c r="L1582" i="2"/>
  <c r="D1707" i="2"/>
  <c r="D1734" i="2"/>
  <c r="D1701" i="2"/>
  <c r="D1781" i="2"/>
  <c r="A1683" i="2"/>
  <c r="L1767" i="2"/>
  <c r="L1755" i="2"/>
  <c r="L1771" i="2"/>
  <c r="L1683" i="2"/>
  <c r="L1730" i="2"/>
  <c r="L1739" i="2"/>
  <c r="D1893" i="2"/>
  <c r="J3243" i="2"/>
  <c r="C1683" i="2"/>
  <c r="C1776" i="2"/>
  <c r="L1776" i="2" s="1"/>
  <c r="A1896" i="2"/>
  <c r="C1875" i="2"/>
  <c r="L1875" i="2" s="1"/>
  <c r="A1995" i="2"/>
  <c r="D1813" i="2"/>
  <c r="C1887" i="2"/>
  <c r="L1887" i="2" s="1"/>
  <c r="A2007" i="2"/>
  <c r="C1839" i="2"/>
  <c r="A1959" i="2"/>
  <c r="C1850" i="2"/>
  <c r="A1970" i="2"/>
  <c r="C1777" i="2"/>
  <c r="L1777" i="2" s="1"/>
  <c r="A1897" i="2"/>
  <c r="C2031" i="2"/>
  <c r="L2031" i="2" s="1"/>
  <c r="A2151" i="2"/>
  <c r="D1901" i="2"/>
  <c r="D1854" i="2"/>
  <c r="C1702" i="2"/>
  <c r="L1702" i="2" s="1"/>
  <c r="A1822" i="2"/>
  <c r="D2152" i="2"/>
  <c r="C1689" i="2"/>
  <c r="L1689" i="2" s="1"/>
  <c r="A1809" i="2"/>
  <c r="D1847" i="2"/>
  <c r="D1829" i="2"/>
  <c r="D1857" i="2"/>
  <c r="D1873" i="2"/>
  <c r="D1803" i="2"/>
  <c r="M1803" i="2"/>
  <c r="M1804" i="2"/>
  <c r="M1805" i="2"/>
  <c r="M1806" i="2" s="1"/>
  <c r="M1807" i="2" s="1"/>
  <c r="M1808" i="2" s="1"/>
  <c r="M1809" i="2" s="1"/>
  <c r="M1810" i="2" s="1"/>
  <c r="M1811" i="2" s="1"/>
  <c r="M1812" i="2" s="1"/>
  <c r="M1813" i="2" s="1"/>
  <c r="M1814" i="2" s="1"/>
  <c r="M1815" i="2" s="1"/>
  <c r="M1816" i="2" s="1"/>
  <c r="M1817" i="2" s="1"/>
  <c r="M1818" i="2" s="1"/>
  <c r="M1819" i="2" s="1"/>
  <c r="M1820" i="2" s="1"/>
  <c r="M1821" i="2" s="1"/>
  <c r="M1822" i="2" s="1"/>
  <c r="M1823" i="2" s="1"/>
  <c r="M1824" i="2" s="1"/>
  <c r="M1825" i="2" s="1"/>
  <c r="M1826" i="2" s="1"/>
  <c r="M1827" i="2" s="1"/>
  <c r="M1828" i="2" s="1"/>
  <c r="M1829" i="2" s="1"/>
  <c r="M1830" i="2" s="1"/>
  <c r="M1831" i="2" s="1"/>
  <c r="M1832" i="2" s="1"/>
  <c r="M1833" i="2" s="1"/>
  <c r="M1834" i="2" s="1"/>
  <c r="M1835" i="2" s="1"/>
  <c r="M1836" i="2" s="1"/>
  <c r="M1837" i="2" s="1"/>
  <c r="M1838" i="2" s="1"/>
  <c r="M1839" i="2" s="1"/>
  <c r="M1840" i="2" s="1"/>
  <c r="M1841" i="2" s="1"/>
  <c r="M1842" i="2" s="1"/>
  <c r="M1843" i="2" s="1"/>
  <c r="M1844" i="2" s="1"/>
  <c r="M1845" i="2" s="1"/>
  <c r="M1846" i="2" s="1"/>
  <c r="M1847" i="2" s="1"/>
  <c r="M1848" i="2" s="1"/>
  <c r="M1849" i="2" s="1"/>
  <c r="M1850" i="2" s="1"/>
  <c r="M1851" i="2" s="1"/>
  <c r="M1852" i="2" s="1"/>
  <c r="M1853" i="2" s="1"/>
  <c r="M1854" i="2" s="1"/>
  <c r="M1855" i="2" s="1"/>
  <c r="M1856" i="2" s="1"/>
  <c r="M1857" i="2" s="1"/>
  <c r="M1858" i="2" s="1"/>
  <c r="M1859" i="2" s="1"/>
  <c r="M1860" i="2" s="1"/>
  <c r="M1861" i="2" s="1"/>
  <c r="M1862" i="2" s="1"/>
  <c r="M1863" i="2" s="1"/>
  <c r="M1864" i="2" s="1"/>
  <c r="M1865" i="2" s="1"/>
  <c r="M1866" i="2" s="1"/>
  <c r="M1867" i="2" s="1"/>
  <c r="M1868" i="2" s="1"/>
  <c r="M1869" i="2" s="1"/>
  <c r="M1870" i="2" s="1"/>
  <c r="M1871" i="2" s="1"/>
  <c r="M1872" i="2" s="1"/>
  <c r="M1873" i="2" s="1"/>
  <c r="M1874" i="2" s="1"/>
  <c r="M1875" i="2" s="1"/>
  <c r="M1876" i="2" s="1"/>
  <c r="M1877" i="2" s="1"/>
  <c r="M1878" i="2" s="1"/>
  <c r="M1879" i="2" s="1"/>
  <c r="M1880" i="2" s="1"/>
  <c r="M1881" i="2" s="1"/>
  <c r="M1882" i="2" s="1"/>
  <c r="M1883" i="2" s="1"/>
  <c r="M1884" i="2" s="1"/>
  <c r="M1885" i="2" s="1"/>
  <c r="M1886" i="2" s="1"/>
  <c r="C1747" i="2"/>
  <c r="L1747" i="2" s="1"/>
  <c r="A1867" i="2"/>
  <c r="C1687" i="2"/>
  <c r="L1687" i="2" s="1"/>
  <c r="A1807" i="2"/>
  <c r="D1851" i="2"/>
  <c r="C1711" i="2"/>
  <c r="L1711" i="2" s="1"/>
  <c r="A1831" i="2"/>
  <c r="C1725" i="2"/>
  <c r="L1725" i="2" s="1"/>
  <c r="A1845" i="2"/>
  <c r="D2008" i="2"/>
  <c r="D1881" i="2"/>
  <c r="D1910" i="2"/>
  <c r="C1686" i="2"/>
  <c r="L1686" i="2"/>
  <c r="A1806" i="2"/>
  <c r="C1740" i="2"/>
  <c r="L1740" i="2"/>
  <c r="A1860" i="2"/>
  <c r="D1845" i="2"/>
  <c r="C1705" i="2"/>
  <c r="L1705" i="2" s="1"/>
  <c r="A1825" i="2"/>
  <c r="D1907" i="2"/>
  <c r="D1887" i="2"/>
  <c r="C1742" i="2"/>
  <c r="L1742" i="2" s="1"/>
  <c r="A1862" i="2"/>
  <c r="H1862" i="2"/>
  <c r="D1879" i="2"/>
  <c r="D1914" i="2"/>
  <c r="D2049" i="2"/>
  <c r="C1692" i="2"/>
  <c r="L1692" i="2"/>
  <c r="A1812" i="2"/>
  <c r="D1859" i="2"/>
  <c r="D1805" i="2"/>
  <c r="C1722" i="2"/>
  <c r="L1722" i="2"/>
  <c r="A1842" i="2"/>
  <c r="D2116" i="2"/>
  <c r="C1758" i="2"/>
  <c r="L1758" i="2" s="1"/>
  <c r="A1878" i="2"/>
  <c r="D1863" i="2"/>
  <c r="C1753" i="2"/>
  <c r="L1753" i="2"/>
  <c r="A1873" i="2"/>
  <c r="C1684" i="2"/>
  <c r="L1684" i="2"/>
  <c r="A1804" i="2"/>
  <c r="C1736" i="2"/>
  <c r="L1736" i="2"/>
  <c r="A1856" i="2"/>
  <c r="D1885" i="2"/>
  <c r="D1883" i="2"/>
  <c r="D1834" i="2"/>
  <c r="D1862" i="2"/>
  <c r="D1894" i="2"/>
  <c r="D1830" i="2"/>
  <c r="D1878" i="2"/>
  <c r="D1922" i="2"/>
  <c r="D1932" i="2"/>
  <c r="C1698" i="2"/>
  <c r="L1698" i="2" s="1"/>
  <c r="A1818" i="2"/>
  <c r="D1903" i="2"/>
  <c r="C1737" i="2"/>
  <c r="L1737" i="2"/>
  <c r="A1857" i="2"/>
  <c r="C1695" i="2"/>
  <c r="L1695" i="2"/>
  <c r="A1815" i="2"/>
  <c r="C1694" i="2"/>
  <c r="L1694" i="2"/>
  <c r="A1814" i="2"/>
  <c r="C1732" i="2"/>
  <c r="L1732" i="2"/>
  <c r="A1852" i="2"/>
  <c r="D1886" i="2"/>
  <c r="C1712" i="2"/>
  <c r="L1712" i="2" s="1"/>
  <c r="A1832" i="2"/>
  <c r="D1869" i="2"/>
  <c r="D1902" i="2"/>
  <c r="D1972" i="2"/>
  <c r="D1874" i="2"/>
  <c r="D2040" i="2"/>
  <c r="D1846" i="2"/>
  <c r="D2088" i="2"/>
  <c r="D1915" i="2"/>
  <c r="D2020" i="2"/>
  <c r="C1729" i="2"/>
  <c r="L1729" i="2" s="1"/>
  <c r="A1849" i="2"/>
  <c r="D1956" i="2"/>
  <c r="D1811" i="2"/>
  <c r="D1921" i="2"/>
  <c r="D2024" i="2"/>
  <c r="D1899" i="2"/>
  <c r="D1918" i="2"/>
  <c r="D1861" i="2"/>
  <c r="C1748" i="2"/>
  <c r="L1748" i="2" s="1"/>
  <c r="A1868" i="2"/>
  <c r="C1708" i="2"/>
  <c r="L1708" i="2" s="1"/>
  <c r="A1828" i="2"/>
  <c r="D1815" i="2"/>
  <c r="C1741" i="2"/>
  <c r="L1741" i="2"/>
  <c r="A1861" i="2"/>
  <c r="D2068" i="2"/>
  <c r="C1754" i="2"/>
  <c r="L1754" i="2" s="1"/>
  <c r="A1874" i="2"/>
  <c r="D1909" i="2"/>
  <c r="C1752" i="2"/>
  <c r="L1752" i="2"/>
  <c r="A1872" i="2"/>
  <c r="D1891" i="2"/>
  <c r="C1744" i="2"/>
  <c r="L1744" i="2" s="1"/>
  <c r="A1864" i="2"/>
  <c r="D1919" i="2"/>
  <c r="C1723" i="2"/>
  <c r="L1723" i="2" s="1"/>
  <c r="A1843" i="2"/>
  <c r="C1704" i="2"/>
  <c r="L1704" i="2" s="1"/>
  <c r="A1824" i="2"/>
  <c r="C1718" i="2"/>
  <c r="L1718" i="2" s="1"/>
  <c r="A1838" i="2"/>
  <c r="C1720" i="2"/>
  <c r="L1720" i="2" s="1"/>
  <c r="A1840" i="2"/>
  <c r="D1839" i="2"/>
  <c r="D1865" i="2"/>
  <c r="D2132" i="2"/>
  <c r="C1780" i="2"/>
  <c r="L1780" i="2" s="1"/>
  <c r="A1900" i="2"/>
  <c r="D1984" i="2"/>
  <c r="C1772" i="2"/>
  <c r="L1772" i="2"/>
  <c r="A1892" i="2"/>
  <c r="C1811" i="2"/>
  <c r="L1811" i="2" s="1"/>
  <c r="A1931" i="2"/>
  <c r="C1835" i="2"/>
  <c r="L1835" i="2" s="1"/>
  <c r="A1955" i="2"/>
  <c r="C1801" i="2"/>
  <c r="L1801" i="2" s="1"/>
  <c r="A1921" i="2"/>
  <c r="C1891" i="2"/>
  <c r="L1891" i="2" s="1"/>
  <c r="A2011" i="2"/>
  <c r="D1964" i="2"/>
  <c r="C1788" i="2"/>
  <c r="L1788" i="2" s="1"/>
  <c r="A1908" i="2"/>
  <c r="C1766" i="2"/>
  <c r="L1766" i="2" s="1"/>
  <c r="A1886" i="2"/>
  <c r="C1759" i="2"/>
  <c r="L1759" i="2" s="1"/>
  <c r="A1879" i="2"/>
  <c r="C1773" i="2"/>
  <c r="L1773" i="2" s="1"/>
  <c r="A1893" i="2"/>
  <c r="C1769" i="2"/>
  <c r="L1769" i="2" s="1"/>
  <c r="A1889" i="2"/>
  <c r="C1764" i="2"/>
  <c r="L1764" i="2" s="1"/>
  <c r="A1884" i="2"/>
  <c r="C1797" i="2"/>
  <c r="L1797" i="2" s="1"/>
  <c r="A1917" i="2"/>
  <c r="D1855" i="2"/>
  <c r="C1765" i="2"/>
  <c r="L1765" i="2" s="1"/>
  <c r="A1885" i="2"/>
  <c r="C1802" i="2"/>
  <c r="L1802" i="2" s="1"/>
  <c r="A1922" i="2"/>
  <c r="C1800" i="2"/>
  <c r="L1800" i="2" s="1"/>
  <c r="A1920" i="2"/>
  <c r="C1823" i="2"/>
  <c r="L1823" i="2" s="1"/>
  <c r="A1943" i="2"/>
  <c r="C1799" i="2"/>
  <c r="L1799" i="2" s="1"/>
  <c r="A1919" i="2"/>
  <c r="C1782" i="2"/>
  <c r="L1782" i="2" s="1"/>
  <c r="A1902" i="2"/>
  <c r="C1798" i="2"/>
  <c r="L1798" i="2" s="1"/>
  <c r="A1918" i="2"/>
  <c r="C1819" i="2"/>
  <c r="L1819" i="2" s="1"/>
  <c r="A1939" i="2"/>
  <c r="C1760" i="2"/>
  <c r="L1760" i="2" s="1"/>
  <c r="A1880" i="2"/>
  <c r="C1774" i="2"/>
  <c r="L1774" i="2" s="1"/>
  <c r="A1894" i="2"/>
  <c r="C1881" i="2"/>
  <c r="A2001" i="2"/>
  <c r="C1883" i="2"/>
  <c r="L1883" i="2" s="1"/>
  <c r="A2003" i="2"/>
  <c r="C1793" i="2"/>
  <c r="L1793" i="2" s="1"/>
  <c r="A1913" i="2"/>
  <c r="C1786" i="2"/>
  <c r="L1786" i="2" s="1"/>
  <c r="A1906" i="2"/>
  <c r="C1787" i="2"/>
  <c r="L1787" i="2" s="1"/>
  <c r="A1907" i="2"/>
  <c r="C1770" i="2"/>
  <c r="L1770" i="2" s="1"/>
  <c r="A1890" i="2"/>
  <c r="C1866" i="2"/>
  <c r="L1866" i="2" s="1"/>
  <c r="A1986" i="2"/>
  <c r="C1784" i="2"/>
  <c r="L1784" i="2"/>
  <c r="A1904" i="2"/>
  <c r="C1762" i="2"/>
  <c r="L1762" i="2"/>
  <c r="A1882" i="2"/>
  <c r="C1785" i="2"/>
  <c r="L1785" i="2"/>
  <c r="A1905" i="2"/>
  <c r="C1768" i="2"/>
  <c r="L1768" i="2"/>
  <c r="A1888" i="2"/>
  <c r="D2000" i="2"/>
  <c r="C1796" i="2"/>
  <c r="L1796" i="2" s="1"/>
  <c r="A1916" i="2"/>
  <c r="C1781" i="2"/>
  <c r="L1781" i="2" s="1"/>
  <c r="A1901" i="2"/>
  <c r="C1783" i="2"/>
  <c r="L1783" i="2" s="1"/>
  <c r="A1903" i="2"/>
  <c r="C2030" i="2"/>
  <c r="A2150" i="2"/>
  <c r="C1899" i="2"/>
  <c r="L1899" i="2" s="1"/>
  <c r="A2019" i="2"/>
  <c r="C1859" i="2"/>
  <c r="L1859" i="2" s="1"/>
  <c r="A1979" i="2"/>
  <c r="C1789" i="2"/>
  <c r="L1789" i="2" s="1"/>
  <c r="A1909" i="2"/>
  <c r="C1795" i="2"/>
  <c r="L1795" i="2" s="1"/>
  <c r="A1915" i="2"/>
  <c r="D1897" i="2"/>
  <c r="C1817" i="2"/>
  <c r="L1817" i="2" s="1"/>
  <c r="A1937" i="2"/>
  <c r="C1775" i="2"/>
  <c r="L1775" i="2" s="1"/>
  <c r="A1895" i="2"/>
  <c r="C1898" i="2"/>
  <c r="L1898" i="2" s="1"/>
  <c r="A2018" i="2"/>
  <c r="C1792" i="2"/>
  <c r="L1792" i="2" s="1"/>
  <c r="A1912" i="2"/>
  <c r="C1833" i="2"/>
  <c r="L1833" i="2" s="1"/>
  <c r="A1953" i="2"/>
  <c r="C1794" i="2"/>
  <c r="L1794" i="2" s="1"/>
  <c r="A1914" i="2"/>
  <c r="D1821" i="2"/>
  <c r="D1827" i="2"/>
  <c r="C1745" i="2"/>
  <c r="L1745" i="2" s="1"/>
  <c r="A1865" i="2"/>
  <c r="D1917" i="2"/>
  <c r="C1734" i="2"/>
  <c r="L1734" i="2" s="1"/>
  <c r="A1854" i="2"/>
  <c r="C1727" i="2"/>
  <c r="L1727" i="2" s="1"/>
  <c r="A1847" i="2"/>
  <c r="D1850" i="2"/>
  <c r="C1700" i="2"/>
  <c r="L1700" i="2" s="1"/>
  <c r="A1820" i="2"/>
  <c r="C1709" i="2"/>
  <c r="L1709" i="2" s="1"/>
  <c r="A1829" i="2"/>
  <c r="D1810" i="2"/>
  <c r="D1924" i="2"/>
  <c r="C1738" i="2"/>
  <c r="L1738" i="2" s="1"/>
  <c r="A1858" i="2"/>
  <c r="C1688" i="2"/>
  <c r="L1688" i="2" s="1"/>
  <c r="A1808" i="2"/>
  <c r="D1837" i="2"/>
  <c r="C1731" i="2"/>
  <c r="L1731" i="2" s="1"/>
  <c r="A1851" i="2"/>
  <c r="C1717" i="2"/>
  <c r="L1717" i="2" s="1"/>
  <c r="A1837" i="2"/>
  <c r="D1826" i="2"/>
  <c r="D1843" i="2"/>
  <c r="D1817" i="2"/>
  <c r="D1988" i="2"/>
  <c r="D1882" i="2"/>
  <c r="D1853" i="2"/>
  <c r="D1858" i="2"/>
  <c r="D2036" i="2"/>
  <c r="D2048" i="2"/>
  <c r="C1726" i="2"/>
  <c r="L1726" i="2" s="1"/>
  <c r="A1846" i="2"/>
  <c r="D1980" i="2"/>
  <c r="D2136" i="2"/>
  <c r="C1749" i="2"/>
  <c r="L1749" i="2"/>
  <c r="A1869" i="2"/>
  <c r="D1823" i="2"/>
  <c r="C1724" i="2"/>
  <c r="L1724" i="2" s="1"/>
  <c r="A1844" i="2"/>
  <c r="D1952" i="2"/>
  <c r="C1706" i="2"/>
  <c r="L1706" i="2" s="1"/>
  <c r="A1826" i="2"/>
  <c r="D1825" i="2"/>
  <c r="D1877" i="2"/>
  <c r="C1710" i="2"/>
  <c r="L1710" i="2"/>
  <c r="A1830" i="2"/>
  <c r="D1833" i="2"/>
  <c r="C1714" i="2"/>
  <c r="L1714" i="2" s="1"/>
  <c r="A1834" i="2"/>
  <c r="D1875" i="2"/>
  <c r="C1696" i="2"/>
  <c r="L1696" i="2" s="1"/>
  <c r="A1816" i="2"/>
  <c r="D1890" i="2"/>
  <c r="D1822" i="2"/>
  <c r="D1838" i="2"/>
  <c r="D1870" i="2"/>
  <c r="D1961" i="2"/>
  <c r="D1866" i="2"/>
  <c r="D2056" i="2"/>
  <c r="D2028" i="2"/>
  <c r="D1814" i="2"/>
  <c r="D1940" i="2"/>
  <c r="D1905" i="2"/>
  <c r="C1756" i="2"/>
  <c r="L1756" i="2" s="1"/>
  <c r="A1876" i="2"/>
  <c r="C1701" i="2"/>
  <c r="L1701" i="2" s="1"/>
  <c r="A1821" i="2"/>
  <c r="C1735" i="2"/>
  <c r="L1735" i="2" s="1"/>
  <c r="A1855" i="2"/>
  <c r="D1831" i="2"/>
  <c r="D1906" i="2"/>
  <c r="D1807" i="2"/>
  <c r="D1849" i="2"/>
  <c r="C1716" i="2"/>
  <c r="L1716" i="2" s="1"/>
  <c r="A1836" i="2"/>
  <c r="C1693" i="2"/>
  <c r="L1693" i="2" s="1"/>
  <c r="A1813" i="2"/>
  <c r="C1743" i="2"/>
  <c r="L1743" i="2" s="1"/>
  <c r="A1863" i="2"/>
  <c r="D1889" i="2"/>
  <c r="D1806" i="2"/>
  <c r="D1898" i="2"/>
  <c r="D1895" i="2"/>
  <c r="D2096" i="2"/>
  <c r="D2080" i="2"/>
  <c r="C1728" i="2"/>
  <c r="L1728" i="2" s="1"/>
  <c r="A1848" i="2"/>
  <c r="D1911" i="2"/>
  <c r="D2004" i="2"/>
  <c r="C1757" i="2"/>
  <c r="L1757" i="2" s="1"/>
  <c r="A1877" i="2"/>
  <c r="C1690" i="2"/>
  <c r="L1690" i="2" s="1"/>
  <c r="A1810" i="2"/>
  <c r="D1913" i="2"/>
  <c r="D1819" i="2"/>
  <c r="D1992" i="2"/>
  <c r="D1835" i="2"/>
  <c r="C1721" i="2"/>
  <c r="L1721" i="2" s="1"/>
  <c r="A1841" i="2"/>
  <c r="C1685" i="2"/>
  <c r="L1685" i="2" s="1"/>
  <c r="A1805" i="2"/>
  <c r="C1733" i="2"/>
  <c r="L1733" i="2" s="1"/>
  <c r="A1853" i="2"/>
  <c r="D1944" i="2"/>
  <c r="D1818" i="2"/>
  <c r="C1750" i="2"/>
  <c r="L1750" i="2" s="1"/>
  <c r="A1870" i="2"/>
  <c r="C1751" i="2"/>
  <c r="L1751" i="2" s="1"/>
  <c r="A1871" i="2"/>
  <c r="C1707" i="2"/>
  <c r="L1707" i="2" s="1"/>
  <c r="A1827" i="2"/>
  <c r="D1867" i="2"/>
  <c r="D1871" i="2"/>
  <c r="D1842" i="2"/>
  <c r="A1803" i="2"/>
  <c r="L1910" i="2"/>
  <c r="L1803" i="2"/>
  <c r="L1881" i="2"/>
  <c r="L1839" i="2"/>
  <c r="L1850" i="2"/>
  <c r="D2013" i="2"/>
  <c r="C1803" i="2"/>
  <c r="J3363" i="2"/>
  <c r="C1821" i="2"/>
  <c r="L1821" i="2" s="1"/>
  <c r="A1941" i="2"/>
  <c r="D1958" i="2"/>
  <c r="C1826" i="2"/>
  <c r="L1826" i="2"/>
  <c r="A1946" i="2"/>
  <c r="C1869" i="2"/>
  <c r="L1869" i="2"/>
  <c r="A1989" i="2"/>
  <c r="C1851" i="2"/>
  <c r="L1851" i="2"/>
  <c r="A1971" i="2"/>
  <c r="C1829" i="2"/>
  <c r="L1829" i="2"/>
  <c r="A1949" i="2"/>
  <c r="C1865" i="2"/>
  <c r="L1865" i="2"/>
  <c r="A1985" i="2"/>
  <c r="C1937" i="2"/>
  <c r="L1937" i="2" s="1"/>
  <c r="A2057" i="2"/>
  <c r="C2150" i="2"/>
  <c r="L2150" i="2" s="1"/>
  <c r="A2270" i="2"/>
  <c r="H2270" i="2"/>
  <c r="C1905" i="2"/>
  <c r="L1905" i="2" s="1"/>
  <c r="A2025" i="2"/>
  <c r="C1890" i="2"/>
  <c r="L1890" i="2" s="1"/>
  <c r="A2010" i="2"/>
  <c r="C1894" i="2"/>
  <c r="L1894" i="2" s="1"/>
  <c r="A2014" i="2"/>
  <c r="C1943" i="2"/>
  <c r="L1943" i="2" s="1"/>
  <c r="A2063" i="2"/>
  <c r="C1884" i="2"/>
  <c r="L1884" i="2" s="1"/>
  <c r="A2004" i="2"/>
  <c r="C1864" i="2"/>
  <c r="L1864" i="2" s="1"/>
  <c r="A1984" i="2"/>
  <c r="C1872" i="2"/>
  <c r="L1872" i="2" s="1"/>
  <c r="A1992" i="2"/>
  <c r="C1861" i="2"/>
  <c r="L1861" i="2" s="1"/>
  <c r="A1981" i="2"/>
  <c r="C1814" i="2"/>
  <c r="L1814" i="2" s="1"/>
  <c r="A1934" i="2"/>
  <c r="C1818" i="2"/>
  <c r="L1818" i="2" s="1"/>
  <c r="A1938" i="2"/>
  <c r="C1856" i="2"/>
  <c r="L1856" i="2" s="1"/>
  <c r="A1976" i="2"/>
  <c r="C1878" i="2"/>
  <c r="L1878" i="2" s="1"/>
  <c r="A1998" i="2"/>
  <c r="C1842" i="2"/>
  <c r="L1842" i="2" s="1"/>
  <c r="A1962" i="2"/>
  <c r="C1825" i="2"/>
  <c r="L1825" i="2" s="1"/>
  <c r="A1945" i="2"/>
  <c r="C1860" i="2"/>
  <c r="L1860" i="2" s="1"/>
  <c r="A1980" i="2"/>
  <c r="C1831" i="2"/>
  <c r="L1831" i="2" s="1"/>
  <c r="A1951" i="2"/>
  <c r="C1807" i="2"/>
  <c r="L1807" i="2" s="1"/>
  <c r="A1927" i="2"/>
  <c r="C2151" i="2"/>
  <c r="L2151" i="2" s="1"/>
  <c r="A2271" i="2"/>
  <c r="C1970" i="2"/>
  <c r="A2090" i="2"/>
  <c r="C2007" i="2"/>
  <c r="L2007" i="2" s="1"/>
  <c r="A2127" i="2"/>
  <c r="D1987" i="2"/>
  <c r="D1938" i="2"/>
  <c r="D2112" i="2"/>
  <c r="D2033" i="2"/>
  <c r="D2031" i="2"/>
  <c r="D1926" i="2"/>
  <c r="D1934" i="2"/>
  <c r="D2081" i="2"/>
  <c r="D2010" i="2"/>
  <c r="D1953" i="2"/>
  <c r="D1997" i="2"/>
  <c r="D2100" i="2"/>
  <c r="D2168" i="2"/>
  <c r="D1978" i="2"/>
  <c r="D2002" i="2"/>
  <c r="D1937" i="2"/>
  <c r="D1946" i="2"/>
  <c r="D2044" i="2"/>
  <c r="D1970" i="2"/>
  <c r="D1941" i="2"/>
  <c r="D2120" i="2"/>
  <c r="D1975" i="2"/>
  <c r="D2084" i="2"/>
  <c r="D2104" i="2"/>
  <c r="D2252" i="2"/>
  <c r="D1959" i="2"/>
  <c r="D1981" i="2"/>
  <c r="D2019" i="2"/>
  <c r="D2041" i="2"/>
  <c r="D2076" i="2"/>
  <c r="D2140" i="2"/>
  <c r="D2208" i="2"/>
  <c r="D2160" i="2"/>
  <c r="D2092" i="2"/>
  <c r="D1989" i="2"/>
  <c r="D2006" i="2"/>
  <c r="D2042" i="2"/>
  <c r="D1950" i="2"/>
  <c r="D1982" i="2"/>
  <c r="D2003" i="2"/>
  <c r="D1979" i="2"/>
  <c r="D2169" i="2"/>
  <c r="D1999" i="2"/>
  <c r="D2007" i="2"/>
  <c r="D2030" i="2"/>
  <c r="D2128" i="2"/>
  <c r="D1923" i="2"/>
  <c r="M1923" i="2"/>
  <c r="M1924" i="2" s="1"/>
  <c r="M1925" i="2" s="1"/>
  <c r="M1926" i="2" s="1"/>
  <c r="M1927" i="2" s="1"/>
  <c r="M1928" i="2" s="1"/>
  <c r="M1929" i="2" s="1"/>
  <c r="M1930" i="2" s="1"/>
  <c r="M1931" i="2" s="1"/>
  <c r="M1932" i="2" s="1"/>
  <c r="M1933" i="2" s="1"/>
  <c r="M1934" i="2" s="1"/>
  <c r="M1935" i="2" s="1"/>
  <c r="M1936" i="2" s="1"/>
  <c r="M1937" i="2" s="1"/>
  <c r="M1938" i="2" s="1"/>
  <c r="M1939" i="2" s="1"/>
  <c r="M1940" i="2" s="1"/>
  <c r="M1941" i="2" s="1"/>
  <c r="M1942" i="2" s="1"/>
  <c r="M1943" i="2" s="1"/>
  <c r="M1944" i="2" s="1"/>
  <c r="M1945" i="2" s="1"/>
  <c r="M1946" i="2" s="1"/>
  <c r="M1947" i="2" s="1"/>
  <c r="M1948" i="2" s="1"/>
  <c r="M1949" i="2" s="1"/>
  <c r="M1950" i="2" s="1"/>
  <c r="M1951" i="2" s="1"/>
  <c r="M1952" i="2" s="1"/>
  <c r="M1953" i="2" s="1"/>
  <c r="M1954" i="2" s="1"/>
  <c r="M1955" i="2" s="1"/>
  <c r="M1956" i="2" s="1"/>
  <c r="M1957" i="2" s="1"/>
  <c r="M1958" i="2" s="1"/>
  <c r="M1959" i="2" s="1"/>
  <c r="M1960" i="2" s="1"/>
  <c r="M1961" i="2" s="1"/>
  <c r="M1962" i="2" s="1"/>
  <c r="M1963" i="2" s="1"/>
  <c r="M1964" i="2" s="1"/>
  <c r="M1965" i="2" s="1"/>
  <c r="M1966" i="2" s="1"/>
  <c r="M1967" i="2" s="1"/>
  <c r="M1968" i="2" s="1"/>
  <c r="M1969" i="2" s="1"/>
  <c r="M1970" i="2" s="1"/>
  <c r="M1971" i="2" s="1"/>
  <c r="M1972" i="2" s="1"/>
  <c r="M1973" i="2" s="1"/>
  <c r="M1974" i="2" s="1"/>
  <c r="M1975" i="2" s="1"/>
  <c r="M1976" i="2" s="1"/>
  <c r="M1977" i="2" s="1"/>
  <c r="M1978" i="2" s="1"/>
  <c r="M1979" i="2" s="1"/>
  <c r="M1980" i="2" s="1"/>
  <c r="M1981" i="2" s="1"/>
  <c r="M1982" i="2" s="1"/>
  <c r="M1983" i="2" s="1"/>
  <c r="M1984" i="2" s="1"/>
  <c r="M1985" i="2" s="1"/>
  <c r="M1986" i="2" s="1"/>
  <c r="M1987" i="2" s="1"/>
  <c r="M1988" i="2" s="1"/>
  <c r="M1989" i="2" s="1"/>
  <c r="M1990" i="2" s="1"/>
  <c r="M1991" i="2" s="1"/>
  <c r="M1992" i="2" s="1"/>
  <c r="M1993" i="2" s="1"/>
  <c r="M1994" i="2" s="1"/>
  <c r="M1995" i="2" s="1"/>
  <c r="M1996" i="2" s="1"/>
  <c r="M1997" i="2" s="1"/>
  <c r="M1998" i="2" s="1"/>
  <c r="M1999" i="2" s="1"/>
  <c r="M2000" i="2" s="1"/>
  <c r="M2001" i="2" s="1"/>
  <c r="M2002" i="2" s="1"/>
  <c r="M2003" i="2" s="1"/>
  <c r="M2004" i="2" s="1"/>
  <c r="M2005" i="2" s="1"/>
  <c r="M2006" i="2" s="1"/>
  <c r="D1977" i="2"/>
  <c r="D1967" i="2"/>
  <c r="D2272" i="2"/>
  <c r="D1974" i="2"/>
  <c r="D1962" i="2"/>
  <c r="C1841" i="2"/>
  <c r="L1841" i="2" s="1"/>
  <c r="A1961" i="2"/>
  <c r="C1863" i="2"/>
  <c r="L1863" i="2" s="1"/>
  <c r="A1983" i="2"/>
  <c r="C1836" i="2"/>
  <c r="L1836" i="2" s="1"/>
  <c r="A1956" i="2"/>
  <c r="C1808" i="2"/>
  <c r="L1808" i="2" s="1"/>
  <c r="A1928" i="2"/>
  <c r="C1953" i="2"/>
  <c r="A2073" i="2"/>
  <c r="C1915" i="2"/>
  <c r="L1915" i="2" s="1"/>
  <c r="A2035" i="2"/>
  <c r="C1906" i="2"/>
  <c r="L1906" i="2" s="1"/>
  <c r="A2026" i="2"/>
  <c r="C1939" i="2"/>
  <c r="A2059" i="2"/>
  <c r="C1886" i="2"/>
  <c r="L1886" i="2" s="1"/>
  <c r="A2006" i="2"/>
  <c r="C1931" i="2"/>
  <c r="A2051" i="2"/>
  <c r="C1843" i="2"/>
  <c r="L1843" i="2" s="1"/>
  <c r="A1963" i="2"/>
  <c r="C1874" i="2"/>
  <c r="L1874" i="2" s="1"/>
  <c r="A1994" i="2"/>
  <c r="C1828" i="2"/>
  <c r="L1828" i="2" s="1"/>
  <c r="A1948" i="2"/>
  <c r="C1857" i="2"/>
  <c r="L1857" i="2" s="1"/>
  <c r="A1977" i="2"/>
  <c r="C1873" i="2"/>
  <c r="L1873" i="2" s="1"/>
  <c r="A1993" i="2"/>
  <c r="C1995" i="2"/>
  <c r="A2115" i="2"/>
  <c r="D2200" i="2"/>
  <c r="D2015" i="2"/>
  <c r="D1927" i="2"/>
  <c r="D2025" i="2"/>
  <c r="D2176" i="2"/>
  <c r="D1995" i="2"/>
  <c r="C1827" i="2"/>
  <c r="L1827" i="2" s="1"/>
  <c r="A1947" i="2"/>
  <c r="C1870" i="2"/>
  <c r="L1870" i="2" s="1"/>
  <c r="A1990" i="2"/>
  <c r="C1805" i="2"/>
  <c r="L1805" i="2" s="1"/>
  <c r="A1925" i="2"/>
  <c r="C1810" i="2"/>
  <c r="L1810" i="2" s="1"/>
  <c r="A1930" i="2"/>
  <c r="C1848" i="2"/>
  <c r="L1848" i="2" s="1"/>
  <c r="A1968" i="2"/>
  <c r="C1813" i="2"/>
  <c r="L1813" i="2" s="1"/>
  <c r="A1933" i="2"/>
  <c r="C1855" i="2"/>
  <c r="L1855" i="2" s="1"/>
  <c r="A1975" i="2"/>
  <c r="C1876" i="2"/>
  <c r="L1876" i="2" s="1"/>
  <c r="A1996" i="2"/>
  <c r="D1990" i="2"/>
  <c r="D1942" i="2"/>
  <c r="C1816" i="2"/>
  <c r="L1816" i="2" s="1"/>
  <c r="A1936" i="2"/>
  <c r="C1834" i="2"/>
  <c r="L1834" i="2" s="1"/>
  <c r="A1954" i="2"/>
  <c r="C1830" i="2"/>
  <c r="L1830" i="2" s="1"/>
  <c r="A1950" i="2"/>
  <c r="C1846" i="2"/>
  <c r="L1846" i="2" s="1"/>
  <c r="A1966" i="2"/>
  <c r="D1973" i="2"/>
  <c r="C1837" i="2"/>
  <c r="L1837" i="2" s="1"/>
  <c r="A1957" i="2"/>
  <c r="C1858" i="2"/>
  <c r="L1858" i="2" s="1"/>
  <c r="A1978" i="2"/>
  <c r="C1820" i="2"/>
  <c r="L1820" i="2" s="1"/>
  <c r="A1940" i="2"/>
  <c r="C1847" i="2"/>
  <c r="L1847" i="2" s="1"/>
  <c r="A1967" i="2"/>
  <c r="C1914" i="2"/>
  <c r="L1914" i="2" s="1"/>
  <c r="A2034" i="2"/>
  <c r="C1912" i="2"/>
  <c r="L1912" i="2" s="1"/>
  <c r="A2032" i="2"/>
  <c r="C1895" i="2"/>
  <c r="L1895" i="2" s="1"/>
  <c r="A2015" i="2"/>
  <c r="C1909" i="2"/>
  <c r="L1909" i="2" s="1"/>
  <c r="A2029" i="2"/>
  <c r="C2019" i="2"/>
  <c r="A2139" i="2"/>
  <c r="C1903" i="2"/>
  <c r="L1903" i="2" s="1"/>
  <c r="A2023" i="2"/>
  <c r="C1916" i="2"/>
  <c r="L1916" i="2" s="1"/>
  <c r="A2036" i="2"/>
  <c r="C1888" i="2"/>
  <c r="L1888" i="2" s="1"/>
  <c r="A2008" i="2"/>
  <c r="C1882" i="2"/>
  <c r="L1882" i="2" s="1"/>
  <c r="A2002" i="2"/>
  <c r="C1986" i="2"/>
  <c r="L1986" i="2" s="1"/>
  <c r="A2106" i="2"/>
  <c r="C1907" i="2"/>
  <c r="L1907" i="2"/>
  <c r="A2027" i="2"/>
  <c r="C1913" i="2"/>
  <c r="L1913" i="2"/>
  <c r="A2033" i="2"/>
  <c r="C2001" i="2"/>
  <c r="L2001" i="2" s="1"/>
  <c r="A2121" i="2"/>
  <c r="C1880" i="2"/>
  <c r="L1880" i="2" s="1"/>
  <c r="A2000" i="2"/>
  <c r="C1918" i="2"/>
  <c r="L1918" i="2" s="1"/>
  <c r="A2038" i="2"/>
  <c r="C1919" i="2"/>
  <c r="L1919" i="2" s="1"/>
  <c r="A2039" i="2"/>
  <c r="C1920" i="2"/>
  <c r="L1920" i="2" s="1"/>
  <c r="A2040" i="2"/>
  <c r="C1885" i="2"/>
  <c r="L1885" i="2" s="1"/>
  <c r="A2005" i="2"/>
  <c r="C1917" i="2"/>
  <c r="L1917" i="2" s="1"/>
  <c r="A2037" i="2"/>
  <c r="C1889" i="2"/>
  <c r="L1889" i="2" s="1"/>
  <c r="A2009" i="2"/>
  <c r="C1879" i="2"/>
  <c r="L1879" i="2" s="1"/>
  <c r="A1999" i="2"/>
  <c r="C1908" i="2"/>
  <c r="L1908" i="2" s="1"/>
  <c r="A2028" i="2"/>
  <c r="C2011" i="2"/>
  <c r="L2011" i="2" s="1"/>
  <c r="A2131" i="2"/>
  <c r="C1955" i="2"/>
  <c r="L1955" i="2" s="1"/>
  <c r="A2075" i="2"/>
  <c r="C1892" i="2"/>
  <c r="L1892" i="2" s="1"/>
  <c r="A2012" i="2"/>
  <c r="C1900" i="2"/>
  <c r="L1900" i="2" s="1"/>
  <c r="A2020" i="2"/>
  <c r="C1840" i="2"/>
  <c r="L1840" i="2" s="1"/>
  <c r="A1960" i="2"/>
  <c r="C1824" i="2"/>
  <c r="L1824" i="2" s="1"/>
  <c r="A1944" i="2"/>
  <c r="C1868" i="2"/>
  <c r="L1868" i="2" s="1"/>
  <c r="A1988" i="2"/>
  <c r="C1849" i="2"/>
  <c r="L1849" i="2" s="1"/>
  <c r="A1969" i="2"/>
  <c r="D1994" i="2"/>
  <c r="D2022" i="2"/>
  <c r="C1832" i="2"/>
  <c r="L1832" i="2" s="1"/>
  <c r="A1952" i="2"/>
  <c r="C1852" i="2"/>
  <c r="L1852" i="2" s="1"/>
  <c r="A1972" i="2"/>
  <c r="C1815" i="2"/>
  <c r="L1815" i="2" s="1"/>
  <c r="A1935" i="2"/>
  <c r="D1954" i="2"/>
  <c r="C1804" i="2"/>
  <c r="L1804" i="2" s="1"/>
  <c r="A1924" i="2"/>
  <c r="D1925" i="2"/>
  <c r="C1812" i="2"/>
  <c r="L1812" i="2" s="1"/>
  <c r="A1932" i="2"/>
  <c r="C1862" i="2"/>
  <c r="L1862" i="2" s="1"/>
  <c r="A1982" i="2"/>
  <c r="C1806" i="2"/>
  <c r="L1806" i="2" s="1"/>
  <c r="A1926" i="2"/>
  <c r="C1845" i="2"/>
  <c r="L1845" i="2" s="1"/>
  <c r="A1965" i="2"/>
  <c r="C1867" i="2"/>
  <c r="L1867" i="2" s="1"/>
  <c r="A1987" i="2"/>
  <c r="C1809" i="2"/>
  <c r="L1809" i="2" s="1"/>
  <c r="A1929" i="2"/>
  <c r="C1822" i="2"/>
  <c r="L1822" i="2" s="1"/>
  <c r="A1942" i="2"/>
  <c r="C1897" i="2"/>
  <c r="L1897" i="2" s="1"/>
  <c r="A2017" i="2"/>
  <c r="C1959" i="2"/>
  <c r="L1959" i="2" s="1"/>
  <c r="A2079" i="2"/>
  <c r="C1896" i="2"/>
  <c r="L1896" i="2" s="1"/>
  <c r="A2016" i="2"/>
  <c r="C1871" i="2"/>
  <c r="L1871" i="2" s="1"/>
  <c r="A1991" i="2"/>
  <c r="C1853" i="2"/>
  <c r="L1853" i="2" s="1"/>
  <c r="A1973" i="2"/>
  <c r="C1877" i="2"/>
  <c r="L1877" i="2" s="1"/>
  <c r="A1997" i="2"/>
  <c r="C1844" i="2"/>
  <c r="L1844" i="2" s="1"/>
  <c r="A1964" i="2"/>
  <c r="C1854" i="2"/>
  <c r="L1854" i="2" s="1"/>
  <c r="A1974" i="2"/>
  <c r="C2018" i="2"/>
  <c r="L2018" i="2" s="1"/>
  <c r="A2138" i="2"/>
  <c r="C1979" i="2"/>
  <c r="L1979" i="2" s="1"/>
  <c r="A2099" i="2"/>
  <c r="C1901" i="2"/>
  <c r="L1901" i="2" s="1"/>
  <c r="A2021" i="2"/>
  <c r="C1904" i="2"/>
  <c r="L1904" i="2" s="1"/>
  <c r="A2024" i="2"/>
  <c r="C2003" i="2"/>
  <c r="L2003" i="2" s="1"/>
  <c r="A2123" i="2"/>
  <c r="C1902" i="2"/>
  <c r="L1902" i="2" s="1"/>
  <c r="A2022" i="2"/>
  <c r="C1922" i="2"/>
  <c r="L1922" i="2" s="1"/>
  <c r="A2042" i="2"/>
  <c r="C1893" i="2"/>
  <c r="L1893" i="2" s="1"/>
  <c r="A2013" i="2"/>
  <c r="C1921" i="2"/>
  <c r="L1921" i="2" s="1"/>
  <c r="A2041" i="2"/>
  <c r="C1838" i="2"/>
  <c r="L1838" i="2" s="1"/>
  <c r="A1958" i="2"/>
  <c r="H1958" i="2"/>
  <c r="D1991" i="2"/>
  <c r="D2064" i="2"/>
  <c r="D1955" i="2"/>
  <c r="D1939" i="2"/>
  <c r="D2124" i="2"/>
  <c r="D2216" i="2"/>
  <c r="D2018" i="2"/>
  <c r="D2009" i="2"/>
  <c r="D1969" i="2"/>
  <c r="D2026" i="2"/>
  <c r="D1951" i="2"/>
  <c r="D2060" i="2"/>
  <c r="D2148" i="2"/>
  <c r="D1986" i="2"/>
  <c r="D1945" i="2"/>
  <c r="D2072" i="2"/>
  <c r="D1943" i="2"/>
  <c r="D2256" i="2"/>
  <c r="D2156" i="2"/>
  <c r="D2108" i="2"/>
  <c r="D1963" i="2"/>
  <c r="D1957" i="2"/>
  <c r="D1930" i="2"/>
  <c r="D2037" i="2"/>
  <c r="D1947" i="2"/>
  <c r="D2017" i="2"/>
  <c r="D1985" i="2"/>
  <c r="D2039" i="2"/>
  <c r="D2011" i="2"/>
  <c r="D2029" i="2"/>
  <c r="D2188" i="2"/>
  <c r="D1935" i="2"/>
  <c r="D2038" i="2"/>
  <c r="D2144" i="2"/>
  <c r="D1931" i="2"/>
  <c r="D2035" i="2"/>
  <c r="D1966" i="2"/>
  <c r="D2023" i="2"/>
  <c r="D2052" i="2"/>
  <c r="D1998" i="2"/>
  <c r="D2014" i="2"/>
  <c r="D2005" i="2"/>
  <c r="D1983" i="2"/>
  <c r="D2236" i="2"/>
  <c r="D2034" i="2"/>
  <c r="D2027" i="2"/>
  <c r="D1965" i="2"/>
  <c r="D2001" i="2"/>
  <c r="D1971" i="2"/>
  <c r="D1993" i="2"/>
  <c r="D1949" i="2"/>
  <c r="D2021" i="2"/>
  <c r="D1933" i="2"/>
  <c r="A1923" i="2"/>
  <c r="L1970" i="2"/>
  <c r="L1953" i="2"/>
  <c r="L1931" i="2"/>
  <c r="L1995" i="2"/>
  <c r="L2030" i="2"/>
  <c r="L1923" i="2"/>
  <c r="L1939" i="2"/>
  <c r="L2019" i="2"/>
  <c r="D2133" i="2"/>
  <c r="C1923" i="2"/>
  <c r="J3483" i="2"/>
  <c r="D2154" i="2"/>
  <c r="C2123" i="2"/>
  <c r="A2243" i="2"/>
  <c r="C1964" i="2"/>
  <c r="L1964" i="2" s="1"/>
  <c r="A2084" i="2"/>
  <c r="C2017" i="2"/>
  <c r="L2017" i="2" s="1"/>
  <c r="A2137" i="2"/>
  <c r="C1982" i="2"/>
  <c r="L1982" i="2" s="1"/>
  <c r="A2102" i="2"/>
  <c r="C1972" i="2"/>
  <c r="L1972" i="2" s="1"/>
  <c r="A2092" i="2"/>
  <c r="C1969" i="2"/>
  <c r="L1969" i="2" s="1"/>
  <c r="A2089" i="2"/>
  <c r="C2075" i="2"/>
  <c r="A2195" i="2"/>
  <c r="C2005" i="2"/>
  <c r="L2005" i="2" s="1"/>
  <c r="A2125" i="2"/>
  <c r="C2033" i="2"/>
  <c r="L2033" i="2" s="1"/>
  <c r="A2153" i="2"/>
  <c r="C2008" i="2"/>
  <c r="L2008" i="2" s="1"/>
  <c r="A2128" i="2"/>
  <c r="C2032" i="2"/>
  <c r="L2032" i="2" s="1"/>
  <c r="A2152" i="2"/>
  <c r="C1978" i="2"/>
  <c r="L1978" i="2" s="1"/>
  <c r="A2098" i="2"/>
  <c r="C1936" i="2"/>
  <c r="L1936" i="2" s="1"/>
  <c r="A2056" i="2"/>
  <c r="C1968" i="2"/>
  <c r="L1968" i="2" s="1"/>
  <c r="A2088" i="2"/>
  <c r="C1993" i="2"/>
  <c r="L1993" i="2" s="1"/>
  <c r="A2113" i="2"/>
  <c r="C2006" i="2"/>
  <c r="L2006" i="2" s="1"/>
  <c r="A2126" i="2"/>
  <c r="C2073" i="2"/>
  <c r="L2073" i="2" s="1"/>
  <c r="A2193" i="2"/>
  <c r="C2090" i="2"/>
  <c r="L2090" i="2" s="1"/>
  <c r="A2210" i="2"/>
  <c r="C1927" i="2"/>
  <c r="L1927" i="2"/>
  <c r="A2047" i="2"/>
  <c r="C1980" i="2"/>
  <c r="L1980" i="2"/>
  <c r="A2100" i="2"/>
  <c r="C1962" i="2"/>
  <c r="L1962" i="2"/>
  <c r="A2082" i="2"/>
  <c r="C1976" i="2"/>
  <c r="L1976" i="2"/>
  <c r="A2096" i="2"/>
  <c r="C1934" i="2"/>
  <c r="L1934" i="2"/>
  <c r="A2054" i="2"/>
  <c r="I2054" i="2"/>
  <c r="C1992" i="2"/>
  <c r="L1992" i="2"/>
  <c r="A2112" i="2"/>
  <c r="C2004" i="2"/>
  <c r="L2004" i="2"/>
  <c r="A2124" i="2"/>
  <c r="C2014" i="2"/>
  <c r="L2014" i="2"/>
  <c r="A2134" i="2"/>
  <c r="C2025" i="2"/>
  <c r="L2025" i="2"/>
  <c r="A2145" i="2"/>
  <c r="C2057" i="2"/>
  <c r="A2177" i="2"/>
  <c r="C1989" i="2"/>
  <c r="L1989" i="2" s="1"/>
  <c r="A2109" i="2"/>
  <c r="D2091" i="2"/>
  <c r="D2103" i="2"/>
  <c r="D2086" i="2"/>
  <c r="D2158" i="2"/>
  <c r="D2083" i="2"/>
  <c r="D2065" i="2"/>
  <c r="D2071" i="2"/>
  <c r="D2089" i="2"/>
  <c r="D2244" i="2"/>
  <c r="D2111" i="2"/>
  <c r="D2045" i="2"/>
  <c r="D2074" i="2"/>
  <c r="D2142" i="2"/>
  <c r="D2093" i="2"/>
  <c r="D2110" i="2"/>
  <c r="D2296" i="2"/>
  <c r="D2047" i="2"/>
  <c r="D2320" i="2"/>
  <c r="D2094" i="2"/>
  <c r="D2087" i="2"/>
  <c r="D2043" i="2"/>
  <c r="M2043" i="2"/>
  <c r="M2044" i="2" s="1"/>
  <c r="M2045" i="2" s="1"/>
  <c r="M2046" i="2" s="1"/>
  <c r="M2047" i="2" s="1"/>
  <c r="M2048" i="2" s="1"/>
  <c r="M2049" i="2" s="1"/>
  <c r="M2050" i="2" s="1"/>
  <c r="M2051" i="2" s="1"/>
  <c r="M2052" i="2" s="1"/>
  <c r="M2053" i="2" s="1"/>
  <c r="M2054" i="2" s="1"/>
  <c r="M2055" i="2" s="1"/>
  <c r="M2056" i="2" s="1"/>
  <c r="M2057" i="2" s="1"/>
  <c r="M2058" i="2" s="1"/>
  <c r="M2059" i="2" s="1"/>
  <c r="M2060" i="2" s="1"/>
  <c r="M2061" i="2" s="1"/>
  <c r="M2062" i="2" s="1"/>
  <c r="M2063" i="2" s="1"/>
  <c r="M2064" i="2" s="1"/>
  <c r="M2065" i="2" s="1"/>
  <c r="M2066" i="2" s="1"/>
  <c r="M2067" i="2" s="1"/>
  <c r="M2068" i="2" s="1"/>
  <c r="M2069" i="2" s="1"/>
  <c r="M2070" i="2" s="1"/>
  <c r="M2071" i="2" s="1"/>
  <c r="M2072" i="2" s="1"/>
  <c r="M2073" i="2" s="1"/>
  <c r="M2074" i="2" s="1"/>
  <c r="M2075" i="2" s="1"/>
  <c r="M2076" i="2" s="1"/>
  <c r="M2077" i="2" s="1"/>
  <c r="M2078" i="2" s="1"/>
  <c r="M2079" i="2" s="1"/>
  <c r="M2080" i="2" s="1"/>
  <c r="M2081" i="2" s="1"/>
  <c r="M2082" i="2" s="1"/>
  <c r="M2083" i="2" s="1"/>
  <c r="M2084" i="2" s="1"/>
  <c r="M2085" i="2" s="1"/>
  <c r="M2086" i="2" s="1"/>
  <c r="M2087" i="2" s="1"/>
  <c r="M2088" i="2" s="1"/>
  <c r="M2089" i="2" s="1"/>
  <c r="M2090" i="2" s="1"/>
  <c r="M2091" i="2" s="1"/>
  <c r="M2092" i="2" s="1"/>
  <c r="M2093" i="2" s="1"/>
  <c r="M2094" i="2" s="1"/>
  <c r="M2095" i="2" s="1"/>
  <c r="M2096" i="2" s="1"/>
  <c r="M2097" i="2" s="1"/>
  <c r="M2098" i="2" s="1"/>
  <c r="M2099" i="2" s="1"/>
  <c r="M2100" i="2" s="1"/>
  <c r="M2101" i="2" s="1"/>
  <c r="M2102" i="2" s="1"/>
  <c r="M2103" i="2" s="1"/>
  <c r="M2104" i="2" s="1"/>
  <c r="M2105" i="2" s="1"/>
  <c r="M2106" i="2" s="1"/>
  <c r="M2107" i="2" s="1"/>
  <c r="M2108" i="2" s="1"/>
  <c r="M2109" i="2" s="1"/>
  <c r="M2110" i="2" s="1"/>
  <c r="M2111" i="2" s="1"/>
  <c r="M2112" i="2" s="1"/>
  <c r="M2113" i="2" s="1"/>
  <c r="M2114" i="2" s="1"/>
  <c r="M2115" i="2" s="1"/>
  <c r="M2116" i="2" s="1"/>
  <c r="M2117" i="2" s="1"/>
  <c r="M2118" i="2" s="1"/>
  <c r="M2119" i="2" s="1"/>
  <c r="M2120" i="2" s="1"/>
  <c r="M2121" i="2" s="1"/>
  <c r="M2122" i="2" s="1"/>
  <c r="M2123" i="2" s="1"/>
  <c r="M2124" i="2" s="1"/>
  <c r="M2125" i="2" s="1"/>
  <c r="M2126" i="2" s="1"/>
  <c r="D2150" i="2"/>
  <c r="D2119" i="2"/>
  <c r="D2099" i="2"/>
  <c r="D2102" i="2"/>
  <c r="D2162" i="2"/>
  <c r="D2109" i="2"/>
  <c r="D2280" i="2"/>
  <c r="D2260" i="2"/>
  <c r="D2161" i="2"/>
  <c r="D2101" i="2"/>
  <c r="D2372" i="2"/>
  <c r="D2204" i="2"/>
  <c r="D2240" i="2"/>
  <c r="D2090" i="2"/>
  <c r="D2066" i="2"/>
  <c r="D2122" i="2"/>
  <c r="D2288" i="2"/>
  <c r="D2117" i="2"/>
  <c r="D2130" i="2"/>
  <c r="D2054" i="2"/>
  <c r="D2151" i="2"/>
  <c r="D2232" i="2"/>
  <c r="D2107" i="2"/>
  <c r="D2078" i="2"/>
  <c r="C2041" i="2"/>
  <c r="L2041" i="2" s="1"/>
  <c r="A2161" i="2"/>
  <c r="C2021" i="2"/>
  <c r="L2021" i="2" s="1"/>
  <c r="A2141" i="2"/>
  <c r="C1973" i="2"/>
  <c r="L1973" i="2" s="1"/>
  <c r="A2093" i="2"/>
  <c r="C1929" i="2"/>
  <c r="L1929" i="2" s="1"/>
  <c r="A2049" i="2"/>
  <c r="C1944" i="2"/>
  <c r="L1944" i="2" s="1"/>
  <c r="A2064" i="2"/>
  <c r="C2028" i="2"/>
  <c r="L2028" i="2" s="1"/>
  <c r="A2148" i="2"/>
  <c r="C2039" i="2"/>
  <c r="L2039" i="2" s="1"/>
  <c r="A2159" i="2"/>
  <c r="C2106" i="2"/>
  <c r="L2106" i="2" s="1"/>
  <c r="A2226" i="2"/>
  <c r="C2029" i="2"/>
  <c r="L2029" i="2"/>
  <c r="A2149" i="2"/>
  <c r="C1975" i="2"/>
  <c r="L1975" i="2"/>
  <c r="A2095" i="2"/>
  <c r="C1947" i="2"/>
  <c r="L1947" i="2"/>
  <c r="A2067" i="2"/>
  <c r="C1948" i="2"/>
  <c r="L1948" i="2"/>
  <c r="A2068" i="2"/>
  <c r="C2026" i="2"/>
  <c r="L2026" i="2"/>
  <c r="A2146" i="2"/>
  <c r="C1961" i="2"/>
  <c r="L1961" i="2"/>
  <c r="A2081" i="2"/>
  <c r="D2053" i="2"/>
  <c r="D2069" i="2"/>
  <c r="D2085" i="2"/>
  <c r="D2134" i="2"/>
  <c r="D2172" i="2"/>
  <c r="D2051" i="2"/>
  <c r="D2308" i="2"/>
  <c r="D2131" i="2"/>
  <c r="D2067" i="2"/>
  <c r="D2050" i="2"/>
  <c r="D2276" i="2"/>
  <c r="D2063" i="2"/>
  <c r="D2268" i="2"/>
  <c r="D2075" i="2"/>
  <c r="D2356" i="2"/>
  <c r="D2055" i="2"/>
  <c r="D2106" i="2"/>
  <c r="D2146" i="2"/>
  <c r="D2129" i="2"/>
  <c r="C1958" i="2"/>
  <c r="L1958" i="2" s="1"/>
  <c r="A2078" i="2"/>
  <c r="C2013" i="2"/>
  <c r="L2013" i="2" s="1"/>
  <c r="A2133" i="2"/>
  <c r="C2022" i="2"/>
  <c r="L2022" i="2" s="1"/>
  <c r="A2142" i="2"/>
  <c r="C2024" i="2"/>
  <c r="L2024" i="2" s="1"/>
  <c r="A2144" i="2"/>
  <c r="C2099" i="2"/>
  <c r="L2099" i="2" s="1"/>
  <c r="A2219" i="2"/>
  <c r="C1974" i="2"/>
  <c r="L1974" i="2" s="1"/>
  <c r="A2094" i="2"/>
  <c r="C1997" i="2"/>
  <c r="L1997" i="2" s="1"/>
  <c r="A2117" i="2"/>
  <c r="C1991" i="2"/>
  <c r="L1991" i="2" s="1"/>
  <c r="A2111" i="2"/>
  <c r="C2079" i="2"/>
  <c r="L2079" i="2" s="1"/>
  <c r="A2199" i="2"/>
  <c r="C1942" i="2"/>
  <c r="L1942" i="2" s="1"/>
  <c r="A2062" i="2"/>
  <c r="C1987" i="2"/>
  <c r="L1987" i="2" s="1"/>
  <c r="A2107" i="2"/>
  <c r="C1926" i="2"/>
  <c r="L1926" i="2" s="1"/>
  <c r="A2046" i="2"/>
  <c r="C1932" i="2"/>
  <c r="L1932" i="2" s="1"/>
  <c r="A2052" i="2"/>
  <c r="C1924" i="2"/>
  <c r="L1924" i="2" s="1"/>
  <c r="A2044" i="2"/>
  <c r="C1935" i="2"/>
  <c r="L1935" i="2" s="1"/>
  <c r="A2055" i="2"/>
  <c r="C1952" i="2"/>
  <c r="L1952" i="2" s="1"/>
  <c r="A2072" i="2"/>
  <c r="C1988" i="2"/>
  <c r="L1988" i="2" s="1"/>
  <c r="A2108" i="2"/>
  <c r="C1960" i="2"/>
  <c r="L1960" i="2" s="1"/>
  <c r="A2080" i="2"/>
  <c r="C2012" i="2"/>
  <c r="L2012" i="2" s="1"/>
  <c r="A2132" i="2"/>
  <c r="C2131" i="2"/>
  <c r="L2131" i="2" s="1"/>
  <c r="A2251" i="2"/>
  <c r="C1999" i="2"/>
  <c r="L1999" i="2" s="1"/>
  <c r="A2119" i="2"/>
  <c r="C2037" i="2"/>
  <c r="L2037" i="2" s="1"/>
  <c r="A2157" i="2"/>
  <c r="C2040" i="2"/>
  <c r="L2040" i="2" s="1"/>
  <c r="A2160" i="2"/>
  <c r="C2038" i="2"/>
  <c r="L2038" i="2" s="1"/>
  <c r="A2158" i="2"/>
  <c r="C2121" i="2"/>
  <c r="L2121" i="2" s="1"/>
  <c r="A2241" i="2"/>
  <c r="C2027" i="2"/>
  <c r="L2027" i="2" s="1"/>
  <c r="A2147" i="2"/>
  <c r="C2002" i="2"/>
  <c r="L2002" i="2" s="1"/>
  <c r="A2122" i="2"/>
  <c r="C2036" i="2"/>
  <c r="L2036" i="2" s="1"/>
  <c r="A2156" i="2"/>
  <c r="C2139" i="2"/>
  <c r="L2139" i="2" s="1"/>
  <c r="A2259" i="2"/>
  <c r="C2015" i="2"/>
  <c r="L2015" i="2"/>
  <c r="A2135" i="2"/>
  <c r="C2034" i="2"/>
  <c r="L2034" i="2"/>
  <c r="A2154" i="2"/>
  <c r="C1940" i="2"/>
  <c r="L1940" i="2"/>
  <c r="A2060" i="2"/>
  <c r="C1957" i="2"/>
  <c r="L1957" i="2"/>
  <c r="A2077" i="2"/>
  <c r="C1966" i="2"/>
  <c r="L1966" i="2"/>
  <c r="A2086" i="2"/>
  <c r="C1954" i="2"/>
  <c r="L1954" i="2"/>
  <c r="A2074" i="2"/>
  <c r="C1996" i="2"/>
  <c r="L1996" i="2"/>
  <c r="A2116" i="2"/>
  <c r="C1933" i="2"/>
  <c r="L1933" i="2"/>
  <c r="A2053" i="2"/>
  <c r="C1930" i="2"/>
  <c r="L1930" i="2"/>
  <c r="A2050" i="2"/>
  <c r="C1990" i="2"/>
  <c r="L1990" i="2"/>
  <c r="A2110" i="2"/>
  <c r="D2145" i="2"/>
  <c r="C2115" i="2"/>
  <c r="L2115" i="2" s="1"/>
  <c r="A2235" i="2"/>
  <c r="C1977" i="2"/>
  <c r="L1977" i="2"/>
  <c r="A2097" i="2"/>
  <c r="C1994" i="2"/>
  <c r="L1994" i="2"/>
  <c r="A2114" i="2"/>
  <c r="C2051" i="2"/>
  <c r="L2051" i="2" s="1"/>
  <c r="A2171" i="2"/>
  <c r="C2059" i="2"/>
  <c r="L2059" i="2" s="1"/>
  <c r="A2179" i="2"/>
  <c r="C2035" i="2"/>
  <c r="L2035" i="2" s="1"/>
  <c r="A2155" i="2"/>
  <c r="C1928" i="2"/>
  <c r="L1928" i="2" s="1"/>
  <c r="A2048" i="2"/>
  <c r="C1983" i="2"/>
  <c r="L1983" i="2" s="1"/>
  <c r="A2103" i="2"/>
  <c r="C2127" i="2"/>
  <c r="A2247" i="2"/>
  <c r="C2271" i="2"/>
  <c r="L2271" i="2" s="1"/>
  <c r="A2391" i="2"/>
  <c r="C1951" i="2"/>
  <c r="L1951" i="2" s="1"/>
  <c r="A2071" i="2"/>
  <c r="C1945" i="2"/>
  <c r="L1945" i="2" s="1"/>
  <c r="A2065" i="2"/>
  <c r="C1998" i="2"/>
  <c r="L1998" i="2" s="1"/>
  <c r="A2118" i="2"/>
  <c r="C1938" i="2"/>
  <c r="L1938" i="2" s="1"/>
  <c r="A2058" i="2"/>
  <c r="C1981" i="2"/>
  <c r="L1981" i="2" s="1"/>
  <c r="A2101" i="2"/>
  <c r="C1984" i="2"/>
  <c r="L1984" i="2" s="1"/>
  <c r="A2104" i="2"/>
  <c r="C2063" i="2"/>
  <c r="L2063" i="2" s="1"/>
  <c r="A2183" i="2"/>
  <c r="C2010" i="2"/>
  <c r="L2010" i="2" s="1"/>
  <c r="A2130" i="2"/>
  <c r="C2270" i="2"/>
  <c r="L2270" i="2" s="1"/>
  <c r="A2390" i="2"/>
  <c r="C1985" i="2"/>
  <c r="L1985" i="2" s="1"/>
  <c r="A2105" i="2"/>
  <c r="C1971" i="2"/>
  <c r="L1971" i="2" s="1"/>
  <c r="A2091" i="2"/>
  <c r="C1946" i="2"/>
  <c r="L1946" i="2" s="1"/>
  <c r="A2066" i="2"/>
  <c r="C1941" i="2"/>
  <c r="L1941" i="2" s="1"/>
  <c r="A2061" i="2"/>
  <c r="D2105" i="2"/>
  <c r="D2138" i="2"/>
  <c r="C2042" i="2"/>
  <c r="L2042" i="2" s="1"/>
  <c r="A2162" i="2"/>
  <c r="C2138" i="2"/>
  <c r="L2138" i="2" s="1"/>
  <c r="A2258" i="2"/>
  <c r="C2016" i="2"/>
  <c r="L2016" i="2" s="1"/>
  <c r="A2136" i="2"/>
  <c r="C1965" i="2"/>
  <c r="L1965" i="2" s="1"/>
  <c r="A2085" i="2"/>
  <c r="C2020" i="2"/>
  <c r="L2020" i="2" s="1"/>
  <c r="A2140" i="2"/>
  <c r="C2009" i="2"/>
  <c r="L2009" i="2" s="1"/>
  <c r="A2129" i="2"/>
  <c r="C2000" i="2"/>
  <c r="L2000" i="2" s="1"/>
  <c r="A2120" i="2"/>
  <c r="C2023" i="2"/>
  <c r="L2023" i="2" s="1"/>
  <c r="A2143" i="2"/>
  <c r="C1967" i="2"/>
  <c r="L1967" i="2" s="1"/>
  <c r="A2087" i="2"/>
  <c r="C1950" i="2"/>
  <c r="L1950" i="2" s="1"/>
  <c r="A2070" i="2"/>
  <c r="C1925" i="2"/>
  <c r="L1925" i="2" s="1"/>
  <c r="A2045" i="2"/>
  <c r="C1963" i="2"/>
  <c r="L1963" i="2" s="1"/>
  <c r="A2083" i="2"/>
  <c r="C1956" i="2"/>
  <c r="L1956" i="2" s="1"/>
  <c r="A2076" i="2"/>
  <c r="C1949" i="2"/>
  <c r="L1949" i="2" s="1"/>
  <c r="A2069" i="2"/>
  <c r="D2141" i="2"/>
  <c r="D2113" i="2"/>
  <c r="D2121" i="2"/>
  <c r="D2147" i="2"/>
  <c r="D2125" i="2"/>
  <c r="D2118" i="2"/>
  <c r="D2143" i="2"/>
  <c r="D2155" i="2"/>
  <c r="D2264" i="2"/>
  <c r="D2149" i="2"/>
  <c r="D2159" i="2"/>
  <c r="D2137" i="2"/>
  <c r="D2157" i="2"/>
  <c r="D2077" i="2"/>
  <c r="D2228" i="2"/>
  <c r="D2376" i="2"/>
  <c r="D2192" i="2"/>
  <c r="D2180" i="2"/>
  <c r="D2336" i="2"/>
  <c r="D2059" i="2"/>
  <c r="D2184" i="2"/>
  <c r="D2114" i="2"/>
  <c r="D2062" i="2"/>
  <c r="D2115" i="2"/>
  <c r="D2135" i="2"/>
  <c r="D2082" i="2"/>
  <c r="D2392" i="2"/>
  <c r="D2097" i="2"/>
  <c r="D2248" i="2"/>
  <c r="D2127" i="2"/>
  <c r="D2289" i="2"/>
  <c r="D2123" i="2"/>
  <c r="D2070" i="2"/>
  <c r="D2126" i="2"/>
  <c r="D2212" i="2"/>
  <c r="D2328" i="2"/>
  <c r="D2196" i="2"/>
  <c r="D2139" i="2"/>
  <c r="D2079" i="2"/>
  <c r="D2224" i="2"/>
  <c r="D2095" i="2"/>
  <c r="D2061" i="2"/>
  <c r="D2164" i="2"/>
  <c r="D2057" i="2"/>
  <c r="D2098" i="2"/>
  <c r="D2220" i="2"/>
  <c r="D2073" i="2"/>
  <c r="D2201" i="2"/>
  <c r="D2046" i="2"/>
  <c r="D2153" i="2"/>
  <c r="D2058" i="2"/>
  <c r="A2043" i="2"/>
  <c r="L2127" i="2"/>
  <c r="L2075" i="2"/>
  <c r="L2057" i="2"/>
  <c r="L2123" i="2"/>
  <c r="L2043" i="2"/>
  <c r="D2253" i="2"/>
  <c r="J3603" i="2"/>
  <c r="C2043" i="2"/>
  <c r="D2178" i="2"/>
  <c r="D2218" i="2"/>
  <c r="D2316" i="2"/>
  <c r="D2409" i="2"/>
  <c r="D2496" i="2"/>
  <c r="D2273" i="2"/>
  <c r="D2340" i="2"/>
  <c r="D2177" i="2"/>
  <c r="D2344" i="2"/>
  <c r="D2448" i="2"/>
  <c r="D2246" i="2"/>
  <c r="D2247" i="2"/>
  <c r="D2217" i="2"/>
  <c r="D2202" i="2"/>
  <c r="D2182" i="2"/>
  <c r="D2456" i="2"/>
  <c r="D2312" i="2"/>
  <c r="D2277" i="2"/>
  <c r="D2384" i="2"/>
  <c r="D2245" i="2"/>
  <c r="D2300" i="2"/>
  <c r="C2069" i="2"/>
  <c r="L2069" i="2"/>
  <c r="A2189" i="2"/>
  <c r="C2083" i="2"/>
  <c r="L2083" i="2"/>
  <c r="A2203" i="2"/>
  <c r="C2070" i="2"/>
  <c r="L2070" i="2"/>
  <c r="A2190" i="2"/>
  <c r="C2143" i="2"/>
  <c r="L2143" i="2"/>
  <c r="A2263" i="2"/>
  <c r="C2129" i="2"/>
  <c r="L2129" i="2"/>
  <c r="A2249" i="2"/>
  <c r="C2085" i="2"/>
  <c r="L2085" i="2"/>
  <c r="A2205" i="2"/>
  <c r="C2258" i="2"/>
  <c r="A2378" i="2"/>
  <c r="D2258" i="2"/>
  <c r="C2061" i="2"/>
  <c r="L2061" i="2"/>
  <c r="A2181" i="2"/>
  <c r="C2091" i="2"/>
  <c r="L2091" i="2"/>
  <c r="A2211" i="2"/>
  <c r="C2390" i="2"/>
  <c r="A2510" i="2"/>
  <c r="C2183" i="2"/>
  <c r="L2183" i="2" s="1"/>
  <c r="A2303" i="2"/>
  <c r="C2101" i="2"/>
  <c r="L2101" i="2" s="1"/>
  <c r="A2221" i="2"/>
  <c r="C2118" i="2"/>
  <c r="L2118" i="2" s="1"/>
  <c r="A2238" i="2"/>
  <c r="C2071" i="2"/>
  <c r="L2071" i="2" s="1"/>
  <c r="A2191" i="2"/>
  <c r="C2247" i="2"/>
  <c r="L2247" i="2" s="1"/>
  <c r="A2367" i="2"/>
  <c r="C2048" i="2"/>
  <c r="L2048" i="2" s="1"/>
  <c r="A2168" i="2"/>
  <c r="C2179" i="2"/>
  <c r="A2299" i="2"/>
  <c r="C2114" i="2"/>
  <c r="L2114" i="2" s="1"/>
  <c r="A2234" i="2"/>
  <c r="C2235" i="2"/>
  <c r="A2355" i="2"/>
  <c r="C2110" i="2"/>
  <c r="L2110" i="2" s="1"/>
  <c r="A2230" i="2"/>
  <c r="C2053" i="2"/>
  <c r="L2053" i="2" s="1"/>
  <c r="A2173" i="2"/>
  <c r="C2074" i="2"/>
  <c r="L2074" i="2" s="1"/>
  <c r="A2194" i="2"/>
  <c r="C2077" i="2"/>
  <c r="L2077" i="2" s="1"/>
  <c r="A2197" i="2"/>
  <c r="C2154" i="2"/>
  <c r="L2154" i="2" s="1"/>
  <c r="A2274" i="2"/>
  <c r="C2259" i="2"/>
  <c r="L2259" i="2" s="1"/>
  <c r="A2379" i="2"/>
  <c r="C2122" i="2"/>
  <c r="L2122" i="2"/>
  <c r="A2242" i="2"/>
  <c r="C2241" i="2"/>
  <c r="A2361" i="2"/>
  <c r="C2160" i="2"/>
  <c r="L2160" i="2" s="1"/>
  <c r="A2280" i="2"/>
  <c r="C2119" i="2"/>
  <c r="L2119" i="2" s="1"/>
  <c r="A2239" i="2"/>
  <c r="C2132" i="2"/>
  <c r="L2132" i="2" s="1"/>
  <c r="A2252" i="2"/>
  <c r="C2108" i="2"/>
  <c r="L2108" i="2" s="1"/>
  <c r="A2228" i="2"/>
  <c r="C2055" i="2"/>
  <c r="L2055" i="2" s="1"/>
  <c r="A2175" i="2"/>
  <c r="C2052" i="2"/>
  <c r="L2052" i="2" s="1"/>
  <c r="A2172" i="2"/>
  <c r="C2107" i="2"/>
  <c r="L2107" i="2" s="1"/>
  <c r="A2227" i="2"/>
  <c r="C2199" i="2"/>
  <c r="A2319" i="2"/>
  <c r="C2117" i="2"/>
  <c r="L2117" i="2" s="1"/>
  <c r="A2237" i="2"/>
  <c r="C2219" i="2"/>
  <c r="A2339" i="2"/>
  <c r="C2142" i="2"/>
  <c r="L2142" i="2" s="1"/>
  <c r="A2262" i="2"/>
  <c r="C2078" i="2"/>
  <c r="L2078" i="2" s="1"/>
  <c r="A2198" i="2"/>
  <c r="C2081" i="2"/>
  <c r="L2081" i="2" s="1"/>
  <c r="A2201" i="2"/>
  <c r="C2068" i="2"/>
  <c r="L2068" i="2" s="1"/>
  <c r="A2188" i="2"/>
  <c r="C2095" i="2"/>
  <c r="L2095" i="2" s="1"/>
  <c r="A2215" i="2"/>
  <c r="C2226" i="2"/>
  <c r="L2226" i="2" s="1"/>
  <c r="A2346" i="2"/>
  <c r="C2148" i="2"/>
  <c r="L2148" i="2" s="1"/>
  <c r="A2268" i="2"/>
  <c r="C2049" i="2"/>
  <c r="L2049" i="2" s="1"/>
  <c r="A2169" i="2"/>
  <c r="C2141" i="2"/>
  <c r="L2141" i="2" s="1"/>
  <c r="A2261" i="2"/>
  <c r="D2198" i="2"/>
  <c r="D2210" i="2"/>
  <c r="D2380" i="2"/>
  <c r="C2109" i="2"/>
  <c r="L2109" i="2"/>
  <c r="A2229" i="2"/>
  <c r="C2145" i="2"/>
  <c r="L2145" i="2"/>
  <c r="A2265" i="2"/>
  <c r="C2124" i="2"/>
  <c r="L2124" i="2"/>
  <c r="A2244" i="2"/>
  <c r="C2054" i="2"/>
  <c r="L2054" i="2"/>
  <c r="A2174" i="2"/>
  <c r="C2082" i="2"/>
  <c r="L2082" i="2"/>
  <c r="A2202" i="2"/>
  <c r="C2047" i="2"/>
  <c r="L2047" i="2"/>
  <c r="A2167" i="2"/>
  <c r="C2193" i="2"/>
  <c r="L2193" i="2"/>
  <c r="A2313" i="2"/>
  <c r="C2113" i="2"/>
  <c r="L2113" i="2"/>
  <c r="A2233" i="2"/>
  <c r="C2056" i="2"/>
  <c r="L2056" i="2"/>
  <c r="A2176" i="2"/>
  <c r="C2152" i="2"/>
  <c r="L2152" i="2"/>
  <c r="A2272" i="2"/>
  <c r="C2153" i="2"/>
  <c r="L2153" i="2"/>
  <c r="A2273" i="2"/>
  <c r="C2195" i="2"/>
  <c r="L2195" i="2"/>
  <c r="A2315" i="2"/>
  <c r="C2092" i="2"/>
  <c r="L2092" i="2"/>
  <c r="A2212" i="2"/>
  <c r="C2137" i="2"/>
  <c r="L2137" i="2"/>
  <c r="A2257" i="2"/>
  <c r="C2243" i="2"/>
  <c r="A2363" i="2"/>
  <c r="D2215" i="2"/>
  <c r="D2512" i="2"/>
  <c r="D2179" i="2"/>
  <c r="D2269" i="2"/>
  <c r="D2266" i="2"/>
  <c r="D2175" i="2"/>
  <c r="D2195" i="2"/>
  <c r="D2183" i="2"/>
  <c r="D2170" i="2"/>
  <c r="D2251" i="2"/>
  <c r="D2171" i="2"/>
  <c r="D2254" i="2"/>
  <c r="D2189" i="2"/>
  <c r="D2352" i="2"/>
  <c r="D2174" i="2"/>
  <c r="D2237" i="2"/>
  <c r="D2242" i="2"/>
  <c r="D2324" i="2"/>
  <c r="D2221" i="2"/>
  <c r="D2229" i="2"/>
  <c r="D2222" i="2"/>
  <c r="D2239" i="2"/>
  <c r="D2163" i="2"/>
  <c r="M2163" i="2"/>
  <c r="M2164" i="2"/>
  <c r="M2165" i="2" s="1"/>
  <c r="M2166" i="2" s="1"/>
  <c r="M2167" i="2" s="1"/>
  <c r="M2168" i="2" s="1"/>
  <c r="M2169" i="2" s="1"/>
  <c r="M2170" i="2" s="1"/>
  <c r="M2171" i="2" s="1"/>
  <c r="M2172" i="2" s="1"/>
  <c r="M2173" i="2" s="1"/>
  <c r="M2174" i="2" s="1"/>
  <c r="M2175" i="2" s="1"/>
  <c r="M2176" i="2" s="1"/>
  <c r="M2177" i="2" s="1"/>
  <c r="M2178" i="2" s="1"/>
  <c r="M2179" i="2" s="1"/>
  <c r="M2180" i="2" s="1"/>
  <c r="M2181" i="2" s="1"/>
  <c r="M2182" i="2" s="1"/>
  <c r="M2183" i="2" s="1"/>
  <c r="M2184" i="2" s="1"/>
  <c r="M2185" i="2" s="1"/>
  <c r="M2186" i="2" s="1"/>
  <c r="M2187" i="2" s="1"/>
  <c r="M2188" i="2" s="1"/>
  <c r="M2189" i="2" s="1"/>
  <c r="M2190" i="2" s="1"/>
  <c r="M2191" i="2" s="1"/>
  <c r="M2192" i="2" s="1"/>
  <c r="M2193" i="2" s="1"/>
  <c r="M2194" i="2" s="1"/>
  <c r="M2195" i="2" s="1"/>
  <c r="M2196" i="2" s="1"/>
  <c r="M2197" i="2" s="1"/>
  <c r="M2198" i="2" s="1"/>
  <c r="M2199" i="2" s="1"/>
  <c r="M2200" i="2" s="1"/>
  <c r="M2201" i="2" s="1"/>
  <c r="M2202" i="2" s="1"/>
  <c r="M2203" i="2" s="1"/>
  <c r="M2204" i="2" s="1"/>
  <c r="M2205" i="2" s="1"/>
  <c r="M2206" i="2" s="1"/>
  <c r="M2207" i="2" s="1"/>
  <c r="M2208" i="2" s="1"/>
  <c r="M2209" i="2" s="1"/>
  <c r="M2210" i="2" s="1"/>
  <c r="M2211" i="2" s="1"/>
  <c r="M2212" i="2" s="1"/>
  <c r="M2213" i="2" s="1"/>
  <c r="M2214" i="2" s="1"/>
  <c r="M2215" i="2" s="1"/>
  <c r="M2216" i="2" s="1"/>
  <c r="M2217" i="2" s="1"/>
  <c r="M2218" i="2" s="1"/>
  <c r="M2219" i="2" s="1"/>
  <c r="M2220" i="2" s="1"/>
  <c r="M2221" i="2" s="1"/>
  <c r="M2222" i="2" s="1"/>
  <c r="M2223" i="2" s="1"/>
  <c r="M2224" i="2" s="1"/>
  <c r="M2225" i="2" s="1"/>
  <c r="M2226" i="2" s="1"/>
  <c r="M2227" i="2" s="1"/>
  <c r="M2228" i="2" s="1"/>
  <c r="M2229" i="2" s="1"/>
  <c r="M2230" i="2" s="1"/>
  <c r="M2231" i="2" s="1"/>
  <c r="M2232" i="2" s="1"/>
  <c r="M2233" i="2" s="1"/>
  <c r="M2234" i="2" s="1"/>
  <c r="M2235" i="2" s="1"/>
  <c r="M2236" i="2" s="1"/>
  <c r="M2237" i="2" s="1"/>
  <c r="M2238" i="2" s="1"/>
  <c r="M2239" i="2" s="1"/>
  <c r="M2240" i="2" s="1"/>
  <c r="M2241" i="2" s="1"/>
  <c r="M2242" i="2" s="1"/>
  <c r="M2243" i="2" s="1"/>
  <c r="M2244" i="2" s="1"/>
  <c r="M2245" i="2" s="1"/>
  <c r="M2246" i="2" s="1"/>
  <c r="M2247" i="2" s="1"/>
  <c r="M2248" i="2" s="1"/>
  <c r="M2249" i="2" s="1"/>
  <c r="M2250" i="2" s="1"/>
  <c r="M2251" i="2" s="1"/>
  <c r="M2252" i="2" s="1"/>
  <c r="M2253" i="2" s="1"/>
  <c r="M2254" i="2" s="1"/>
  <c r="D2214" i="2"/>
  <c r="D2167" i="2"/>
  <c r="D2416" i="2"/>
  <c r="D2213" i="2"/>
  <c r="D2194" i="2"/>
  <c r="D2231" i="2"/>
  <c r="D2209" i="2"/>
  <c r="D2185" i="2"/>
  <c r="D2278" i="2"/>
  <c r="D2223" i="2"/>
  <c r="D2193" i="2"/>
  <c r="D2199" i="2"/>
  <c r="D2190" i="2"/>
  <c r="D2368" i="2"/>
  <c r="D2235" i="2"/>
  <c r="D2234" i="2"/>
  <c r="D2257" i="2"/>
  <c r="D2275" i="2"/>
  <c r="D2238" i="2"/>
  <c r="D2267" i="2"/>
  <c r="D2233" i="2"/>
  <c r="C2076" i="2"/>
  <c r="L2076" i="2" s="1"/>
  <c r="A2196" i="2"/>
  <c r="C2045" i="2"/>
  <c r="L2045" i="2" s="1"/>
  <c r="A2165" i="2"/>
  <c r="C2087" i="2"/>
  <c r="L2087" i="2" s="1"/>
  <c r="A2207" i="2"/>
  <c r="C2120" i="2"/>
  <c r="L2120" i="2" s="1"/>
  <c r="A2240" i="2"/>
  <c r="C2140" i="2"/>
  <c r="L2140" i="2" s="1"/>
  <c r="A2260" i="2"/>
  <c r="C2136" i="2"/>
  <c r="L2136" i="2" s="1"/>
  <c r="A2256" i="2"/>
  <c r="C2162" i="2"/>
  <c r="L2162" i="2" s="1"/>
  <c r="A2282" i="2"/>
  <c r="C2066" i="2"/>
  <c r="L2066" i="2" s="1"/>
  <c r="A2186" i="2"/>
  <c r="C2105" i="2"/>
  <c r="L2105" i="2" s="1"/>
  <c r="A2225" i="2"/>
  <c r="C2130" i="2"/>
  <c r="L2130" i="2" s="1"/>
  <c r="A2250" i="2"/>
  <c r="C2104" i="2"/>
  <c r="L2104" i="2" s="1"/>
  <c r="A2224" i="2"/>
  <c r="C2058" i="2"/>
  <c r="L2058" i="2" s="1"/>
  <c r="A2178" i="2"/>
  <c r="C2065" i="2"/>
  <c r="L2065" i="2" s="1"/>
  <c r="A2185" i="2"/>
  <c r="C2391" i="2"/>
  <c r="L2391" i="2" s="1"/>
  <c r="A2511" i="2"/>
  <c r="C2103" i="2"/>
  <c r="L2103" i="2" s="1"/>
  <c r="A2223" i="2"/>
  <c r="C2155" i="2"/>
  <c r="L2155" i="2" s="1"/>
  <c r="A2275" i="2"/>
  <c r="C2171" i="2"/>
  <c r="L2171" i="2" s="1"/>
  <c r="A2291" i="2"/>
  <c r="C2097" i="2"/>
  <c r="L2097" i="2" s="1"/>
  <c r="A2217" i="2"/>
  <c r="C2050" i="2"/>
  <c r="L2050" i="2" s="1"/>
  <c r="A2170" i="2"/>
  <c r="C2116" i="2"/>
  <c r="L2116" i="2" s="1"/>
  <c r="A2236" i="2"/>
  <c r="C2086" i="2"/>
  <c r="L2086" i="2" s="1"/>
  <c r="A2206" i="2"/>
  <c r="C2060" i="2"/>
  <c r="L2060" i="2" s="1"/>
  <c r="A2180" i="2"/>
  <c r="C2135" i="2"/>
  <c r="L2135" i="2" s="1"/>
  <c r="A2255" i="2"/>
  <c r="C2156" i="2"/>
  <c r="L2156" i="2" s="1"/>
  <c r="A2276" i="2"/>
  <c r="C2147" i="2"/>
  <c r="L2147" i="2" s="1"/>
  <c r="A2267" i="2"/>
  <c r="C2158" i="2"/>
  <c r="L2158" i="2" s="1"/>
  <c r="A2278" i="2"/>
  <c r="H2278" i="2"/>
  <c r="C2157" i="2"/>
  <c r="L2157" i="2" s="1"/>
  <c r="A2277" i="2"/>
  <c r="C2251" i="2"/>
  <c r="A2371" i="2"/>
  <c r="C2080" i="2"/>
  <c r="L2080" i="2" s="1"/>
  <c r="A2200" i="2"/>
  <c r="C2072" i="2"/>
  <c r="L2072" i="2" s="1"/>
  <c r="A2192" i="2"/>
  <c r="C2044" i="2"/>
  <c r="L2044" i="2" s="1"/>
  <c r="A2164" i="2"/>
  <c r="C2046" i="2"/>
  <c r="L2046" i="2" s="1"/>
  <c r="A2166" i="2"/>
  <c r="C2062" i="2"/>
  <c r="L2062" i="2" s="1"/>
  <c r="A2182" i="2"/>
  <c r="H2182" i="2"/>
  <c r="C2111" i="2"/>
  <c r="L2111" i="2" s="1"/>
  <c r="A2231" i="2"/>
  <c r="C2094" i="2"/>
  <c r="L2094" i="2" s="1"/>
  <c r="A2214" i="2"/>
  <c r="H2214" i="2"/>
  <c r="C2144" i="2"/>
  <c r="L2144" i="2" s="1"/>
  <c r="A2264" i="2"/>
  <c r="C2133" i="2"/>
  <c r="L2133" i="2" s="1"/>
  <c r="A2253" i="2"/>
  <c r="D2388" i="2"/>
  <c r="D2292" i="2"/>
  <c r="C2146" i="2"/>
  <c r="L2146" i="2" s="1"/>
  <c r="A2266" i="2"/>
  <c r="C2067" i="2"/>
  <c r="L2067" i="2" s="1"/>
  <c r="A2187" i="2"/>
  <c r="C2149" i="2"/>
  <c r="L2149" i="2" s="1"/>
  <c r="A2269" i="2"/>
  <c r="C2159" i="2"/>
  <c r="L2159" i="2" s="1"/>
  <c r="A2279" i="2"/>
  <c r="C2064" i="2"/>
  <c r="L2064" i="2" s="1"/>
  <c r="A2184" i="2"/>
  <c r="C2093" i="2"/>
  <c r="L2093" i="2" s="1"/>
  <c r="A2213" i="2"/>
  <c r="C2161" i="2"/>
  <c r="L2161" i="2" s="1"/>
  <c r="A2281" i="2"/>
  <c r="D2360" i="2"/>
  <c r="C2177" i="2"/>
  <c r="L2177" i="2" s="1"/>
  <c r="A2297" i="2"/>
  <c r="C2134" i="2"/>
  <c r="L2134" i="2" s="1"/>
  <c r="A2254" i="2"/>
  <c r="C2112" i="2"/>
  <c r="L2112" i="2" s="1"/>
  <c r="A2232" i="2"/>
  <c r="C2096" i="2"/>
  <c r="L2096" i="2" s="1"/>
  <c r="A2216" i="2"/>
  <c r="C2100" i="2"/>
  <c r="L2100" i="2" s="1"/>
  <c r="A2220" i="2"/>
  <c r="C2210" i="2"/>
  <c r="L2210" i="2" s="1"/>
  <c r="A2330" i="2"/>
  <c r="C2126" i="2"/>
  <c r="L2126" i="2" s="1"/>
  <c r="A2246" i="2"/>
  <c r="C2088" i="2"/>
  <c r="L2088" i="2" s="1"/>
  <c r="A2208" i="2"/>
  <c r="C2098" i="2"/>
  <c r="L2098" i="2" s="1"/>
  <c r="A2218" i="2"/>
  <c r="C2128" i="2"/>
  <c r="L2128" i="2" s="1"/>
  <c r="A2248" i="2"/>
  <c r="C2125" i="2"/>
  <c r="L2125" i="2" s="1"/>
  <c r="A2245" i="2"/>
  <c r="C2089" i="2"/>
  <c r="L2089" i="2" s="1"/>
  <c r="A2209" i="2"/>
  <c r="C2102" i="2"/>
  <c r="L2102" i="2" s="1"/>
  <c r="A2222" i="2"/>
  <c r="C2084" i="2"/>
  <c r="L2084" i="2" s="1"/>
  <c r="A2204" i="2"/>
  <c r="D2166" i="2"/>
  <c r="D2284" i="2"/>
  <c r="D2332" i="2"/>
  <c r="D2255" i="2"/>
  <c r="D2197" i="2"/>
  <c r="D2321" i="2"/>
  <c r="D2181" i="2"/>
  <c r="D2259" i="2"/>
  <c r="D2243" i="2"/>
  <c r="D2304" i="2"/>
  <c r="D2348" i="2"/>
  <c r="D2279" i="2"/>
  <c r="D2263" i="2"/>
  <c r="D2241" i="2"/>
  <c r="D2261" i="2"/>
  <c r="D2225" i="2"/>
  <c r="D2265" i="2"/>
  <c r="D2249" i="2"/>
  <c r="D2226" i="2"/>
  <c r="D2476" i="2"/>
  <c r="D2396" i="2"/>
  <c r="D2187" i="2"/>
  <c r="D2428" i="2"/>
  <c r="D2205" i="2"/>
  <c r="D2173" i="2"/>
  <c r="D2227" i="2"/>
  <c r="D2271" i="2"/>
  <c r="D2250" i="2"/>
  <c r="D2408" i="2"/>
  <c r="D2186" i="2"/>
  <c r="D2492" i="2"/>
  <c r="D2281" i="2"/>
  <c r="D2400" i="2"/>
  <c r="D2282" i="2"/>
  <c r="D2219" i="2"/>
  <c r="D2270" i="2"/>
  <c r="D2207" i="2"/>
  <c r="D2440" i="2"/>
  <c r="D2230" i="2"/>
  <c r="D2262" i="2"/>
  <c r="D2165" i="2"/>
  <c r="D2364" i="2"/>
  <c r="D2191" i="2"/>
  <c r="D2203" i="2"/>
  <c r="D2206" i="2"/>
  <c r="D2211" i="2"/>
  <c r="D2274" i="2"/>
  <c r="A2163" i="2"/>
  <c r="L2258" i="2"/>
  <c r="L2219" i="2"/>
  <c r="L2243" i="2"/>
  <c r="L2241" i="2"/>
  <c r="L2199" i="2"/>
  <c r="L2163" i="2"/>
  <c r="L2179" i="2"/>
  <c r="L2235" i="2"/>
  <c r="L2251" i="2"/>
  <c r="D2373" i="2"/>
  <c r="C2163" i="2"/>
  <c r="J3723" i="2"/>
  <c r="D2350" i="2"/>
  <c r="D2402" i="2"/>
  <c r="D2306" i="2"/>
  <c r="D2307" i="2"/>
  <c r="D2345" i="2"/>
  <c r="D2301" i="2"/>
  <c r="D2323" i="2"/>
  <c r="D2382" i="2"/>
  <c r="D2339" i="2"/>
  <c r="D2520" i="2"/>
  <c r="D2528" i="2"/>
  <c r="D2293" i="2"/>
  <c r="D2548" i="2"/>
  <c r="D2346" i="2"/>
  <c r="D2385" i="2"/>
  <c r="D2383" i="2"/>
  <c r="D2441" i="2"/>
  <c r="C2222" i="2"/>
  <c r="L2222" i="2" s="1"/>
  <c r="A2342" i="2"/>
  <c r="H2342" i="2"/>
  <c r="C2245" i="2"/>
  <c r="L2245" i="2" s="1"/>
  <c r="A2365" i="2"/>
  <c r="C2218" i="2"/>
  <c r="L2218" i="2" s="1"/>
  <c r="A2338" i="2"/>
  <c r="C2246" i="2"/>
  <c r="A2366" i="2"/>
  <c r="C2220" i="2"/>
  <c r="L2220" i="2" s="1"/>
  <c r="A2340" i="2"/>
  <c r="C2232" i="2"/>
  <c r="L2232" i="2" s="1"/>
  <c r="A2352" i="2"/>
  <c r="C2297" i="2"/>
  <c r="L2297" i="2" s="1"/>
  <c r="A2417" i="2"/>
  <c r="C2281" i="2"/>
  <c r="L2281" i="2"/>
  <c r="A2401" i="2"/>
  <c r="C2184" i="2"/>
  <c r="L2184" i="2"/>
  <c r="A2304" i="2"/>
  <c r="C2269" i="2"/>
  <c r="L2269" i="2"/>
  <c r="A2389" i="2"/>
  <c r="C2266" i="2"/>
  <c r="L2266" i="2"/>
  <c r="A2386" i="2"/>
  <c r="C2264" i="2"/>
  <c r="L2264" i="2"/>
  <c r="A2384" i="2"/>
  <c r="C2231" i="2"/>
  <c r="L2231" i="2"/>
  <c r="A2351" i="2"/>
  <c r="C2166" i="2"/>
  <c r="L2166" i="2"/>
  <c r="A2286" i="2"/>
  <c r="C2192" i="2"/>
  <c r="L2192" i="2"/>
  <c r="A2312" i="2"/>
  <c r="C2371" i="2"/>
  <c r="A2491" i="2"/>
  <c r="C2278" i="2"/>
  <c r="L2278" i="2" s="1"/>
  <c r="A2398" i="2"/>
  <c r="C2276" i="2"/>
  <c r="L2276" i="2" s="1"/>
  <c r="A2396" i="2"/>
  <c r="C2180" i="2"/>
  <c r="L2180" i="2" s="1"/>
  <c r="A2300" i="2"/>
  <c r="C2236" i="2"/>
  <c r="L2236" i="2" s="1"/>
  <c r="A2356" i="2"/>
  <c r="C2217" i="2"/>
  <c r="L2217" i="2" s="1"/>
  <c r="A2337" i="2"/>
  <c r="C2275" i="2"/>
  <c r="L2275" i="2" s="1"/>
  <c r="A2395" i="2"/>
  <c r="C2511" i="2"/>
  <c r="A2631" i="2"/>
  <c r="C2178" i="2"/>
  <c r="L2178" i="2"/>
  <c r="A2298" i="2"/>
  <c r="C2250" i="2"/>
  <c r="L2250" i="2"/>
  <c r="A2370" i="2"/>
  <c r="C2186" i="2"/>
  <c r="L2186" i="2"/>
  <c r="A2306" i="2"/>
  <c r="C2256" i="2"/>
  <c r="L2256" i="2"/>
  <c r="A2376" i="2"/>
  <c r="C2240" i="2"/>
  <c r="L2240" i="2"/>
  <c r="A2360" i="2"/>
  <c r="C2165" i="2"/>
  <c r="L2165" i="2"/>
  <c r="A2285" i="2"/>
  <c r="C2363" i="2"/>
  <c r="A2483" i="2"/>
  <c r="C2212" i="2"/>
  <c r="L2212" i="2" s="1"/>
  <c r="A2332" i="2"/>
  <c r="C2273" i="2"/>
  <c r="L2273" i="2" s="1"/>
  <c r="A2393" i="2"/>
  <c r="C2176" i="2"/>
  <c r="L2176" i="2" s="1"/>
  <c r="A2296" i="2"/>
  <c r="C2313" i="2"/>
  <c r="L2313" i="2" s="1"/>
  <c r="A2433" i="2"/>
  <c r="C2202" i="2"/>
  <c r="L2202" i="2"/>
  <c r="A2322" i="2"/>
  <c r="C2244" i="2"/>
  <c r="L2244" i="2"/>
  <c r="A2364" i="2"/>
  <c r="C2229" i="2"/>
  <c r="L2229" i="2"/>
  <c r="A2349" i="2"/>
  <c r="C2261" i="2"/>
  <c r="L2261" i="2"/>
  <c r="A2381" i="2"/>
  <c r="C2268" i="2"/>
  <c r="L2268" i="2"/>
  <c r="A2388" i="2"/>
  <c r="C2215" i="2"/>
  <c r="L2215" i="2"/>
  <c r="A2335" i="2"/>
  <c r="C2201" i="2"/>
  <c r="L2201" i="2"/>
  <c r="A2321" i="2"/>
  <c r="C2262" i="2"/>
  <c r="L2262" i="2"/>
  <c r="A2382" i="2"/>
  <c r="C2237" i="2"/>
  <c r="L2237" i="2"/>
  <c r="A2357" i="2"/>
  <c r="C2227" i="2"/>
  <c r="L2227" i="2"/>
  <c r="A2347" i="2"/>
  <c r="C2175" i="2"/>
  <c r="L2175" i="2"/>
  <c r="A2295" i="2"/>
  <c r="C2252" i="2"/>
  <c r="L2252" i="2"/>
  <c r="A2372" i="2"/>
  <c r="C2280" i="2"/>
  <c r="L2280" i="2"/>
  <c r="A2400" i="2"/>
  <c r="C2242" i="2"/>
  <c r="L2242" i="2"/>
  <c r="A2362" i="2"/>
  <c r="C2274" i="2"/>
  <c r="L2274" i="2"/>
  <c r="A2394" i="2"/>
  <c r="C2194" i="2"/>
  <c r="L2194" i="2"/>
  <c r="A2314" i="2"/>
  <c r="C2230" i="2"/>
  <c r="L2230" i="2"/>
  <c r="A2350" i="2"/>
  <c r="C2234" i="2"/>
  <c r="L2234" i="2"/>
  <c r="A2354" i="2"/>
  <c r="C2168" i="2"/>
  <c r="L2168" i="2"/>
  <c r="A2288" i="2"/>
  <c r="C2191" i="2"/>
  <c r="L2191" i="2"/>
  <c r="A2311" i="2"/>
  <c r="C2221" i="2"/>
  <c r="L2221" i="2"/>
  <c r="A2341" i="2"/>
  <c r="C2510" i="2"/>
  <c r="A2630" i="2"/>
  <c r="H2630" i="2"/>
  <c r="C2181" i="2"/>
  <c r="L2181" i="2" s="1"/>
  <c r="A2301" i="2"/>
  <c r="C2378" i="2"/>
  <c r="L2378" i="2" s="1"/>
  <c r="A2498" i="2"/>
  <c r="C2249" i="2"/>
  <c r="L2249" i="2"/>
  <c r="A2369" i="2"/>
  <c r="C2190" i="2"/>
  <c r="L2190" i="2"/>
  <c r="A2310" i="2"/>
  <c r="C2189" i="2"/>
  <c r="L2189" i="2"/>
  <c r="A2309" i="2"/>
  <c r="D2285" i="2"/>
  <c r="D2325" i="2"/>
  <c r="D2363" i="2"/>
  <c r="D2353" i="2"/>
  <c r="D2358" i="2"/>
  <c r="D2377" i="2"/>
  <c r="D2355" i="2"/>
  <c r="D2310" i="2"/>
  <c r="D2313" i="2"/>
  <c r="D2398" i="2"/>
  <c r="D2329" i="2"/>
  <c r="D2314" i="2"/>
  <c r="D2536" i="2"/>
  <c r="D2334" i="2"/>
  <c r="D2359" i="2"/>
  <c r="D2349" i="2"/>
  <c r="D2444" i="2"/>
  <c r="D2357" i="2"/>
  <c r="D2472" i="2"/>
  <c r="D2374" i="2"/>
  <c r="D2371" i="2"/>
  <c r="D2303" i="2"/>
  <c r="D2295" i="2"/>
  <c r="D2389" i="2"/>
  <c r="D2632" i="2"/>
  <c r="D2330" i="2"/>
  <c r="D2365" i="2"/>
  <c r="D2397" i="2"/>
  <c r="D2576" i="2"/>
  <c r="D2322" i="2"/>
  <c r="D2367" i="2"/>
  <c r="D2568" i="2"/>
  <c r="D2297" i="2"/>
  <c r="D2393" i="2"/>
  <c r="D2529" i="2"/>
  <c r="D2338" i="2"/>
  <c r="D2326" i="2"/>
  <c r="D2560" i="2"/>
  <c r="D2401" i="2"/>
  <c r="D2347" i="2"/>
  <c r="D2369" i="2"/>
  <c r="D2399" i="2"/>
  <c r="D2452" i="2"/>
  <c r="C2204" i="2"/>
  <c r="L2204" i="2" s="1"/>
  <c r="A2324" i="2"/>
  <c r="C2209" i="2"/>
  <c r="L2209" i="2" s="1"/>
  <c r="A2329" i="2"/>
  <c r="C2248" i="2"/>
  <c r="L2248" i="2" s="1"/>
  <c r="A2368" i="2"/>
  <c r="C2208" i="2"/>
  <c r="L2208" i="2" s="1"/>
  <c r="A2328" i="2"/>
  <c r="C2330" i="2"/>
  <c r="L2330" i="2" s="1"/>
  <c r="A2450" i="2"/>
  <c r="C2216" i="2"/>
  <c r="L2216" i="2" s="1"/>
  <c r="A2336" i="2"/>
  <c r="C2254" i="2"/>
  <c r="L2254" i="2" s="1"/>
  <c r="A2374" i="2"/>
  <c r="I2374" i="2"/>
  <c r="D2480" i="2"/>
  <c r="C2213" i="2"/>
  <c r="L2213" i="2" s="1"/>
  <c r="A2333" i="2"/>
  <c r="C2279" i="2"/>
  <c r="L2279" i="2" s="1"/>
  <c r="A2399" i="2"/>
  <c r="C2187" i="2"/>
  <c r="L2187" i="2" s="1"/>
  <c r="A2307" i="2"/>
  <c r="D2412" i="2"/>
  <c r="C2253" i="2"/>
  <c r="L2253" i="2" s="1"/>
  <c r="A2373" i="2"/>
  <c r="C2214" i="2"/>
  <c r="L2214" i="2" s="1"/>
  <c r="A2334" i="2"/>
  <c r="C2182" i="2"/>
  <c r="L2182" i="2" s="1"/>
  <c r="A2302" i="2"/>
  <c r="C2164" i="2"/>
  <c r="L2164" i="2" s="1"/>
  <c r="A2284" i="2"/>
  <c r="C2200" i="2"/>
  <c r="L2200" i="2" s="1"/>
  <c r="A2320" i="2"/>
  <c r="C2277" i="2"/>
  <c r="L2277" i="2" s="1"/>
  <c r="A2397" i="2"/>
  <c r="C2267" i="2"/>
  <c r="L2267" i="2" s="1"/>
  <c r="A2387" i="2"/>
  <c r="C2255" i="2"/>
  <c r="L2255" i="2" s="1"/>
  <c r="A2375" i="2"/>
  <c r="C2206" i="2"/>
  <c r="L2206" i="2" s="1"/>
  <c r="A2326" i="2"/>
  <c r="C2170" i="2"/>
  <c r="L2170" i="2" s="1"/>
  <c r="A2290" i="2"/>
  <c r="C2291" i="2"/>
  <c r="L2291" i="2" s="1"/>
  <c r="A2411" i="2"/>
  <c r="C2223" i="2"/>
  <c r="L2223" i="2" s="1"/>
  <c r="A2343" i="2"/>
  <c r="C2185" i="2"/>
  <c r="L2185" i="2" s="1"/>
  <c r="A2305" i="2"/>
  <c r="C2224" i="2"/>
  <c r="L2224" i="2" s="1"/>
  <c r="A2344" i="2"/>
  <c r="C2225" i="2"/>
  <c r="L2225" i="2" s="1"/>
  <c r="A2345" i="2"/>
  <c r="C2282" i="2"/>
  <c r="L2282" i="2" s="1"/>
  <c r="A2402" i="2"/>
  <c r="C2260" i="2"/>
  <c r="L2260" i="2" s="1"/>
  <c r="A2380" i="2"/>
  <c r="C2207" i="2"/>
  <c r="L2207" i="2" s="1"/>
  <c r="A2327" i="2"/>
  <c r="C2196" i="2"/>
  <c r="L2196" i="2" s="1"/>
  <c r="A2316" i="2"/>
  <c r="C2257" i="2"/>
  <c r="L2257" i="2" s="1"/>
  <c r="A2377" i="2"/>
  <c r="C2315" i="2"/>
  <c r="L2315" i="2" s="1"/>
  <c r="A2435" i="2"/>
  <c r="C2272" i="2"/>
  <c r="L2272" i="2" s="1"/>
  <c r="A2392" i="2"/>
  <c r="C2233" i="2"/>
  <c r="L2233" i="2" s="1"/>
  <c r="A2353" i="2"/>
  <c r="C2167" i="2"/>
  <c r="L2167" i="2" s="1"/>
  <c r="A2287" i="2"/>
  <c r="C2174" i="2"/>
  <c r="L2174" i="2" s="1"/>
  <c r="A2294" i="2"/>
  <c r="C2265" i="2"/>
  <c r="L2265" i="2" s="1"/>
  <c r="A2385" i="2"/>
  <c r="C2169" i="2"/>
  <c r="L2169" i="2" s="1"/>
  <c r="A2289" i="2"/>
  <c r="C2346" i="2"/>
  <c r="L2346" i="2" s="1"/>
  <c r="A2466" i="2"/>
  <c r="C2188" i="2"/>
  <c r="L2188" i="2" s="1"/>
  <c r="A2308" i="2"/>
  <c r="C2198" i="2"/>
  <c r="L2198" i="2" s="1"/>
  <c r="A2318" i="2"/>
  <c r="C2339" i="2"/>
  <c r="L2339" i="2" s="1"/>
  <c r="A2459" i="2"/>
  <c r="C2319" i="2"/>
  <c r="L2319" i="2" s="1"/>
  <c r="A2439" i="2"/>
  <c r="C2172" i="2"/>
  <c r="L2172" i="2"/>
  <c r="A2292" i="2"/>
  <c r="C2228" i="2"/>
  <c r="L2228" i="2"/>
  <c r="A2348" i="2"/>
  <c r="C2239" i="2"/>
  <c r="L2239" i="2"/>
  <c r="A2359" i="2"/>
  <c r="C2361" i="2"/>
  <c r="L2361" i="2"/>
  <c r="A2481" i="2"/>
  <c r="C2379" i="2"/>
  <c r="A2499" i="2"/>
  <c r="C2197" i="2"/>
  <c r="L2197" i="2" s="1"/>
  <c r="A2317" i="2"/>
  <c r="C2173" i="2"/>
  <c r="L2173" i="2" s="1"/>
  <c r="A2293" i="2"/>
  <c r="C2355" i="2"/>
  <c r="L2355" i="2" s="1"/>
  <c r="A2475" i="2"/>
  <c r="C2299" i="2"/>
  <c r="A2419" i="2"/>
  <c r="C2367" i="2"/>
  <c r="A2487" i="2"/>
  <c r="C2238" i="2"/>
  <c r="L2238" i="2" s="1"/>
  <c r="A2358" i="2"/>
  <c r="C2303" i="2"/>
  <c r="A2423" i="2"/>
  <c r="C2211" i="2"/>
  <c r="L2211" i="2" s="1"/>
  <c r="A2331" i="2"/>
  <c r="C2205" i="2"/>
  <c r="L2205" i="2" s="1"/>
  <c r="A2325" i="2"/>
  <c r="C2263" i="2"/>
  <c r="L2263" i="2" s="1"/>
  <c r="A2383" i="2"/>
  <c r="C2203" i="2"/>
  <c r="L2203" i="2" s="1"/>
  <c r="A2323" i="2"/>
  <c r="D2394" i="2"/>
  <c r="D2311" i="2"/>
  <c r="D2390" i="2"/>
  <c r="D2370" i="2"/>
  <c r="D2596" i="2"/>
  <c r="D2361" i="2"/>
  <c r="D2424" i="2"/>
  <c r="D2317" i="2"/>
  <c r="D2286" i="2"/>
  <c r="D2508" i="2"/>
  <c r="D2331" i="2"/>
  <c r="D2484" i="2"/>
  <c r="D2327" i="2"/>
  <c r="D2612" i="2"/>
  <c r="D2391" i="2"/>
  <c r="D2516" i="2"/>
  <c r="D2381" i="2"/>
  <c r="D2468" i="2"/>
  <c r="D2379" i="2"/>
  <c r="D2375" i="2"/>
  <c r="D2404" i="2"/>
  <c r="D2387" i="2"/>
  <c r="D2395" i="2"/>
  <c r="D2354" i="2"/>
  <c r="D2488" i="2"/>
  <c r="D2319" i="2"/>
  <c r="D2343" i="2"/>
  <c r="D2305" i="2"/>
  <c r="D2351" i="2"/>
  <c r="D2333" i="2"/>
  <c r="D2287" i="2"/>
  <c r="D2283" i="2"/>
  <c r="M2283" i="2"/>
  <c r="M2284" i="2"/>
  <c r="M2285" i="2" s="1"/>
  <c r="M2286" i="2" s="1"/>
  <c r="M2287" i="2" s="1"/>
  <c r="M2288" i="2" s="1"/>
  <c r="M2289" i="2" s="1"/>
  <c r="M2290" i="2" s="1"/>
  <c r="M2291" i="2" s="1"/>
  <c r="M2292" i="2" s="1"/>
  <c r="M2293" i="2" s="1"/>
  <c r="M2294" i="2" s="1"/>
  <c r="M2295" i="2" s="1"/>
  <c r="M2296" i="2" s="1"/>
  <c r="M2297" i="2" s="1"/>
  <c r="M2298" i="2"/>
  <c r="M2299" i="2" s="1"/>
  <c r="M2300" i="2" s="1"/>
  <c r="M2301" i="2" s="1"/>
  <c r="M2302" i="2" s="1"/>
  <c r="M2303" i="2" s="1"/>
  <c r="M2304" i="2" s="1"/>
  <c r="M2305" i="2" s="1"/>
  <c r="M2306" i="2" s="1"/>
  <c r="M2307" i="2" s="1"/>
  <c r="M2308" i="2" s="1"/>
  <c r="M2309" i="2" s="1"/>
  <c r="M2310" i="2" s="1"/>
  <c r="M2311" i="2" s="1"/>
  <c r="M2312" i="2" s="1"/>
  <c r="M2313" i="2" s="1"/>
  <c r="M2314" i="2" s="1"/>
  <c r="M2315" i="2" s="1"/>
  <c r="M2316" i="2" s="1"/>
  <c r="M2317" i="2" s="1"/>
  <c r="M2318" i="2" s="1"/>
  <c r="M2319" i="2" s="1"/>
  <c r="M2320" i="2" s="1"/>
  <c r="M2321" i="2" s="1"/>
  <c r="M2322" i="2" s="1"/>
  <c r="M2323" i="2" s="1"/>
  <c r="M2324" i="2" s="1"/>
  <c r="M2325" i="2" s="1"/>
  <c r="M2326" i="2" s="1"/>
  <c r="M2327" i="2" s="1"/>
  <c r="M2328" i="2" s="1"/>
  <c r="M2329" i="2" s="1"/>
  <c r="M2330" i="2" s="1"/>
  <c r="M2331" i="2" s="1"/>
  <c r="M2332" i="2" s="1"/>
  <c r="M2333" i="2" s="1"/>
  <c r="M2334" i="2" s="1"/>
  <c r="M2335" i="2" s="1"/>
  <c r="M2336" i="2" s="1"/>
  <c r="M2337" i="2" s="1"/>
  <c r="M2338" i="2" s="1"/>
  <c r="M2339" i="2" s="1"/>
  <c r="M2340" i="2" s="1"/>
  <c r="M2341" i="2" s="1"/>
  <c r="M2342" i="2" s="1"/>
  <c r="M2343" i="2" s="1"/>
  <c r="M2344" i="2" s="1"/>
  <c r="M2345" i="2" s="1"/>
  <c r="M2346" i="2" s="1"/>
  <c r="M2347" i="2" s="1"/>
  <c r="M2348" i="2" s="1"/>
  <c r="M2349" i="2" s="1"/>
  <c r="M2350" i="2" s="1"/>
  <c r="M2351" i="2" s="1"/>
  <c r="M2352" i="2" s="1"/>
  <c r="M2353" i="2" s="1"/>
  <c r="M2354" i="2" s="1"/>
  <c r="M2355" i="2" s="1"/>
  <c r="M2356" i="2" s="1"/>
  <c r="M2357" i="2" s="1"/>
  <c r="M2358" i="2" s="1"/>
  <c r="M2359" i="2" s="1"/>
  <c r="M2360" i="2" s="1"/>
  <c r="M2361" i="2" s="1"/>
  <c r="M2362" i="2" s="1"/>
  <c r="M2363" i="2" s="1"/>
  <c r="M2364" i="2" s="1"/>
  <c r="M2365" i="2" s="1"/>
  <c r="M2366" i="2" s="1"/>
  <c r="M2367" i="2" s="1"/>
  <c r="M2368" i="2" s="1"/>
  <c r="M2369" i="2" s="1"/>
  <c r="M2370" i="2" s="1"/>
  <c r="M2371" i="2" s="1"/>
  <c r="M2372" i="2" s="1"/>
  <c r="M2373" i="2" s="1"/>
  <c r="M2374" i="2" s="1"/>
  <c r="D2342" i="2"/>
  <c r="D2341" i="2"/>
  <c r="D2362" i="2"/>
  <c r="D2294" i="2"/>
  <c r="D2309" i="2"/>
  <c r="D2291" i="2"/>
  <c r="D2290" i="2"/>
  <c r="D2315" i="2"/>
  <c r="D2386" i="2"/>
  <c r="D2299" i="2"/>
  <c r="D2335" i="2"/>
  <c r="D2500" i="2"/>
  <c r="D2318" i="2"/>
  <c r="D2378" i="2"/>
  <c r="D2420" i="2"/>
  <c r="D2504" i="2"/>
  <c r="D2432" i="2"/>
  <c r="D2302" i="2"/>
  <c r="D2337" i="2"/>
  <c r="D2366" i="2"/>
  <c r="D2464" i="2"/>
  <c r="D2460" i="2"/>
  <c r="D2616" i="2"/>
  <c r="D2436" i="2"/>
  <c r="D2298" i="2"/>
  <c r="A2283" i="2"/>
  <c r="L2303" i="2"/>
  <c r="L2283" i="2"/>
  <c r="L2371" i="2"/>
  <c r="L2299" i="2"/>
  <c r="L2379" i="2"/>
  <c r="L2390" i="2"/>
  <c r="L2367" i="2"/>
  <c r="L2363" i="2"/>
  <c r="D2493" i="2"/>
  <c r="C2283" i="2"/>
  <c r="J3843" i="2"/>
  <c r="D2418" i="2"/>
  <c r="D2552" i="2"/>
  <c r="D2429" i="2"/>
  <c r="D2556" i="2"/>
  <c r="D2580" i="2"/>
  <c r="D2422" i="2"/>
  <c r="D2624" i="2"/>
  <c r="D2620" i="2"/>
  <c r="D2419" i="2"/>
  <c r="D2435" i="2"/>
  <c r="D2414" i="2"/>
  <c r="D2461" i="2"/>
  <c r="D2453" i="2"/>
  <c r="D2425" i="2"/>
  <c r="D2474" i="2"/>
  <c r="D2507" i="2"/>
  <c r="D2588" i="2"/>
  <c r="D2636" i="2"/>
  <c r="D2604" i="2"/>
  <c r="D2628" i="2"/>
  <c r="D2481" i="2"/>
  <c r="D2490" i="2"/>
  <c r="D2431" i="2"/>
  <c r="C2383" i="2"/>
  <c r="L2383" i="2" s="1"/>
  <c r="A2503" i="2"/>
  <c r="C2331" i="2"/>
  <c r="L2331" i="2" s="1"/>
  <c r="A2451" i="2"/>
  <c r="C2358" i="2"/>
  <c r="L2358" i="2" s="1"/>
  <c r="A2478" i="2"/>
  <c r="C2419" i="2"/>
  <c r="L2419" i="2" s="1"/>
  <c r="A2539" i="2"/>
  <c r="C2293" i="2"/>
  <c r="L2293" i="2" s="1"/>
  <c r="A2413" i="2"/>
  <c r="C2499" i="2"/>
  <c r="L2499" i="2" s="1"/>
  <c r="A2619" i="2"/>
  <c r="C2359" i="2"/>
  <c r="L2359" i="2" s="1"/>
  <c r="A2479" i="2"/>
  <c r="C2292" i="2"/>
  <c r="L2292" i="2" s="1"/>
  <c r="A2412" i="2"/>
  <c r="C2459" i="2"/>
  <c r="L2459" i="2" s="1"/>
  <c r="A2579" i="2"/>
  <c r="C2308" i="2"/>
  <c r="L2308" i="2" s="1"/>
  <c r="A2428" i="2"/>
  <c r="C2289" i="2"/>
  <c r="L2289" i="2" s="1"/>
  <c r="A2409" i="2"/>
  <c r="C2294" i="2"/>
  <c r="L2294" i="2" s="1"/>
  <c r="A2414" i="2"/>
  <c r="C2353" i="2"/>
  <c r="L2353" i="2" s="1"/>
  <c r="A2473" i="2"/>
  <c r="C2435" i="2"/>
  <c r="L2435" i="2" s="1"/>
  <c r="A2555" i="2"/>
  <c r="C2316" i="2"/>
  <c r="L2316" i="2" s="1"/>
  <c r="A2436" i="2"/>
  <c r="C2380" i="2"/>
  <c r="L2380" i="2" s="1"/>
  <c r="A2500" i="2"/>
  <c r="C2345" i="2"/>
  <c r="L2345" i="2" s="1"/>
  <c r="A2465" i="2"/>
  <c r="C2305" i="2"/>
  <c r="L2305" i="2" s="1"/>
  <c r="A2425" i="2"/>
  <c r="C2411" i="2"/>
  <c r="A2531" i="2"/>
  <c r="C2326" i="2"/>
  <c r="L2326" i="2" s="1"/>
  <c r="A2446" i="2"/>
  <c r="C2387" i="2"/>
  <c r="L2387" i="2" s="1"/>
  <c r="A2507" i="2"/>
  <c r="C2320" i="2"/>
  <c r="L2320" i="2" s="1"/>
  <c r="A2440" i="2"/>
  <c r="C2302" i="2"/>
  <c r="L2302" i="2" s="1"/>
  <c r="A2422" i="2"/>
  <c r="C2373" i="2"/>
  <c r="L2373" i="2" s="1"/>
  <c r="A2493" i="2"/>
  <c r="C2307" i="2"/>
  <c r="L2307" i="2" s="1"/>
  <c r="A2427" i="2"/>
  <c r="C2333" i="2"/>
  <c r="L2333" i="2" s="1"/>
  <c r="A2453" i="2"/>
  <c r="C2374" i="2"/>
  <c r="L2374" i="2" s="1"/>
  <c r="A2494" i="2"/>
  <c r="C2450" i="2"/>
  <c r="A2570" i="2"/>
  <c r="C2368" i="2"/>
  <c r="L2368" i="2" s="1"/>
  <c r="A2488" i="2"/>
  <c r="C2324" i="2"/>
  <c r="L2324" i="2" s="1"/>
  <c r="A2444" i="2"/>
  <c r="D2494" i="2"/>
  <c r="C2309" i="2"/>
  <c r="L2309" i="2" s="1"/>
  <c r="A2429" i="2"/>
  <c r="C2369" i="2"/>
  <c r="L2369" i="2" s="1"/>
  <c r="A2489" i="2"/>
  <c r="C2301" i="2"/>
  <c r="L2301" i="2" s="1"/>
  <c r="A2421" i="2"/>
  <c r="C2341" i="2"/>
  <c r="L2341" i="2" s="1"/>
  <c r="A2461" i="2"/>
  <c r="C2288" i="2"/>
  <c r="L2288" i="2" s="1"/>
  <c r="A2408" i="2"/>
  <c r="C2350" i="2"/>
  <c r="L2350" i="2" s="1"/>
  <c r="A2470" i="2"/>
  <c r="C2394" i="2"/>
  <c r="L2394" i="2" s="1"/>
  <c r="A2514" i="2"/>
  <c r="C2400" i="2"/>
  <c r="L2400" i="2" s="1"/>
  <c r="A2520" i="2"/>
  <c r="C2295" i="2"/>
  <c r="L2295" i="2" s="1"/>
  <c r="A2415" i="2"/>
  <c r="C2357" i="2"/>
  <c r="L2357" i="2" s="1"/>
  <c r="A2477" i="2"/>
  <c r="C2321" i="2"/>
  <c r="L2321" i="2" s="1"/>
  <c r="A2441" i="2"/>
  <c r="C2388" i="2"/>
  <c r="L2388" i="2" s="1"/>
  <c r="A2508" i="2"/>
  <c r="C2349" i="2"/>
  <c r="L2349" i="2" s="1"/>
  <c r="A2469" i="2"/>
  <c r="C2322" i="2"/>
  <c r="L2322" i="2" s="1"/>
  <c r="A2442" i="2"/>
  <c r="C2296" i="2"/>
  <c r="L2296" i="2" s="1"/>
  <c r="A2416" i="2"/>
  <c r="C2332" i="2"/>
  <c r="L2332" i="2" s="1"/>
  <c r="A2452" i="2"/>
  <c r="C2285" i="2"/>
  <c r="L2285" i="2" s="1"/>
  <c r="A2405" i="2"/>
  <c r="C2376" i="2"/>
  <c r="L2376" i="2" s="1"/>
  <c r="A2496" i="2"/>
  <c r="C2370" i="2"/>
  <c r="L2370" i="2" s="1"/>
  <c r="A2490" i="2"/>
  <c r="C2631" i="2"/>
  <c r="L2631" i="2" s="1"/>
  <c r="A2751" i="2"/>
  <c r="C2337" i="2"/>
  <c r="L2337" i="2" s="1"/>
  <c r="A2457" i="2"/>
  <c r="C2300" i="2"/>
  <c r="L2300" i="2" s="1"/>
  <c r="A2420" i="2"/>
  <c r="C2398" i="2"/>
  <c r="L2398" i="2" s="1"/>
  <c r="A2518" i="2"/>
  <c r="C2312" i="2"/>
  <c r="L2312" i="2" s="1"/>
  <c r="A2432" i="2"/>
  <c r="C2351" i="2"/>
  <c r="L2351" i="2" s="1"/>
  <c r="A2471" i="2"/>
  <c r="C2386" i="2"/>
  <c r="L2386" i="2" s="1"/>
  <c r="A2506" i="2"/>
  <c r="C2304" i="2"/>
  <c r="L2304" i="2" s="1"/>
  <c r="A2424" i="2"/>
  <c r="C2417" i="2"/>
  <c r="L2417" i="2" s="1"/>
  <c r="A2537" i="2"/>
  <c r="C2340" i="2"/>
  <c r="L2340" i="2"/>
  <c r="A2460" i="2"/>
  <c r="C2338" i="2"/>
  <c r="L2338" i="2"/>
  <c r="A2458" i="2"/>
  <c r="C2342" i="2"/>
  <c r="L2342" i="2"/>
  <c r="A2462" i="2"/>
  <c r="D2505" i="2"/>
  <c r="D2421" i="2"/>
  <c r="D2584" i="2"/>
  <c r="D2438" i="2"/>
  <c r="D2506" i="2"/>
  <c r="D2407" i="2"/>
  <c r="D2463" i="2"/>
  <c r="D2524" i="2"/>
  <c r="D2501" i="2"/>
  <c r="D2451" i="2"/>
  <c r="D2544" i="2"/>
  <c r="D2510" i="2"/>
  <c r="D2519" i="2"/>
  <c r="D2467" i="2"/>
  <c r="D2680" i="2"/>
  <c r="D2458" i="2"/>
  <c r="D2513" i="2"/>
  <c r="D2688" i="2"/>
  <c r="D2442" i="2"/>
  <c r="D2517" i="2"/>
  <c r="D2450" i="2"/>
  <c r="D2509" i="2"/>
  <c r="D2423" i="2"/>
  <c r="D2477" i="2"/>
  <c r="D2469" i="2"/>
  <c r="D2454" i="2"/>
  <c r="D2434" i="2"/>
  <c r="D2518" i="2"/>
  <c r="D2430" i="2"/>
  <c r="D2497" i="2"/>
  <c r="D2473" i="2"/>
  <c r="D2445" i="2"/>
  <c r="D2668" i="2"/>
  <c r="D2648" i="2"/>
  <c r="D2459" i="2"/>
  <c r="D2502" i="2"/>
  <c r="D2427" i="2"/>
  <c r="D2522" i="2"/>
  <c r="D2736" i="2"/>
  <c r="D2540" i="2"/>
  <c r="D2455" i="2"/>
  <c r="D2410" i="2"/>
  <c r="D2462" i="2"/>
  <c r="D2471" i="2"/>
  <c r="D2608" i="2"/>
  <c r="D2515" i="2"/>
  <c r="D2499" i="2"/>
  <c r="D2511" i="2"/>
  <c r="D2447" i="2"/>
  <c r="D2406" i="2"/>
  <c r="D2716" i="2"/>
  <c r="D2514" i="2"/>
  <c r="D2486" i="2"/>
  <c r="C2323" i="2"/>
  <c r="L2323" i="2" s="1"/>
  <c r="A2443" i="2"/>
  <c r="C2325" i="2"/>
  <c r="L2325" i="2" s="1"/>
  <c r="A2445" i="2"/>
  <c r="C2423" i="2"/>
  <c r="L2423" i="2" s="1"/>
  <c r="A2543" i="2"/>
  <c r="C2487" i="2"/>
  <c r="A2607" i="2"/>
  <c r="C2475" i="2"/>
  <c r="L2475" i="2" s="1"/>
  <c r="A2595" i="2"/>
  <c r="C2317" i="2"/>
  <c r="L2317" i="2"/>
  <c r="A2437" i="2"/>
  <c r="C2481" i="2"/>
  <c r="A2601" i="2"/>
  <c r="C2348" i="2"/>
  <c r="L2348" i="2" s="1"/>
  <c r="A2468" i="2"/>
  <c r="C2439" i="2"/>
  <c r="L2439" i="2" s="1"/>
  <c r="A2559" i="2"/>
  <c r="C2318" i="2"/>
  <c r="L2318" i="2" s="1"/>
  <c r="A2438" i="2"/>
  <c r="C2466" i="2"/>
  <c r="L2466" i="2" s="1"/>
  <c r="A2586" i="2"/>
  <c r="C2385" i="2"/>
  <c r="L2385" i="2" s="1"/>
  <c r="A2505" i="2"/>
  <c r="C2287" i="2"/>
  <c r="L2287" i="2" s="1"/>
  <c r="A2407" i="2"/>
  <c r="C2392" i="2"/>
  <c r="L2392" i="2" s="1"/>
  <c r="A2512" i="2"/>
  <c r="C2377" i="2"/>
  <c r="L2377" i="2" s="1"/>
  <c r="A2497" i="2"/>
  <c r="C2327" i="2"/>
  <c r="L2327" i="2" s="1"/>
  <c r="A2447" i="2"/>
  <c r="C2402" i="2"/>
  <c r="L2402" i="2" s="1"/>
  <c r="A2522" i="2"/>
  <c r="C2344" i="2"/>
  <c r="L2344" i="2" s="1"/>
  <c r="A2464" i="2"/>
  <c r="C2343" i="2"/>
  <c r="L2343" i="2" s="1"/>
  <c r="A2463" i="2"/>
  <c r="C2290" i="2"/>
  <c r="L2290" i="2" s="1"/>
  <c r="A2410" i="2"/>
  <c r="C2375" i="2"/>
  <c r="L2375" i="2" s="1"/>
  <c r="A2495" i="2"/>
  <c r="C2397" i="2"/>
  <c r="L2397" i="2" s="1"/>
  <c r="A2517" i="2"/>
  <c r="C2284" i="2"/>
  <c r="L2284" i="2" s="1"/>
  <c r="A2404" i="2"/>
  <c r="C2334" i="2"/>
  <c r="L2334" i="2" s="1"/>
  <c r="A2454" i="2"/>
  <c r="C2399" i="2"/>
  <c r="L2399" i="2" s="1"/>
  <c r="A2519" i="2"/>
  <c r="C2336" i="2"/>
  <c r="L2336" i="2" s="1"/>
  <c r="A2456" i="2"/>
  <c r="C2328" i="2"/>
  <c r="L2328" i="2" s="1"/>
  <c r="A2448" i="2"/>
  <c r="C2329" i="2"/>
  <c r="L2329" i="2" s="1"/>
  <c r="A2449" i="2"/>
  <c r="D2656" i="2"/>
  <c r="D2405" i="2"/>
  <c r="C2310" i="2"/>
  <c r="L2310" i="2" s="1"/>
  <c r="A2430" i="2"/>
  <c r="C2498" i="2"/>
  <c r="L2498" i="2" s="1"/>
  <c r="A2618" i="2"/>
  <c r="C2630" i="2"/>
  <c r="A2750" i="2"/>
  <c r="C2311" i="2"/>
  <c r="L2311" i="2" s="1"/>
  <c r="A2431" i="2"/>
  <c r="C2354" i="2"/>
  <c r="L2354" i="2" s="1"/>
  <c r="A2474" i="2"/>
  <c r="C2314" i="2"/>
  <c r="L2314" i="2" s="1"/>
  <c r="A2434" i="2"/>
  <c r="C2362" i="2"/>
  <c r="L2362" i="2" s="1"/>
  <c r="A2482" i="2"/>
  <c r="C2372" i="2"/>
  <c r="L2372" i="2" s="1"/>
  <c r="A2492" i="2"/>
  <c r="C2347" i="2"/>
  <c r="L2347" i="2" s="1"/>
  <c r="A2467" i="2"/>
  <c r="C2382" i="2"/>
  <c r="L2382" i="2" s="1"/>
  <c r="A2502" i="2"/>
  <c r="H2502" i="2"/>
  <c r="C2335" i="2"/>
  <c r="L2335" i="2" s="1"/>
  <c r="A2455" i="2"/>
  <c r="C2381" i="2"/>
  <c r="L2381" i="2" s="1"/>
  <c r="A2501" i="2"/>
  <c r="C2364" i="2"/>
  <c r="L2364" i="2" s="1"/>
  <c r="A2484" i="2"/>
  <c r="C2433" i="2"/>
  <c r="L2433" i="2" s="1"/>
  <c r="A2553" i="2"/>
  <c r="C2393" i="2"/>
  <c r="L2393" i="2" s="1"/>
  <c r="A2513" i="2"/>
  <c r="C2483" i="2"/>
  <c r="A2603" i="2"/>
  <c r="C2360" i="2"/>
  <c r="L2360" i="2" s="1"/>
  <c r="A2480" i="2"/>
  <c r="C2306" i="2"/>
  <c r="L2306" i="2" s="1"/>
  <c r="A2426" i="2"/>
  <c r="C2298" i="2"/>
  <c r="L2298" i="2" s="1"/>
  <c r="A2418" i="2"/>
  <c r="C2395" i="2"/>
  <c r="L2395" i="2" s="1"/>
  <c r="A2515" i="2"/>
  <c r="C2356" i="2"/>
  <c r="L2356" i="2" s="1"/>
  <c r="A2476" i="2"/>
  <c r="C2396" i="2"/>
  <c r="L2396" i="2" s="1"/>
  <c r="A2516" i="2"/>
  <c r="C2491" i="2"/>
  <c r="L2491" i="2" s="1"/>
  <c r="A2611" i="2"/>
  <c r="C2286" i="2"/>
  <c r="L2286" i="2" s="1"/>
  <c r="A2406" i="2"/>
  <c r="H2406" i="2"/>
  <c r="C2384" i="2"/>
  <c r="L2384" i="2" s="1"/>
  <c r="A2504" i="2"/>
  <c r="C2389" i="2"/>
  <c r="L2389" i="2" s="1"/>
  <c r="A2509" i="2"/>
  <c r="C2401" i="2"/>
  <c r="L2401" i="2" s="1"/>
  <c r="A2521" i="2"/>
  <c r="C2352" i="2"/>
  <c r="L2352" i="2" s="1"/>
  <c r="A2472" i="2"/>
  <c r="C2366" i="2"/>
  <c r="L2366" i="2" s="1"/>
  <c r="A2486" i="2"/>
  <c r="C2365" i="2"/>
  <c r="L2365" i="2" s="1"/>
  <c r="A2485" i="2"/>
  <c r="D2466" i="2"/>
  <c r="D2457" i="2"/>
  <c r="D2482" i="2"/>
  <c r="D2498" i="2"/>
  <c r="D2411" i="2"/>
  <c r="D2403" i="2"/>
  <c r="M2403" i="2"/>
  <c r="M2404" i="2"/>
  <c r="M2405" i="2" s="1"/>
  <c r="M2406" i="2" s="1"/>
  <c r="M2407" i="2" s="1"/>
  <c r="M2408" i="2" s="1"/>
  <c r="M2409" i="2" s="1"/>
  <c r="M2410" i="2" s="1"/>
  <c r="M2411" i="2" s="1"/>
  <c r="M2412" i="2" s="1"/>
  <c r="M2413" i="2" s="1"/>
  <c r="M2414" i="2" s="1"/>
  <c r="M2415" i="2" s="1"/>
  <c r="M2416" i="2" s="1"/>
  <c r="M2417" i="2" s="1"/>
  <c r="M2418" i="2" s="1"/>
  <c r="M2419" i="2" s="1"/>
  <c r="M2420" i="2" s="1"/>
  <c r="M2421" i="2" s="1"/>
  <c r="M2422" i="2" s="1"/>
  <c r="M2423" i="2" s="1"/>
  <c r="M2424" i="2" s="1"/>
  <c r="M2425" i="2" s="1"/>
  <c r="M2426" i="2" s="1"/>
  <c r="M2427" i="2" s="1"/>
  <c r="M2428" i="2" s="1"/>
  <c r="M2429" i="2" s="1"/>
  <c r="M2430" i="2" s="1"/>
  <c r="M2431" i="2" s="1"/>
  <c r="M2432" i="2" s="1"/>
  <c r="M2433" i="2" s="1"/>
  <c r="M2434" i="2" s="1"/>
  <c r="M2435" i="2" s="1"/>
  <c r="M2436" i="2" s="1"/>
  <c r="M2437" i="2" s="1"/>
  <c r="M2438" i="2" s="1"/>
  <c r="M2439" i="2" s="1"/>
  <c r="M2440" i="2" s="1"/>
  <c r="M2441" i="2" s="1"/>
  <c r="M2442" i="2" s="1"/>
  <c r="M2443" i="2" s="1"/>
  <c r="M2444" i="2" s="1"/>
  <c r="M2445" i="2" s="1"/>
  <c r="M2446" i="2" s="1"/>
  <c r="M2447" i="2" s="1"/>
  <c r="M2448" i="2" s="1"/>
  <c r="M2449" i="2" s="1"/>
  <c r="M2450" i="2" s="1"/>
  <c r="M2451" i="2" s="1"/>
  <c r="M2452" i="2" s="1"/>
  <c r="M2453" i="2" s="1"/>
  <c r="M2454" i="2" s="1"/>
  <c r="M2455" i="2" s="1"/>
  <c r="M2456" i="2" s="1"/>
  <c r="M2457" i="2" s="1"/>
  <c r="M2458" i="2" s="1"/>
  <c r="M2459" i="2" s="1"/>
  <c r="M2460" i="2" s="1"/>
  <c r="M2461" i="2" s="1"/>
  <c r="M2462" i="2" s="1"/>
  <c r="M2463" i="2" s="1"/>
  <c r="M2464" i="2" s="1"/>
  <c r="M2465" i="2" s="1"/>
  <c r="M2466" i="2" s="1"/>
  <c r="M2467" i="2" s="1"/>
  <c r="M2468" i="2" s="1"/>
  <c r="M2469" i="2" s="1"/>
  <c r="M2470" i="2" s="1"/>
  <c r="M2471" i="2" s="1"/>
  <c r="M2472" i="2" s="1"/>
  <c r="M2473" i="2" s="1"/>
  <c r="M2474" i="2" s="1"/>
  <c r="M2475" i="2" s="1"/>
  <c r="M2476" i="2" s="1"/>
  <c r="M2477" i="2" s="1"/>
  <c r="M2478" i="2" s="1"/>
  <c r="M2479" i="2" s="1"/>
  <c r="M2480" i="2" s="1"/>
  <c r="M2481" i="2" s="1"/>
  <c r="M2482" i="2" s="1"/>
  <c r="M2483" i="2" s="1"/>
  <c r="M2484" i="2" s="1"/>
  <c r="M2485" i="2" s="1"/>
  <c r="M2486" i="2" s="1"/>
  <c r="M2487" i="2" s="1"/>
  <c r="M2488" i="2" s="1"/>
  <c r="D2439" i="2"/>
  <c r="D2495" i="2"/>
  <c r="D2732" i="2"/>
  <c r="D2437" i="2"/>
  <c r="D2532" i="2"/>
  <c r="D2600" i="2"/>
  <c r="D2572" i="2"/>
  <c r="D2489" i="2"/>
  <c r="D2521" i="2"/>
  <c r="D2446" i="2"/>
  <c r="D2649" i="2"/>
  <c r="D2417" i="2"/>
  <c r="D2487" i="2"/>
  <c r="D2696" i="2"/>
  <c r="D2485" i="2"/>
  <c r="D2752" i="2"/>
  <c r="D2415" i="2"/>
  <c r="D2491" i="2"/>
  <c r="D2592" i="2"/>
  <c r="D2564" i="2"/>
  <c r="D2479" i="2"/>
  <c r="D2449" i="2"/>
  <c r="D2433" i="2"/>
  <c r="D2475" i="2"/>
  <c r="D2478" i="2"/>
  <c r="D2483" i="2"/>
  <c r="D2561" i="2"/>
  <c r="D2503" i="2"/>
  <c r="D2413" i="2"/>
  <c r="D2640" i="2"/>
  <c r="D2443" i="2"/>
  <c r="D2465" i="2"/>
  <c r="D2426" i="2"/>
  <c r="D2470" i="2"/>
  <c r="A2403" i="2"/>
  <c r="L2483" i="2"/>
  <c r="L2450" i="2"/>
  <c r="L2510" i="2"/>
  <c r="L2411" i="2"/>
  <c r="L2511" i="2"/>
  <c r="L2487" i="2"/>
  <c r="L2403" i="2"/>
  <c r="L2481" i="2"/>
  <c r="D2613" i="2"/>
  <c r="C2403" i="2"/>
  <c r="J3963" i="2"/>
  <c r="D2546" i="2"/>
  <c r="D2563" i="2"/>
  <c r="D2623" i="2"/>
  <c r="D2603" i="2"/>
  <c r="D2569" i="2"/>
  <c r="D2684" i="2"/>
  <c r="D2611" i="2"/>
  <c r="D2816" i="2"/>
  <c r="D2537" i="2"/>
  <c r="D2609" i="2"/>
  <c r="D2615" i="2"/>
  <c r="D2618" i="2"/>
  <c r="D2577" i="2"/>
  <c r="D2590" i="2"/>
  <c r="C2486" i="2"/>
  <c r="L2486" i="2" s="1"/>
  <c r="A2606" i="2"/>
  <c r="C2521" i="2"/>
  <c r="L2521" i="2" s="1"/>
  <c r="A2641" i="2"/>
  <c r="C2504" i="2"/>
  <c r="L2504" i="2" s="1"/>
  <c r="A2624" i="2"/>
  <c r="C2611" i="2"/>
  <c r="L2611" i="2" s="1"/>
  <c r="A2731" i="2"/>
  <c r="C2476" i="2"/>
  <c r="L2476" i="2"/>
  <c r="A2596" i="2"/>
  <c r="C2418" i="2"/>
  <c r="L2418" i="2"/>
  <c r="A2538" i="2"/>
  <c r="C2480" i="2"/>
  <c r="L2480" i="2"/>
  <c r="A2600" i="2"/>
  <c r="C2513" i="2"/>
  <c r="L2513" i="2"/>
  <c r="A2633" i="2"/>
  <c r="C2484" i="2"/>
  <c r="L2484" i="2"/>
  <c r="A2604" i="2"/>
  <c r="C2455" i="2"/>
  <c r="L2455" i="2"/>
  <c r="A2575" i="2"/>
  <c r="C2467" i="2"/>
  <c r="L2467" i="2"/>
  <c r="A2587" i="2"/>
  <c r="C2482" i="2"/>
  <c r="L2482" i="2"/>
  <c r="A2602" i="2"/>
  <c r="C2474" i="2"/>
  <c r="L2474" i="2"/>
  <c r="A2594" i="2"/>
  <c r="C2750" i="2"/>
  <c r="A2870" i="2"/>
  <c r="C2430" i="2"/>
  <c r="L2430" i="2" s="1"/>
  <c r="A2550" i="2"/>
  <c r="H2550" i="2"/>
  <c r="C2448" i="2"/>
  <c r="L2448" i="2" s="1"/>
  <c r="A2568" i="2"/>
  <c r="C2519" i="2"/>
  <c r="L2519" i="2" s="1"/>
  <c r="A2639" i="2"/>
  <c r="C2404" i="2"/>
  <c r="L2404" i="2" s="1"/>
  <c r="A2524" i="2"/>
  <c r="C2495" i="2"/>
  <c r="L2495" i="2" s="1"/>
  <c r="A2615" i="2"/>
  <c r="C2463" i="2"/>
  <c r="L2463" i="2" s="1"/>
  <c r="A2583" i="2"/>
  <c r="C2522" i="2"/>
  <c r="L2522" i="2" s="1"/>
  <c r="A2642" i="2"/>
  <c r="C2497" i="2"/>
  <c r="L2497" i="2" s="1"/>
  <c r="A2617" i="2"/>
  <c r="C2407" i="2"/>
  <c r="L2407" i="2" s="1"/>
  <c r="A2527" i="2"/>
  <c r="C2586" i="2"/>
  <c r="A2706" i="2"/>
  <c r="C2559" i="2"/>
  <c r="A2679" i="2"/>
  <c r="C2601" i="2"/>
  <c r="L2601" i="2" s="1"/>
  <c r="A2721" i="2"/>
  <c r="C2595" i="2"/>
  <c r="L2595" i="2" s="1"/>
  <c r="A2715" i="2"/>
  <c r="C2543" i="2"/>
  <c r="A2663" i="2"/>
  <c r="C2443" i="2"/>
  <c r="L2443" i="2" s="1"/>
  <c r="A2563" i="2"/>
  <c r="D2622" i="2"/>
  <c r="D2570" i="2"/>
  <c r="C2458" i="2"/>
  <c r="L2458" i="2" s="1"/>
  <c r="A2578" i="2"/>
  <c r="C2537" i="2"/>
  <c r="A2657" i="2"/>
  <c r="C2506" i="2"/>
  <c r="L2506" i="2" s="1"/>
  <c r="A2626" i="2"/>
  <c r="C2432" i="2"/>
  <c r="L2432" i="2" s="1"/>
  <c r="A2552" i="2"/>
  <c r="C2420" i="2"/>
  <c r="L2420" i="2" s="1"/>
  <c r="A2540" i="2"/>
  <c r="C2751" i="2"/>
  <c r="A2871" i="2"/>
  <c r="C2496" i="2"/>
  <c r="L2496" i="2"/>
  <c r="A2616" i="2"/>
  <c r="C2452" i="2"/>
  <c r="L2452" i="2"/>
  <c r="A2572" i="2"/>
  <c r="C2442" i="2"/>
  <c r="L2442" i="2"/>
  <c r="A2562" i="2"/>
  <c r="C2508" i="2"/>
  <c r="L2508" i="2"/>
  <c r="A2628" i="2"/>
  <c r="C2477" i="2"/>
  <c r="L2477" i="2"/>
  <c r="A2597" i="2"/>
  <c r="C2520" i="2"/>
  <c r="L2520" i="2"/>
  <c r="A2640" i="2"/>
  <c r="C2470" i="2"/>
  <c r="L2470" i="2"/>
  <c r="A2590" i="2"/>
  <c r="C2461" i="2"/>
  <c r="L2461" i="2"/>
  <c r="A2581" i="2"/>
  <c r="C2489" i="2"/>
  <c r="L2489" i="2"/>
  <c r="A2609" i="2"/>
  <c r="C2488" i="2"/>
  <c r="L2488" i="2"/>
  <c r="A2608" i="2"/>
  <c r="C2494" i="2"/>
  <c r="L2494" i="2"/>
  <c r="A2614" i="2"/>
  <c r="C2427" i="2"/>
  <c r="L2427" i="2"/>
  <c r="A2547" i="2"/>
  <c r="C2422" i="2"/>
  <c r="L2422" i="2"/>
  <c r="A2542" i="2"/>
  <c r="C2507" i="2"/>
  <c r="L2507" i="2"/>
  <c r="A2627" i="2"/>
  <c r="C2531" i="2"/>
  <c r="A2651" i="2"/>
  <c r="C2465" i="2"/>
  <c r="L2465" i="2" s="1"/>
  <c r="A2585" i="2"/>
  <c r="C2436" i="2"/>
  <c r="L2436" i="2" s="1"/>
  <c r="A2556" i="2"/>
  <c r="C2473" i="2"/>
  <c r="L2473" i="2" s="1"/>
  <c r="A2593" i="2"/>
  <c r="C2409" i="2"/>
  <c r="L2409" i="2" s="1"/>
  <c r="A2529" i="2"/>
  <c r="C2579" i="2"/>
  <c r="L2579" i="2" s="1"/>
  <c r="A2699" i="2"/>
  <c r="C2479" i="2"/>
  <c r="L2479" i="2" s="1"/>
  <c r="A2599" i="2"/>
  <c r="C2413" i="2"/>
  <c r="L2413" i="2" s="1"/>
  <c r="A2533" i="2"/>
  <c r="C2478" i="2"/>
  <c r="L2478" i="2" s="1"/>
  <c r="A2598" i="2"/>
  <c r="C2503" i="2"/>
  <c r="L2503" i="2" s="1"/>
  <c r="A2623" i="2"/>
  <c r="D2748" i="2"/>
  <c r="D2672" i="2"/>
  <c r="D2681" i="2"/>
  <c r="D2553" i="2"/>
  <c r="D2712" i="2"/>
  <c r="D2605" i="2"/>
  <c r="D2607" i="2"/>
  <c r="D2641" i="2"/>
  <c r="D2692" i="2"/>
  <c r="D2652" i="2"/>
  <c r="D2559" i="2"/>
  <c r="D2531" i="2"/>
  <c r="D2602" i="2"/>
  <c r="D2586" i="2"/>
  <c r="D2776" i="2"/>
  <c r="D2634" i="2"/>
  <c r="D2526" i="2"/>
  <c r="D2631" i="2"/>
  <c r="D2635" i="2"/>
  <c r="D2591" i="2"/>
  <c r="D2530" i="2"/>
  <c r="D2660" i="2"/>
  <c r="D2642" i="2"/>
  <c r="D2768" i="2"/>
  <c r="D2593" i="2"/>
  <c r="D2550" i="2"/>
  <c r="D2554" i="2"/>
  <c r="D2589" i="2"/>
  <c r="D2543" i="2"/>
  <c r="D2562" i="2"/>
  <c r="D2633" i="2"/>
  <c r="D2800" i="2"/>
  <c r="D2639" i="2"/>
  <c r="D2664" i="2"/>
  <c r="D2621" i="2"/>
  <c r="D2583" i="2"/>
  <c r="D2626" i="2"/>
  <c r="D2704" i="2"/>
  <c r="D2625" i="2"/>
  <c r="D2614" i="2"/>
  <c r="D2610" i="2"/>
  <c r="D2756" i="2"/>
  <c r="D2627" i="2"/>
  <c r="D2545" i="2"/>
  <c r="D2581" i="2"/>
  <c r="D2555" i="2"/>
  <c r="D2740" i="2"/>
  <c r="D2542" i="2"/>
  <c r="D2676" i="2"/>
  <c r="D2585" i="2"/>
  <c r="D2533" i="2"/>
  <c r="D2598" i="2"/>
  <c r="D2599" i="2"/>
  <c r="D2535" i="2"/>
  <c r="D2769" i="2"/>
  <c r="D2852" i="2"/>
  <c r="D2720" i="2"/>
  <c r="C2485" i="2"/>
  <c r="L2485" i="2" s="1"/>
  <c r="A2605" i="2"/>
  <c r="C2472" i="2"/>
  <c r="L2472" i="2" s="1"/>
  <c r="A2592" i="2"/>
  <c r="C2509" i="2"/>
  <c r="L2509" i="2" s="1"/>
  <c r="A2629" i="2"/>
  <c r="C2406" i="2"/>
  <c r="L2406" i="2" s="1"/>
  <c r="A2526" i="2"/>
  <c r="C2516" i="2"/>
  <c r="L2516" i="2" s="1"/>
  <c r="A2636" i="2"/>
  <c r="C2515" i="2"/>
  <c r="L2515" i="2" s="1"/>
  <c r="A2635" i="2"/>
  <c r="C2426" i="2"/>
  <c r="L2426" i="2" s="1"/>
  <c r="A2546" i="2"/>
  <c r="C2603" i="2"/>
  <c r="L2603" i="2" s="1"/>
  <c r="A2723" i="2"/>
  <c r="C2553" i="2"/>
  <c r="L2553" i="2" s="1"/>
  <c r="A2673" i="2"/>
  <c r="C2501" i="2"/>
  <c r="L2501" i="2" s="1"/>
  <c r="A2621" i="2"/>
  <c r="C2502" i="2"/>
  <c r="L2502" i="2" s="1"/>
  <c r="A2622" i="2"/>
  <c r="C2492" i="2"/>
  <c r="L2492" i="2" s="1"/>
  <c r="A2612" i="2"/>
  <c r="C2434" i="2"/>
  <c r="L2434" i="2" s="1"/>
  <c r="A2554" i="2"/>
  <c r="C2431" i="2"/>
  <c r="L2431" i="2" s="1"/>
  <c r="A2551" i="2"/>
  <c r="C2618" i="2"/>
  <c r="L2618" i="2" s="1"/>
  <c r="A2738" i="2"/>
  <c r="C2449" i="2"/>
  <c r="L2449" i="2" s="1"/>
  <c r="A2569" i="2"/>
  <c r="C2456" i="2"/>
  <c r="L2456" i="2" s="1"/>
  <c r="A2576" i="2"/>
  <c r="C2454" i="2"/>
  <c r="L2454" i="2" s="1"/>
  <c r="A2574" i="2"/>
  <c r="C2517" i="2"/>
  <c r="L2517" i="2" s="1"/>
  <c r="A2637" i="2"/>
  <c r="C2410" i="2"/>
  <c r="L2410" i="2" s="1"/>
  <c r="A2530" i="2"/>
  <c r="C2464" i="2"/>
  <c r="L2464" i="2" s="1"/>
  <c r="A2584" i="2"/>
  <c r="C2447" i="2"/>
  <c r="L2447" i="2" s="1"/>
  <c r="A2567" i="2"/>
  <c r="C2512" i="2"/>
  <c r="L2512" i="2" s="1"/>
  <c r="A2632" i="2"/>
  <c r="C2505" i="2"/>
  <c r="L2505" i="2" s="1"/>
  <c r="A2625" i="2"/>
  <c r="C2438" i="2"/>
  <c r="L2438" i="2" s="1"/>
  <c r="A2558" i="2"/>
  <c r="C2468" i="2"/>
  <c r="L2468" i="2" s="1"/>
  <c r="A2588" i="2"/>
  <c r="C2437" i="2"/>
  <c r="L2437" i="2" s="1"/>
  <c r="A2557" i="2"/>
  <c r="C2607" i="2"/>
  <c r="L2607" i="2" s="1"/>
  <c r="A2727" i="2"/>
  <c r="C2445" i="2"/>
  <c r="L2445" i="2" s="1"/>
  <c r="A2565" i="2"/>
  <c r="C2462" i="2"/>
  <c r="L2462" i="2" s="1"/>
  <c r="A2582" i="2"/>
  <c r="C2460" i="2"/>
  <c r="L2460" i="2" s="1"/>
  <c r="A2580" i="2"/>
  <c r="C2424" i="2"/>
  <c r="L2424" i="2" s="1"/>
  <c r="A2544" i="2"/>
  <c r="C2471" i="2"/>
  <c r="L2471" i="2" s="1"/>
  <c r="A2591" i="2"/>
  <c r="C2518" i="2"/>
  <c r="L2518" i="2" s="1"/>
  <c r="A2638" i="2"/>
  <c r="C2457" i="2"/>
  <c r="L2457" i="2" s="1"/>
  <c r="A2577" i="2"/>
  <c r="C2490" i="2"/>
  <c r="L2490" i="2" s="1"/>
  <c r="A2610" i="2"/>
  <c r="C2405" i="2"/>
  <c r="L2405" i="2" s="1"/>
  <c r="A2525" i="2"/>
  <c r="C2416" i="2"/>
  <c r="L2416" i="2" s="1"/>
  <c r="A2536" i="2"/>
  <c r="C2469" i="2"/>
  <c r="L2469" i="2" s="1"/>
  <c r="A2589" i="2"/>
  <c r="C2441" i="2"/>
  <c r="L2441" i="2" s="1"/>
  <c r="A2561" i="2"/>
  <c r="C2415" i="2"/>
  <c r="L2415" i="2" s="1"/>
  <c r="A2535" i="2"/>
  <c r="C2514" i="2"/>
  <c r="L2514" i="2" s="1"/>
  <c r="A2634" i="2"/>
  <c r="C2408" i="2"/>
  <c r="L2408" i="2" s="1"/>
  <c r="A2528" i="2"/>
  <c r="C2421" i="2"/>
  <c r="L2421" i="2" s="1"/>
  <c r="A2541" i="2"/>
  <c r="C2429" i="2"/>
  <c r="L2429" i="2" s="1"/>
  <c r="A2549" i="2"/>
  <c r="C2444" i="2"/>
  <c r="L2444" i="2" s="1"/>
  <c r="A2564" i="2"/>
  <c r="C2570" i="2"/>
  <c r="L2570" i="2" s="1"/>
  <c r="A2690" i="2"/>
  <c r="C2453" i="2"/>
  <c r="L2453" i="2" s="1"/>
  <c r="A2573" i="2"/>
  <c r="C2493" i="2"/>
  <c r="L2493" i="2" s="1"/>
  <c r="A2613" i="2"/>
  <c r="C2440" i="2"/>
  <c r="L2440" i="2" s="1"/>
  <c r="A2560" i="2"/>
  <c r="C2446" i="2"/>
  <c r="L2446" i="2" s="1"/>
  <c r="A2566" i="2"/>
  <c r="C2425" i="2"/>
  <c r="L2425" i="2" s="1"/>
  <c r="A2545" i="2"/>
  <c r="C2500" i="2"/>
  <c r="L2500" i="2" s="1"/>
  <c r="A2620" i="2"/>
  <c r="C2555" i="2"/>
  <c r="L2555" i="2" s="1"/>
  <c r="A2675" i="2"/>
  <c r="C2414" i="2"/>
  <c r="L2414" i="2" s="1"/>
  <c r="A2534" i="2"/>
  <c r="C2428" i="2"/>
  <c r="L2428" i="2" s="1"/>
  <c r="A2548" i="2"/>
  <c r="C2412" i="2"/>
  <c r="L2412" i="2" s="1"/>
  <c r="A2532" i="2"/>
  <c r="C2619" i="2"/>
  <c r="L2619" i="2" s="1"/>
  <c r="A2739" i="2"/>
  <c r="C2539" i="2"/>
  <c r="L2539" i="2" s="1"/>
  <c r="A2659" i="2"/>
  <c r="C2451" i="2"/>
  <c r="L2451" i="2"/>
  <c r="A2571" i="2"/>
  <c r="D2760" i="2"/>
  <c r="D2595" i="2"/>
  <c r="D2872" i="2"/>
  <c r="D2566" i="2"/>
  <c r="D2557" i="2"/>
  <c r="D2523" i="2"/>
  <c r="M2523" i="2"/>
  <c r="M2524" i="2" s="1"/>
  <c r="M2525" i="2" s="1"/>
  <c r="M2526" i="2" s="1"/>
  <c r="M2527" i="2" s="1"/>
  <c r="M2528" i="2" s="1"/>
  <c r="M2529" i="2" s="1"/>
  <c r="M2530" i="2" s="1"/>
  <c r="M2531" i="2" s="1"/>
  <c r="M2532" i="2" s="1"/>
  <c r="M2533" i="2" s="1"/>
  <c r="M2534" i="2" s="1"/>
  <c r="M2535" i="2" s="1"/>
  <c r="M2536" i="2" s="1"/>
  <c r="M2537" i="2" s="1"/>
  <c r="M2538" i="2" s="1"/>
  <c r="M2539" i="2" s="1"/>
  <c r="M2540" i="2" s="1"/>
  <c r="M2541" i="2" s="1"/>
  <c r="M2542" i="2" s="1"/>
  <c r="M2543" i="2" s="1"/>
  <c r="M2544" i="2" s="1"/>
  <c r="M2545" i="2" s="1"/>
  <c r="M2546" i="2" s="1"/>
  <c r="M2547" i="2" s="1"/>
  <c r="M2548" i="2" s="1"/>
  <c r="M2549" i="2" s="1"/>
  <c r="M2550" i="2" s="1"/>
  <c r="M2551" i="2" s="1"/>
  <c r="M2552" i="2" s="1"/>
  <c r="M2553" i="2" s="1"/>
  <c r="M2554" i="2" s="1"/>
  <c r="M2555" i="2" s="1"/>
  <c r="M2556" i="2" s="1"/>
  <c r="M2557" i="2" s="1"/>
  <c r="M2558" i="2" s="1"/>
  <c r="M2559" i="2" s="1"/>
  <c r="M2560" i="2" s="1"/>
  <c r="M2561" i="2" s="1"/>
  <c r="M2562" i="2" s="1"/>
  <c r="M2563" i="2" s="1"/>
  <c r="M2564" i="2" s="1"/>
  <c r="M2565" i="2" s="1"/>
  <c r="M2566" i="2" s="1"/>
  <c r="M2567" i="2" s="1"/>
  <c r="M2568" i="2" s="1"/>
  <c r="M2569" i="2" s="1"/>
  <c r="M2570" i="2" s="1"/>
  <c r="M2571" i="2" s="1"/>
  <c r="M2572" i="2" s="1"/>
  <c r="M2573" i="2" s="1"/>
  <c r="M2574" i="2" s="1"/>
  <c r="M2575" i="2" s="1"/>
  <c r="M2576" i="2" s="1"/>
  <c r="M2577" i="2" s="1"/>
  <c r="M2578" i="2" s="1"/>
  <c r="M2579" i="2" s="1"/>
  <c r="M2580" i="2" s="1"/>
  <c r="M2581" i="2" s="1"/>
  <c r="M2582" i="2" s="1"/>
  <c r="M2583" i="2" s="1"/>
  <c r="M2584" i="2" s="1"/>
  <c r="M2585" i="2" s="1"/>
  <c r="M2586" i="2" s="1"/>
  <c r="M2587" i="2" s="1"/>
  <c r="M2588" i="2" s="1"/>
  <c r="M2589" i="2" s="1"/>
  <c r="M2590" i="2" s="1"/>
  <c r="M2591" i="2" s="1"/>
  <c r="M2592" i="2" s="1"/>
  <c r="M2593" i="2" s="1"/>
  <c r="M2594" i="2" s="1"/>
  <c r="M2595" i="2" s="1"/>
  <c r="M2596" i="2" s="1"/>
  <c r="M2597" i="2" s="1"/>
  <c r="M2598" i="2" s="1"/>
  <c r="M2599" i="2" s="1"/>
  <c r="M2600" i="2" s="1"/>
  <c r="M2601" i="2" s="1"/>
  <c r="M2602" i="2" s="1"/>
  <c r="M2603" i="2" s="1"/>
  <c r="M2604" i="2" s="1"/>
  <c r="M2605" i="2" s="1"/>
  <c r="M2606" i="2" s="1"/>
  <c r="M2607" i="2" s="1"/>
  <c r="M2608" i="2" s="1"/>
  <c r="D2525" i="2"/>
  <c r="D2606" i="2"/>
  <c r="D2836" i="2"/>
  <c r="D2567" i="2"/>
  <c r="D2619" i="2"/>
  <c r="D2728" i="2"/>
  <c r="D2582" i="2"/>
  <c r="D2575" i="2"/>
  <c r="D2856" i="2"/>
  <c r="D2547" i="2"/>
  <c r="D2579" i="2"/>
  <c r="D2788" i="2"/>
  <c r="D2565" i="2"/>
  <c r="D2617" i="2"/>
  <c r="D2638" i="2"/>
  <c r="D2574" i="2"/>
  <c r="D2597" i="2"/>
  <c r="D2629" i="2"/>
  <c r="D2637" i="2"/>
  <c r="D2808" i="2"/>
  <c r="D2578" i="2"/>
  <c r="D2587" i="2"/>
  <c r="D2630" i="2"/>
  <c r="D2571" i="2"/>
  <c r="D2644" i="2"/>
  <c r="D2527" i="2"/>
  <c r="D2558" i="2"/>
  <c r="D2541" i="2"/>
  <c r="D2551" i="2"/>
  <c r="D2601" i="2"/>
  <c r="D2724" i="2"/>
  <c r="D2708" i="2"/>
  <c r="D2594" i="2"/>
  <c r="D2573" i="2"/>
  <c r="D2534" i="2"/>
  <c r="D2539" i="2"/>
  <c r="D2744" i="2"/>
  <c r="D2700" i="2"/>
  <c r="D2549" i="2"/>
  <c r="D2538" i="2"/>
  <c r="A2523" i="2"/>
  <c r="L2531" i="2"/>
  <c r="L2523" i="2"/>
  <c r="L2630" i="2"/>
  <c r="L2543" i="2"/>
  <c r="L2559" i="2"/>
  <c r="L2586" i="2"/>
  <c r="L2537" i="2"/>
  <c r="D2733" i="2"/>
  <c r="C2523" i="2"/>
  <c r="D2820" i="2"/>
  <c r="D2659" i="2"/>
  <c r="D2721" i="2"/>
  <c r="D2647" i="2"/>
  <c r="D2707" i="2"/>
  <c r="D2749" i="2"/>
  <c r="D2737" i="2"/>
  <c r="D2695" i="2"/>
  <c r="D2726" i="2"/>
  <c r="D2669" i="2"/>
  <c r="D2864" i="2"/>
  <c r="D2714" i="2"/>
  <c r="D2844" i="2"/>
  <c r="D2671" i="2"/>
  <c r="D2764" i="2"/>
  <c r="D2750" i="2"/>
  <c r="D2717" i="2"/>
  <c r="D2685" i="2"/>
  <c r="D2699" i="2"/>
  <c r="D2702" i="2"/>
  <c r="D2956" i="2"/>
  <c r="D2645" i="2"/>
  <c r="D2992" i="2"/>
  <c r="D2972" i="2"/>
  <c r="D2718" i="2"/>
  <c r="D2662" i="2"/>
  <c r="D2665" i="2"/>
  <c r="D2920" i="2"/>
  <c r="C2571" i="2"/>
  <c r="L2571" i="2" s="1"/>
  <c r="A2691" i="2"/>
  <c r="C2739" i="2"/>
  <c r="L2739" i="2" s="1"/>
  <c r="A2859" i="2"/>
  <c r="C2548" i="2"/>
  <c r="L2548" i="2" s="1"/>
  <c r="A2668" i="2"/>
  <c r="C2675" i="2"/>
  <c r="A2795" i="2"/>
  <c r="C2545" i="2"/>
  <c r="L2545" i="2"/>
  <c r="A2665" i="2"/>
  <c r="C2560" i="2"/>
  <c r="L2560" i="2"/>
  <c r="A2680" i="2"/>
  <c r="C2573" i="2"/>
  <c r="L2573" i="2"/>
  <c r="A2693" i="2"/>
  <c r="C2564" i="2"/>
  <c r="L2564" i="2"/>
  <c r="A2684" i="2"/>
  <c r="C2541" i="2"/>
  <c r="L2541" i="2"/>
  <c r="A2661" i="2"/>
  <c r="C2634" i="2"/>
  <c r="L2634" i="2"/>
  <c r="A2754" i="2"/>
  <c r="C2561" i="2"/>
  <c r="L2561" i="2"/>
  <c r="A2681" i="2"/>
  <c r="C2536" i="2"/>
  <c r="L2536" i="2"/>
  <c r="A2656" i="2"/>
  <c r="C2610" i="2"/>
  <c r="L2610" i="2"/>
  <c r="A2730" i="2"/>
  <c r="C2638" i="2"/>
  <c r="L2638" i="2"/>
  <c r="A2758" i="2"/>
  <c r="C2544" i="2"/>
  <c r="L2544" i="2"/>
  <c r="A2664" i="2"/>
  <c r="C2582" i="2"/>
  <c r="L2582" i="2"/>
  <c r="A2702" i="2"/>
  <c r="C2727" i="2"/>
  <c r="A2847" i="2"/>
  <c r="C2588" i="2"/>
  <c r="L2588" i="2" s="1"/>
  <c r="A2708" i="2"/>
  <c r="C2625" i="2"/>
  <c r="L2625" i="2" s="1"/>
  <c r="A2745" i="2"/>
  <c r="C2567" i="2"/>
  <c r="L2567" i="2" s="1"/>
  <c r="A2687" i="2"/>
  <c r="C2530" i="2"/>
  <c r="L2530" i="2" s="1"/>
  <c r="A2650" i="2"/>
  <c r="C2574" i="2"/>
  <c r="L2574" i="2" s="1"/>
  <c r="A2694" i="2"/>
  <c r="C2569" i="2"/>
  <c r="L2569" i="2" s="1"/>
  <c r="A2689" i="2"/>
  <c r="C2551" i="2"/>
  <c r="L2551" i="2" s="1"/>
  <c r="A2671" i="2"/>
  <c r="C2612" i="2"/>
  <c r="L2612" i="2" s="1"/>
  <c r="A2732" i="2"/>
  <c r="C2621" i="2"/>
  <c r="L2621" i="2" s="1"/>
  <c r="A2741" i="2"/>
  <c r="C2723" i="2"/>
  <c r="A2843" i="2"/>
  <c r="C2635" i="2"/>
  <c r="L2635" i="2" s="1"/>
  <c r="A2755" i="2"/>
  <c r="C2526" i="2"/>
  <c r="L2526" i="2" s="1"/>
  <c r="A2646" i="2"/>
  <c r="C2592" i="2"/>
  <c r="L2592" i="2" s="1"/>
  <c r="A2712" i="2"/>
  <c r="D2741" i="2"/>
  <c r="C2623" i="2"/>
  <c r="L2623" i="2" s="1"/>
  <c r="A2743" i="2"/>
  <c r="C2533" i="2"/>
  <c r="L2533" i="2" s="1"/>
  <c r="A2653" i="2"/>
  <c r="C2699" i="2"/>
  <c r="A2819" i="2"/>
  <c r="C2593" i="2"/>
  <c r="L2593" i="2" s="1"/>
  <c r="A2713" i="2"/>
  <c r="C2585" i="2"/>
  <c r="L2585" i="2" s="1"/>
  <c r="A2705" i="2"/>
  <c r="C2627" i="2"/>
  <c r="L2627" i="2" s="1"/>
  <c r="A2747" i="2"/>
  <c r="C2547" i="2"/>
  <c r="L2547" i="2" s="1"/>
  <c r="A2667" i="2"/>
  <c r="C2608" i="2"/>
  <c r="L2608" i="2" s="1"/>
  <c r="A2728" i="2"/>
  <c r="C2581" i="2"/>
  <c r="L2581" i="2" s="1"/>
  <c r="A2701" i="2"/>
  <c r="C2640" i="2"/>
  <c r="L2640" i="2" s="1"/>
  <c r="A2760" i="2"/>
  <c r="C2628" i="2"/>
  <c r="L2628" i="2" s="1"/>
  <c r="A2748" i="2"/>
  <c r="C2572" i="2"/>
  <c r="L2572" i="2" s="1"/>
  <c r="A2692" i="2"/>
  <c r="C2871" i="2"/>
  <c r="A2991" i="2"/>
  <c r="C2552" i="2"/>
  <c r="L2552" i="2" s="1"/>
  <c r="A2672" i="2"/>
  <c r="C2657" i="2"/>
  <c r="L2657" i="2" s="1"/>
  <c r="A2777" i="2"/>
  <c r="C2563" i="2"/>
  <c r="L2563" i="2" s="1"/>
  <c r="A2683" i="2"/>
  <c r="C2715" i="2"/>
  <c r="L2715" i="2" s="1"/>
  <c r="A2835" i="2"/>
  <c r="C2679" i="2"/>
  <c r="A2799" i="2"/>
  <c r="C2527" i="2"/>
  <c r="L2527" i="2" s="1"/>
  <c r="A2647" i="2"/>
  <c r="C2642" i="2"/>
  <c r="L2642" i="2" s="1"/>
  <c r="A2762" i="2"/>
  <c r="C2615" i="2"/>
  <c r="L2615" i="2" s="1"/>
  <c r="A2735" i="2"/>
  <c r="C2639" i="2"/>
  <c r="L2639" i="2" s="1"/>
  <c r="A2759" i="2"/>
  <c r="C2550" i="2"/>
  <c r="L2550" i="2" s="1"/>
  <c r="A2670" i="2"/>
  <c r="C2594" i="2"/>
  <c r="L2594" i="2" s="1"/>
  <c r="A2714" i="2"/>
  <c r="C2587" i="2"/>
  <c r="L2587" i="2" s="1"/>
  <c r="A2707" i="2"/>
  <c r="C2604" i="2"/>
  <c r="L2604" i="2" s="1"/>
  <c r="A2724" i="2"/>
  <c r="C2600" i="2"/>
  <c r="L2600" i="2" s="1"/>
  <c r="A2720" i="2"/>
  <c r="C2596" i="2"/>
  <c r="L2596" i="2" s="1"/>
  <c r="A2716" i="2"/>
  <c r="C2624" i="2"/>
  <c r="L2624" i="2" s="1"/>
  <c r="A2744" i="2"/>
  <c r="C2606" i="2"/>
  <c r="L2606" i="2" s="1"/>
  <c r="A2726" i="2"/>
  <c r="D2828" i="2"/>
  <c r="D2691" i="2"/>
  <c r="D2694" i="2"/>
  <c r="D2667" i="2"/>
  <c r="D2687" i="2"/>
  <c r="D2686" i="2"/>
  <c r="D2715" i="2"/>
  <c r="D2840" i="2"/>
  <c r="D2889" i="2"/>
  <c r="D2719" i="2"/>
  <c r="D2653" i="2"/>
  <c r="D2796" i="2"/>
  <c r="D2860" i="2"/>
  <c r="D2701" i="2"/>
  <c r="D2747" i="2"/>
  <c r="D2730" i="2"/>
  <c r="D2745" i="2"/>
  <c r="D2746" i="2"/>
  <c r="D2759" i="2"/>
  <c r="D2753" i="2"/>
  <c r="D2663" i="2"/>
  <c r="D2674" i="2"/>
  <c r="D2713" i="2"/>
  <c r="D2888" i="2"/>
  <c r="D2780" i="2"/>
  <c r="D2711" i="2"/>
  <c r="D2751" i="2"/>
  <c r="D2754" i="2"/>
  <c r="D2706" i="2"/>
  <c r="D2651" i="2"/>
  <c r="D2772" i="2"/>
  <c r="D2761" i="2"/>
  <c r="D2725" i="2"/>
  <c r="D2673" i="2"/>
  <c r="D2792" i="2"/>
  <c r="D2690" i="2"/>
  <c r="D2710" i="2"/>
  <c r="D2738" i="2"/>
  <c r="D2729" i="2"/>
  <c r="D2936" i="2"/>
  <c r="D2804" i="2"/>
  <c r="D2723" i="2"/>
  <c r="D2683" i="2"/>
  <c r="D2757" i="2"/>
  <c r="C2659" i="2"/>
  <c r="A2779" i="2"/>
  <c r="C2532" i="2"/>
  <c r="L2532" i="2" s="1"/>
  <c r="A2652" i="2"/>
  <c r="C2534" i="2"/>
  <c r="A2654" i="2"/>
  <c r="C2620" i="2"/>
  <c r="L2620" i="2" s="1"/>
  <c r="A2740" i="2"/>
  <c r="C2566" i="2"/>
  <c r="A2686" i="2"/>
  <c r="C2613" i="2"/>
  <c r="L2613" i="2" s="1"/>
  <c r="A2733" i="2"/>
  <c r="C2690" i="2"/>
  <c r="A2810" i="2"/>
  <c r="C2549" i="2"/>
  <c r="L2549" i="2" s="1"/>
  <c r="A2669" i="2"/>
  <c r="C2528" i="2"/>
  <c r="L2528" i="2" s="1"/>
  <c r="A2648" i="2"/>
  <c r="C2535" i="2"/>
  <c r="L2535" i="2" s="1"/>
  <c r="A2655" i="2"/>
  <c r="C2589" i="2"/>
  <c r="L2589" i="2" s="1"/>
  <c r="A2709" i="2"/>
  <c r="C2525" i="2"/>
  <c r="L2525" i="2" s="1"/>
  <c r="A2645" i="2"/>
  <c r="C2577" i="2"/>
  <c r="L2577" i="2" s="1"/>
  <c r="A2697" i="2"/>
  <c r="C2591" i="2"/>
  <c r="L2591" i="2" s="1"/>
  <c r="A2711" i="2"/>
  <c r="C2580" i="2"/>
  <c r="L2580" i="2" s="1"/>
  <c r="A2700" i="2"/>
  <c r="C2565" i="2"/>
  <c r="L2565" i="2" s="1"/>
  <c r="A2685" i="2"/>
  <c r="C2557" i="2"/>
  <c r="L2557" i="2" s="1"/>
  <c r="A2677" i="2"/>
  <c r="C2558" i="2"/>
  <c r="L2558" i="2" s="1"/>
  <c r="A2678" i="2"/>
  <c r="C2632" i="2"/>
  <c r="L2632" i="2" s="1"/>
  <c r="A2752" i="2"/>
  <c r="C2584" i="2"/>
  <c r="L2584" i="2" s="1"/>
  <c r="A2704" i="2"/>
  <c r="C2637" i="2"/>
  <c r="L2637" i="2" s="1"/>
  <c r="A2757" i="2"/>
  <c r="C2576" i="2"/>
  <c r="L2576" i="2" s="1"/>
  <c r="A2696" i="2"/>
  <c r="C2738" i="2"/>
  <c r="L2738" i="2" s="1"/>
  <c r="A2858" i="2"/>
  <c r="C2554" i="2"/>
  <c r="L2554" i="2" s="1"/>
  <c r="A2674" i="2"/>
  <c r="C2622" i="2"/>
  <c r="L2622" i="2" s="1"/>
  <c r="A2742" i="2"/>
  <c r="C2673" i="2"/>
  <c r="L2673" i="2" s="1"/>
  <c r="A2793" i="2"/>
  <c r="C2546" i="2"/>
  <c r="L2546" i="2" s="1"/>
  <c r="A2666" i="2"/>
  <c r="C2636" i="2"/>
  <c r="L2636" i="2" s="1"/>
  <c r="A2756" i="2"/>
  <c r="C2629" i="2"/>
  <c r="L2629" i="2" s="1"/>
  <c r="A2749" i="2"/>
  <c r="C2605" i="2"/>
  <c r="L2605" i="2" s="1"/>
  <c r="A2725" i="2"/>
  <c r="C2598" i="2"/>
  <c r="H2598" i="2" s="1"/>
  <c r="A2718" i="2"/>
  <c r="C2599" i="2"/>
  <c r="L2599" i="2" s="1"/>
  <c r="A2719" i="2"/>
  <c r="C2529" i="2"/>
  <c r="L2529" i="2" s="1"/>
  <c r="A2649" i="2"/>
  <c r="C2556" i="2"/>
  <c r="L2556" i="2" s="1"/>
  <c r="A2676" i="2"/>
  <c r="C2651" i="2"/>
  <c r="L2651" i="2" s="1"/>
  <c r="A2771" i="2"/>
  <c r="C2542" i="2"/>
  <c r="L2542" i="2"/>
  <c r="A2662" i="2"/>
  <c r="C2614" i="2"/>
  <c r="L2614" i="2"/>
  <c r="A2734" i="2"/>
  <c r="C2609" i="2"/>
  <c r="L2609" i="2"/>
  <c r="A2729" i="2"/>
  <c r="C2590" i="2"/>
  <c r="L2590" i="2"/>
  <c r="A2710" i="2"/>
  <c r="C2597" i="2"/>
  <c r="L2597" i="2"/>
  <c r="A2717" i="2"/>
  <c r="C2562" i="2"/>
  <c r="L2562" i="2"/>
  <c r="A2682" i="2"/>
  <c r="C2616" i="2"/>
  <c r="L2616" i="2"/>
  <c r="A2736" i="2"/>
  <c r="C2540" i="2"/>
  <c r="L2540" i="2"/>
  <c r="A2660" i="2"/>
  <c r="C2626" i="2"/>
  <c r="L2626" i="2"/>
  <c r="A2746" i="2"/>
  <c r="C2578" i="2"/>
  <c r="L2578" i="2"/>
  <c r="A2698" i="2"/>
  <c r="C2663" i="2"/>
  <c r="L2663" i="2"/>
  <c r="A2783" i="2"/>
  <c r="C2721" i="2"/>
  <c r="L2721" i="2"/>
  <c r="A2841" i="2"/>
  <c r="C2706" i="2"/>
  <c r="L2706" i="2"/>
  <c r="A2826" i="2"/>
  <c r="C2617" i="2"/>
  <c r="L2617" i="2"/>
  <c r="A2737" i="2"/>
  <c r="C2583" i="2"/>
  <c r="L2583" i="2"/>
  <c r="A2703" i="2"/>
  <c r="C2524" i="2"/>
  <c r="L2524" i="2"/>
  <c r="A2644" i="2"/>
  <c r="C2568" i="2"/>
  <c r="L2568" i="2"/>
  <c r="A2688" i="2"/>
  <c r="C2870" i="2"/>
  <c r="A2990" i="2"/>
  <c r="C2602" i="2"/>
  <c r="L2602" i="2" s="1"/>
  <c r="A2722" i="2"/>
  <c r="C2575" i="2"/>
  <c r="L2575" i="2" s="1"/>
  <c r="A2695" i="2"/>
  <c r="C2633" i="2"/>
  <c r="L2633" i="2" s="1"/>
  <c r="A2753" i="2"/>
  <c r="C2538" i="2"/>
  <c r="L2538" i="2" s="1"/>
  <c r="A2658" i="2"/>
  <c r="C2731" i="2"/>
  <c r="L2731" i="2" s="1"/>
  <c r="A2851" i="2"/>
  <c r="C2641" i="2"/>
  <c r="L2641" i="2" s="1"/>
  <c r="A2761" i="2"/>
  <c r="D2658" i="2"/>
  <c r="D2693" i="2"/>
  <c r="D2661" i="2"/>
  <c r="D2928" i="2"/>
  <c r="D2908" i="2"/>
  <c r="D2848" i="2"/>
  <c r="D2643" i="2"/>
  <c r="M2643" i="2"/>
  <c r="M2644" i="2" s="1"/>
  <c r="M2645" i="2" s="1"/>
  <c r="M2646" i="2" s="1"/>
  <c r="M2647" i="2" s="1"/>
  <c r="M2648" i="2" s="1"/>
  <c r="M2649" i="2" s="1"/>
  <c r="M2650" i="2" s="1"/>
  <c r="M2651" i="2" s="1"/>
  <c r="M2652" i="2" s="1"/>
  <c r="M2653" i="2" s="1"/>
  <c r="M2654" i="2" s="1"/>
  <c r="M2655" i="2" s="1"/>
  <c r="M2656" i="2" s="1"/>
  <c r="M2657" i="2" s="1"/>
  <c r="M2658" i="2" s="1"/>
  <c r="M2659" i="2" s="1"/>
  <c r="M2660" i="2" s="1"/>
  <c r="M2661" i="2" s="1"/>
  <c r="M2662" i="2" s="1"/>
  <c r="M2663" i="2" s="1"/>
  <c r="M2664" i="2" s="1"/>
  <c r="M2665" i="2" s="1"/>
  <c r="M2666" i="2" s="1"/>
  <c r="M2667" i="2" s="1"/>
  <c r="M2668" i="2" s="1"/>
  <c r="M2669" i="2" s="1"/>
  <c r="M2670" i="2" s="1"/>
  <c r="M2671" i="2" s="1"/>
  <c r="M2672" i="2" s="1"/>
  <c r="M2673" i="2" s="1"/>
  <c r="M2674" i="2" s="1"/>
  <c r="M2675" i="2" s="1"/>
  <c r="M2676" i="2" s="1"/>
  <c r="M2677" i="2" s="1"/>
  <c r="M2678" i="2" s="1"/>
  <c r="M2679" i="2" s="1"/>
  <c r="M2680" i="2" s="1"/>
  <c r="M2681" i="2" s="1"/>
  <c r="M2682" i="2" s="1"/>
  <c r="M2683" i="2" s="1"/>
  <c r="M2684" i="2" s="1"/>
  <c r="M2685" i="2" s="1"/>
  <c r="M2686" i="2" s="1"/>
  <c r="M2687" i="2" s="1"/>
  <c r="M2688" i="2" s="1"/>
  <c r="M2689" i="2" s="1"/>
  <c r="M2690" i="2" s="1"/>
  <c r="M2691" i="2" s="1"/>
  <c r="M2692" i="2" s="1"/>
  <c r="M2693" i="2" s="1"/>
  <c r="M2694" i="2" s="1"/>
  <c r="M2695" i="2" s="1"/>
  <c r="M2696" i="2" s="1"/>
  <c r="M2697" i="2" s="1"/>
  <c r="M2698" i="2" s="1"/>
  <c r="M2699" i="2" s="1"/>
  <c r="M2700" i="2" s="1"/>
  <c r="M2701" i="2" s="1"/>
  <c r="M2702" i="2" s="1"/>
  <c r="M2703" i="2" s="1"/>
  <c r="M2704" i="2" s="1"/>
  <c r="M2705" i="2" s="1"/>
  <c r="M2706" i="2" s="1"/>
  <c r="M2707" i="2" s="1"/>
  <c r="M2708" i="2" s="1"/>
  <c r="M2709" i="2" s="1"/>
  <c r="M2710" i="2" s="1"/>
  <c r="M2711" i="2" s="1"/>
  <c r="M2712" i="2" s="1"/>
  <c r="M2713" i="2" s="1"/>
  <c r="M2714" i="2" s="1"/>
  <c r="M2715" i="2" s="1"/>
  <c r="M2716" i="2" s="1"/>
  <c r="M2717" i="2" s="1"/>
  <c r="M2718" i="2" s="1"/>
  <c r="M2719" i="2" s="1"/>
  <c r="M2720" i="2" s="1"/>
  <c r="M2721" i="2" s="1"/>
  <c r="M2722" i="2" s="1"/>
  <c r="M2723" i="2" s="1"/>
  <c r="M2724" i="2" s="1"/>
  <c r="M2725" i="2" s="1"/>
  <c r="M2726" i="2" s="1"/>
  <c r="M2727" i="2" s="1"/>
  <c r="M2728" i="2" s="1"/>
  <c r="D2654" i="2"/>
  <c r="D2678" i="2"/>
  <c r="D2698" i="2"/>
  <c r="D2758" i="2"/>
  <c r="D2976" i="2"/>
  <c r="D2739" i="2"/>
  <c r="D2677" i="2"/>
  <c r="D2880" i="2"/>
  <c r="D2655" i="2"/>
  <c r="D2705" i="2"/>
  <c r="D2675" i="2"/>
  <c r="D2876" i="2"/>
  <c r="D2734" i="2"/>
  <c r="D2824" i="2"/>
  <c r="D2703" i="2"/>
  <c r="D2784" i="2"/>
  <c r="D2682" i="2"/>
  <c r="D2709" i="2"/>
  <c r="D2670" i="2"/>
  <c r="D2762" i="2"/>
  <c r="D2650" i="2"/>
  <c r="D2755" i="2"/>
  <c r="D2646" i="2"/>
  <c r="D2896" i="2"/>
  <c r="D2722" i="2"/>
  <c r="D2679" i="2"/>
  <c r="D2812" i="2"/>
  <c r="D2727" i="2"/>
  <c r="D2832" i="2"/>
  <c r="D2801" i="2"/>
  <c r="D2868" i="2"/>
  <c r="D2742" i="2"/>
  <c r="D2697" i="2"/>
  <c r="D2735" i="2"/>
  <c r="D2657" i="2"/>
  <c r="D2731" i="2"/>
  <c r="D2689" i="2"/>
  <c r="D2743" i="2"/>
  <c r="D2666" i="2"/>
  <c r="A2643" i="2"/>
  <c r="L2723" i="2"/>
  <c r="L2675" i="2"/>
  <c r="L2690" i="2"/>
  <c r="L2727" i="2"/>
  <c r="L2751" i="2"/>
  <c r="L2750" i="2"/>
  <c r="L2699" i="2"/>
  <c r="L2679" i="2"/>
  <c r="L2643" i="2"/>
  <c r="L2659" i="2"/>
  <c r="D2853" i="2"/>
  <c r="C2643" i="2"/>
  <c r="D2809" i="2"/>
  <c r="D2817" i="2"/>
  <c r="D2921" i="2"/>
  <c r="D3016" i="2"/>
  <c r="D2882" i="2"/>
  <c r="D2823" i="2"/>
  <c r="D2795" i="2"/>
  <c r="D2797" i="2"/>
  <c r="D2863" i="2"/>
  <c r="D2851" i="2"/>
  <c r="D2855" i="2"/>
  <c r="D2952" i="2"/>
  <c r="D2932" i="2"/>
  <c r="D2766" i="2"/>
  <c r="D2829" i="2"/>
  <c r="D2944" i="2"/>
  <c r="D2996" i="2"/>
  <c r="D3000" i="2"/>
  <c r="D2859" i="2"/>
  <c r="D2798" i="2"/>
  <c r="D2763" i="2"/>
  <c r="M2763" i="2"/>
  <c r="M2764" i="2" s="1"/>
  <c r="M2765" i="2" s="1"/>
  <c r="M2766" i="2" s="1"/>
  <c r="M2767" i="2" s="1"/>
  <c r="M2768" i="2" s="1"/>
  <c r="M2769" i="2" s="1"/>
  <c r="M2770" i="2" s="1"/>
  <c r="M2771" i="2" s="1"/>
  <c r="M2772" i="2" s="1"/>
  <c r="M2773" i="2" s="1"/>
  <c r="M2774" i="2" s="1"/>
  <c r="M2775" i="2" s="1"/>
  <c r="M2776" i="2" s="1"/>
  <c r="M2777" i="2" s="1"/>
  <c r="M2778" i="2" s="1"/>
  <c r="M2779" i="2" s="1"/>
  <c r="M2780" i="2" s="1"/>
  <c r="M2781" i="2" s="1"/>
  <c r="M2782" i="2" s="1"/>
  <c r="M2783" i="2" s="1"/>
  <c r="M2784" i="2" s="1"/>
  <c r="M2785" i="2" s="1"/>
  <c r="M2786" i="2" s="1"/>
  <c r="M2787" i="2" s="1"/>
  <c r="M2788" i="2" s="1"/>
  <c r="M2789" i="2" s="1"/>
  <c r="M2790" i="2" s="1"/>
  <c r="M2791" i="2" s="1"/>
  <c r="M2792" i="2" s="1"/>
  <c r="M2793" i="2" s="1"/>
  <c r="M2794" i="2" s="1"/>
  <c r="M2795" i="2" s="1"/>
  <c r="M2796" i="2" s="1"/>
  <c r="M2797" i="2" s="1"/>
  <c r="M2798" i="2" s="1"/>
  <c r="M2799" i="2" s="1"/>
  <c r="M2800" i="2" s="1"/>
  <c r="M2801" i="2" s="1"/>
  <c r="M2802" i="2" s="1"/>
  <c r="M2803" i="2" s="1"/>
  <c r="M2804" i="2" s="1"/>
  <c r="M2805" i="2" s="1"/>
  <c r="M2806" i="2" s="1"/>
  <c r="M2807" i="2" s="1"/>
  <c r="M2808" i="2" s="1"/>
  <c r="M2809" i="2" s="1"/>
  <c r="M2810" i="2" s="1"/>
  <c r="M2811" i="2" s="1"/>
  <c r="M2812" i="2" s="1"/>
  <c r="M2813" i="2" s="1"/>
  <c r="M2814" i="2" s="1"/>
  <c r="M2815" i="2" s="1"/>
  <c r="M2816" i="2" s="1"/>
  <c r="M2817" i="2" s="1"/>
  <c r="M2818" i="2" s="1"/>
  <c r="M2819" i="2" s="1"/>
  <c r="M2820" i="2" s="1"/>
  <c r="M2821" i="2" s="1"/>
  <c r="M2822" i="2" s="1"/>
  <c r="M2823" i="2" s="1"/>
  <c r="M2824" i="2" s="1"/>
  <c r="M2825" i="2" s="1"/>
  <c r="M2826" i="2" s="1"/>
  <c r="M2827" i="2" s="1"/>
  <c r="M2828" i="2" s="1"/>
  <c r="M2829" i="2" s="1"/>
  <c r="M2830" i="2" s="1"/>
  <c r="M2831" i="2" s="1"/>
  <c r="M2832" i="2" s="1"/>
  <c r="M2833" i="2" s="1"/>
  <c r="M2834" i="2" s="1"/>
  <c r="M2835" i="2" s="1"/>
  <c r="M2836" i="2" s="1"/>
  <c r="M2837" i="2" s="1"/>
  <c r="M2838" i="2" s="1"/>
  <c r="M2839" i="2" s="1"/>
  <c r="M2840" i="2" s="1"/>
  <c r="M2841" i="2" s="1"/>
  <c r="M2842" i="2" s="1"/>
  <c r="M2843" i="2" s="1"/>
  <c r="M2844" i="2" s="1"/>
  <c r="M2845" i="2" s="1"/>
  <c r="M2846" i="2" s="1"/>
  <c r="M2847" i="2" s="1"/>
  <c r="M2848" i="2" s="1"/>
  <c r="D2781" i="2"/>
  <c r="D2778" i="2"/>
  <c r="D2843" i="2"/>
  <c r="D3056" i="2"/>
  <c r="D2810" i="2"/>
  <c r="D2793" i="2"/>
  <c r="D2881" i="2"/>
  <c r="D2874" i="2"/>
  <c r="D3008" i="2"/>
  <c r="D2794" i="2"/>
  <c r="D2866" i="2"/>
  <c r="D2850" i="2"/>
  <c r="D2916" i="2"/>
  <c r="D2839" i="2"/>
  <c r="D2806" i="2"/>
  <c r="D2811" i="2"/>
  <c r="D2774" i="2"/>
  <c r="C2761" i="2"/>
  <c r="L2761" i="2" s="1"/>
  <c r="A2881" i="2"/>
  <c r="C2658" i="2"/>
  <c r="L2658" i="2" s="1"/>
  <c r="A2778" i="2"/>
  <c r="C2695" i="2"/>
  <c r="L2695" i="2" s="1"/>
  <c r="A2815" i="2"/>
  <c r="C2990" i="2"/>
  <c r="A3110" i="2"/>
  <c r="C2644" i="2"/>
  <c r="L2644" i="2"/>
  <c r="A2764" i="2"/>
  <c r="C2737" i="2"/>
  <c r="L2737" i="2"/>
  <c r="A2857" i="2"/>
  <c r="C2841" i="2"/>
  <c r="A2961" i="2"/>
  <c r="C2698" i="2"/>
  <c r="L2698" i="2" s="1"/>
  <c r="A2818" i="2"/>
  <c r="C2660" i="2"/>
  <c r="L2660" i="2" s="1"/>
  <c r="A2780" i="2"/>
  <c r="C2682" i="2"/>
  <c r="L2682" i="2" s="1"/>
  <c r="A2802" i="2"/>
  <c r="C2710" i="2"/>
  <c r="L2710" i="2" s="1"/>
  <c r="A2830" i="2"/>
  <c r="C2734" i="2"/>
  <c r="L2734" i="2" s="1"/>
  <c r="A2854" i="2"/>
  <c r="C2771" i="2"/>
  <c r="A2891" i="2"/>
  <c r="C2649" i="2"/>
  <c r="L2649" i="2" s="1"/>
  <c r="A2769" i="2"/>
  <c r="C2718" i="2"/>
  <c r="L2718" i="2" s="1"/>
  <c r="A2838" i="2"/>
  <c r="C2749" i="2"/>
  <c r="L2749" i="2" s="1"/>
  <c r="A2869" i="2"/>
  <c r="C2666" i="2"/>
  <c r="L2666" i="2" s="1"/>
  <c r="A2786" i="2"/>
  <c r="C2742" i="2"/>
  <c r="L2742" i="2" s="1"/>
  <c r="A2862" i="2"/>
  <c r="C2858" i="2"/>
  <c r="L2858" i="2" s="1"/>
  <c r="A2978" i="2"/>
  <c r="C2757" i="2"/>
  <c r="L2757" i="2" s="1"/>
  <c r="A2877" i="2"/>
  <c r="C2752" i="2"/>
  <c r="L2752" i="2" s="1"/>
  <c r="A2872" i="2"/>
  <c r="C2677" i="2"/>
  <c r="L2677" i="2" s="1"/>
  <c r="A2797" i="2"/>
  <c r="C2700" i="2"/>
  <c r="L2700" i="2" s="1"/>
  <c r="A2820" i="2"/>
  <c r="C2697" i="2"/>
  <c r="L2697" i="2" s="1"/>
  <c r="A2817" i="2"/>
  <c r="C2709" i="2"/>
  <c r="L2709" i="2" s="1"/>
  <c r="A2829" i="2"/>
  <c r="C2648" i="2"/>
  <c r="L2648" i="2" s="1"/>
  <c r="A2768" i="2"/>
  <c r="C2810" i="2"/>
  <c r="A2930" i="2"/>
  <c r="C2686" i="2"/>
  <c r="L2686" i="2"/>
  <c r="A2806" i="2"/>
  <c r="C2654" i="2"/>
  <c r="L2654" i="2"/>
  <c r="A2774" i="2"/>
  <c r="C2779" i="2"/>
  <c r="A2899" i="2"/>
  <c r="D2814" i="2"/>
  <c r="C2744" i="2"/>
  <c r="L2744" i="2"/>
  <c r="A2864" i="2"/>
  <c r="C2720" i="2"/>
  <c r="L2720" i="2"/>
  <c r="A2840" i="2"/>
  <c r="C2707" i="2"/>
  <c r="L2707" i="2"/>
  <c r="A2827" i="2"/>
  <c r="C2670" i="2"/>
  <c r="L2670" i="2"/>
  <c r="A2790" i="2"/>
  <c r="C2735" i="2"/>
  <c r="L2735" i="2"/>
  <c r="A2855" i="2"/>
  <c r="C2647" i="2"/>
  <c r="L2647" i="2"/>
  <c r="A2767" i="2"/>
  <c r="C2835" i="2"/>
  <c r="A2955" i="2"/>
  <c r="C2777" i="2"/>
  <c r="A2897" i="2"/>
  <c r="C2991" i="2"/>
  <c r="A3111" i="2"/>
  <c r="C2748" i="2"/>
  <c r="L2748" i="2" s="1"/>
  <c r="A2868" i="2"/>
  <c r="C2701" i="2"/>
  <c r="L2701" i="2" s="1"/>
  <c r="A2821" i="2"/>
  <c r="C2667" i="2"/>
  <c r="L2667" i="2" s="1"/>
  <c r="A2787" i="2"/>
  <c r="C2705" i="2"/>
  <c r="L2705" i="2" s="1"/>
  <c r="A2825" i="2"/>
  <c r="C2819" i="2"/>
  <c r="L2819" i="2" s="1"/>
  <c r="A2939" i="2"/>
  <c r="C2743" i="2"/>
  <c r="L2743" i="2"/>
  <c r="A2863" i="2"/>
  <c r="C2712" i="2"/>
  <c r="L2712" i="2"/>
  <c r="A2832" i="2"/>
  <c r="C2755" i="2"/>
  <c r="L2755" i="2"/>
  <c r="A2875" i="2"/>
  <c r="C2741" i="2"/>
  <c r="L2741" i="2"/>
  <c r="A2861" i="2"/>
  <c r="C2671" i="2"/>
  <c r="L2671" i="2"/>
  <c r="A2791" i="2"/>
  <c r="C2694" i="2"/>
  <c r="L2694" i="2"/>
  <c r="A2814" i="2"/>
  <c r="C2687" i="2"/>
  <c r="L2687" i="2"/>
  <c r="A2807" i="2"/>
  <c r="C2708" i="2"/>
  <c r="L2708" i="2"/>
  <c r="A2828" i="2"/>
  <c r="C2702" i="2"/>
  <c r="L2702" i="2"/>
  <c r="A2822" i="2"/>
  <c r="C2758" i="2"/>
  <c r="L2758" i="2"/>
  <c r="A2878" i="2"/>
  <c r="C2656" i="2"/>
  <c r="L2656" i="2"/>
  <c r="A2776" i="2"/>
  <c r="C2754" i="2"/>
  <c r="L2754" i="2"/>
  <c r="A2874" i="2"/>
  <c r="C2684" i="2"/>
  <c r="L2684" i="2"/>
  <c r="A2804" i="2"/>
  <c r="C2680" i="2"/>
  <c r="L2680" i="2"/>
  <c r="A2800" i="2"/>
  <c r="C2795" i="2"/>
  <c r="A2915" i="2"/>
  <c r="C2859" i="2"/>
  <c r="A2979" i="2"/>
  <c r="D2805" i="2"/>
  <c r="D2870" i="2"/>
  <c r="D2786" i="2"/>
  <c r="D2799" i="2"/>
  <c r="D2790" i="2"/>
  <c r="D2775" i="2"/>
  <c r="D2968" i="2"/>
  <c r="D2803" i="2"/>
  <c r="D2924" i="2"/>
  <c r="D2849" i="2"/>
  <c r="D2830" i="2"/>
  <c r="D2912" i="2"/>
  <c r="D2845" i="2"/>
  <c r="D2892" i="2"/>
  <c r="D2826" i="2"/>
  <c r="D2871" i="2"/>
  <c r="D2900" i="2"/>
  <c r="D2833" i="2"/>
  <c r="D2783" i="2"/>
  <c r="D2879" i="2"/>
  <c r="D2865" i="2"/>
  <c r="D2867" i="2"/>
  <c r="D2980" i="2"/>
  <c r="D2773" i="2"/>
  <c r="D3009" i="2"/>
  <c r="D2835" i="2"/>
  <c r="D2807" i="2"/>
  <c r="D2948" i="2"/>
  <c r="D3040" i="2"/>
  <c r="D2782" i="2"/>
  <c r="D3092" i="2"/>
  <c r="D2765" i="2"/>
  <c r="D2822" i="2"/>
  <c r="D2791" i="2"/>
  <c r="D2834" i="2"/>
  <c r="D2789" i="2"/>
  <c r="D2815" i="2"/>
  <c r="D2869" i="2"/>
  <c r="D2767" i="2"/>
  <c r="D2779" i="2"/>
  <c r="D2878" i="2"/>
  <c r="C2851" i="2"/>
  <c r="L2851" i="2" s="1"/>
  <c r="A2971" i="2"/>
  <c r="C2753" i="2"/>
  <c r="L2753" i="2" s="1"/>
  <c r="A2873" i="2"/>
  <c r="C2722" i="2"/>
  <c r="L2722" i="2" s="1"/>
  <c r="A2842" i="2"/>
  <c r="C2688" i="2"/>
  <c r="L2688" i="2" s="1"/>
  <c r="A2808" i="2"/>
  <c r="C2703" i="2"/>
  <c r="L2703" i="2" s="1"/>
  <c r="A2823" i="2"/>
  <c r="C2826" i="2"/>
  <c r="L2826" i="2" s="1"/>
  <c r="A2946" i="2"/>
  <c r="C2783" i="2"/>
  <c r="L2783" i="2" s="1"/>
  <c r="A2903" i="2"/>
  <c r="C2746" i="2"/>
  <c r="L2746" i="2"/>
  <c r="A2866" i="2"/>
  <c r="C2736" i="2"/>
  <c r="L2736" i="2"/>
  <c r="A2856" i="2"/>
  <c r="C2717" i="2"/>
  <c r="L2717" i="2"/>
  <c r="A2837" i="2"/>
  <c r="C2729" i="2"/>
  <c r="L2729" i="2"/>
  <c r="A2849" i="2"/>
  <c r="C2662" i="2"/>
  <c r="L2662" i="2"/>
  <c r="A2782" i="2"/>
  <c r="C2676" i="2"/>
  <c r="L2676" i="2"/>
  <c r="A2796" i="2"/>
  <c r="C2719" i="2"/>
  <c r="L2719" i="2"/>
  <c r="A2839" i="2"/>
  <c r="C2725" i="2"/>
  <c r="L2725" i="2"/>
  <c r="A2845" i="2"/>
  <c r="C2756" i="2"/>
  <c r="L2756" i="2"/>
  <c r="A2876" i="2"/>
  <c r="C2793" i="2"/>
  <c r="L2793" i="2"/>
  <c r="A2913" i="2"/>
  <c r="C2674" i="2"/>
  <c r="L2674" i="2"/>
  <c r="A2794" i="2"/>
  <c r="C2696" i="2"/>
  <c r="L2696" i="2"/>
  <c r="A2816" i="2"/>
  <c r="C2704" i="2"/>
  <c r="L2704" i="2"/>
  <c r="A2824" i="2"/>
  <c r="C2678" i="2"/>
  <c r="L2678" i="2"/>
  <c r="A2798" i="2"/>
  <c r="C2685" i="2"/>
  <c r="L2685" i="2"/>
  <c r="A2805" i="2"/>
  <c r="C2711" i="2"/>
  <c r="L2711" i="2"/>
  <c r="A2831" i="2"/>
  <c r="C2645" i="2"/>
  <c r="L2645" i="2"/>
  <c r="A2765" i="2"/>
  <c r="C2655" i="2"/>
  <c r="L2655" i="2"/>
  <c r="A2775" i="2"/>
  <c r="C2669" i="2"/>
  <c r="L2669" i="2"/>
  <c r="A2789" i="2"/>
  <c r="C2733" i="2"/>
  <c r="L2733" i="2"/>
  <c r="A2853" i="2"/>
  <c r="C2740" i="2"/>
  <c r="L2740" i="2"/>
  <c r="A2860" i="2"/>
  <c r="C2652" i="2"/>
  <c r="L2652" i="2"/>
  <c r="A2772" i="2"/>
  <c r="C2726" i="2"/>
  <c r="L2726" i="2"/>
  <c r="A2846" i="2"/>
  <c r="C2716" i="2"/>
  <c r="L2716" i="2"/>
  <c r="A2836" i="2"/>
  <c r="C2724" i="2"/>
  <c r="L2724" i="2"/>
  <c r="A2844" i="2"/>
  <c r="C2714" i="2"/>
  <c r="L2714" i="2"/>
  <c r="A2834" i="2"/>
  <c r="C2759" i="2"/>
  <c r="L2759" i="2"/>
  <c r="A2879" i="2"/>
  <c r="C2762" i="2"/>
  <c r="L2762" i="2"/>
  <c r="A2882" i="2"/>
  <c r="C2799" i="2"/>
  <c r="A2919" i="2"/>
  <c r="C2683" i="2"/>
  <c r="L2683" i="2" s="1"/>
  <c r="A2803" i="2"/>
  <c r="C2672" i="2"/>
  <c r="L2672" i="2" s="1"/>
  <c r="A2792" i="2"/>
  <c r="C2692" i="2"/>
  <c r="L2692" i="2" s="1"/>
  <c r="A2812" i="2"/>
  <c r="C2760" i="2"/>
  <c r="L2760" i="2" s="1"/>
  <c r="A2880" i="2"/>
  <c r="C2728" i="2"/>
  <c r="L2728" i="2" s="1"/>
  <c r="A2848" i="2"/>
  <c r="C2747" i="2"/>
  <c r="L2747" i="2" s="1"/>
  <c r="A2867" i="2"/>
  <c r="C2713" i="2"/>
  <c r="L2713" i="2" s="1"/>
  <c r="A2833" i="2"/>
  <c r="C2653" i="2"/>
  <c r="L2653" i="2" s="1"/>
  <c r="A2773" i="2"/>
  <c r="C2646" i="2"/>
  <c r="L2646" i="2" s="1"/>
  <c r="A2766" i="2"/>
  <c r="C2843" i="2"/>
  <c r="L2843" i="2" s="1"/>
  <c r="A2963" i="2"/>
  <c r="C2732" i="2"/>
  <c r="L2732" i="2" s="1"/>
  <c r="A2852" i="2"/>
  <c r="C2689" i="2"/>
  <c r="L2689" i="2" s="1"/>
  <c r="A2809" i="2"/>
  <c r="C2650" i="2"/>
  <c r="L2650" i="2" s="1"/>
  <c r="A2770" i="2"/>
  <c r="C2745" i="2"/>
  <c r="L2745" i="2" s="1"/>
  <c r="A2865" i="2"/>
  <c r="C2847" i="2"/>
  <c r="L2847" i="2" s="1"/>
  <c r="A2967" i="2"/>
  <c r="C2664" i="2"/>
  <c r="L2664" i="2" s="1"/>
  <c r="A2784" i="2"/>
  <c r="C2730" i="2"/>
  <c r="L2730" i="2" s="1"/>
  <c r="A2850" i="2"/>
  <c r="C2681" i="2"/>
  <c r="L2681" i="2" s="1"/>
  <c r="A2801" i="2"/>
  <c r="C2661" i="2"/>
  <c r="L2661" i="2" s="1"/>
  <c r="A2781" i="2"/>
  <c r="C2693" i="2"/>
  <c r="L2693" i="2" s="1"/>
  <c r="A2813" i="2"/>
  <c r="C2665" i="2"/>
  <c r="L2665" i="2" s="1"/>
  <c r="A2785" i="2"/>
  <c r="C2668" i="2"/>
  <c r="L2668" i="2" s="1"/>
  <c r="A2788" i="2"/>
  <c r="C2691" i="2"/>
  <c r="L2691" i="2" s="1"/>
  <c r="A2811" i="2"/>
  <c r="D2777" i="2"/>
  <c r="D2862" i="2"/>
  <c r="D2847" i="2"/>
  <c r="D2875" i="2"/>
  <c r="D2802" i="2"/>
  <c r="D2854" i="2"/>
  <c r="D3096" i="2"/>
  <c r="D2818" i="2"/>
  <c r="D3048" i="2"/>
  <c r="D2813" i="2"/>
  <c r="D2988" i="2"/>
  <c r="D2842" i="2"/>
  <c r="D2770" i="2"/>
  <c r="D2904" i="2"/>
  <c r="D2825" i="2"/>
  <c r="D3028" i="2"/>
  <c r="D2877" i="2"/>
  <c r="D2858" i="2"/>
  <c r="D2771" i="2"/>
  <c r="D2831" i="2"/>
  <c r="D2873" i="2"/>
  <c r="D2821" i="2"/>
  <c r="D2960" i="2"/>
  <c r="D2787" i="2"/>
  <c r="D2861" i="2"/>
  <c r="D2785" i="2"/>
  <c r="D2838" i="2"/>
  <c r="D3112" i="2"/>
  <c r="D3076" i="2"/>
  <c r="D2819" i="2"/>
  <c r="D2837" i="2"/>
  <c r="D2884" i="2"/>
  <c r="D2964" i="2"/>
  <c r="D2984" i="2"/>
  <c r="D2846" i="2"/>
  <c r="D2857" i="2"/>
  <c r="D2827" i="2"/>
  <c r="D2841" i="2"/>
  <c r="D2940" i="2"/>
  <c r="A2763" i="2"/>
  <c r="L2810" i="2"/>
  <c r="L2771" i="2"/>
  <c r="L2835" i="2"/>
  <c r="L2870" i="2"/>
  <c r="L2763" i="2"/>
  <c r="L2841" i="2"/>
  <c r="L2795" i="2"/>
  <c r="L2777" i="2"/>
  <c r="L2779" i="2"/>
  <c r="L2871" i="2"/>
  <c r="L2799" i="2"/>
  <c r="L2859" i="2"/>
  <c r="D2973" i="2"/>
  <c r="C2763" i="2"/>
  <c r="D3060" i="2"/>
  <c r="D3084" i="2"/>
  <c r="D2958" i="2"/>
  <c r="D2891" i="2"/>
  <c r="D2890" i="2"/>
  <c r="D3108" i="2"/>
  <c r="D2967" i="2"/>
  <c r="D2977" i="2"/>
  <c r="D3004" i="2"/>
  <c r="D3232" i="2"/>
  <c r="D2905" i="2"/>
  <c r="D2941" i="2"/>
  <c r="D2978" i="2"/>
  <c r="D3148" i="2"/>
  <c r="D2962" i="2"/>
  <c r="D2938" i="2"/>
  <c r="D2995" i="2"/>
  <c r="D2899" i="2"/>
  <c r="D2893" i="2"/>
  <c r="C2788" i="2"/>
  <c r="L2788" i="2"/>
  <c r="A2908" i="2"/>
  <c r="C2813" i="2"/>
  <c r="L2813" i="2"/>
  <c r="A2933" i="2"/>
  <c r="C2801" i="2"/>
  <c r="L2801" i="2"/>
  <c r="A2921" i="2"/>
  <c r="C2784" i="2"/>
  <c r="L2784" i="2"/>
  <c r="A2904" i="2"/>
  <c r="C2865" i="2"/>
  <c r="L2865" i="2"/>
  <c r="A2985" i="2"/>
  <c r="C2809" i="2"/>
  <c r="L2809" i="2"/>
  <c r="A2929" i="2"/>
  <c r="C2963" i="2"/>
  <c r="A3083" i="2"/>
  <c r="C2773" i="2"/>
  <c r="L2773" i="2" s="1"/>
  <c r="A2893" i="2"/>
  <c r="C2867" i="2"/>
  <c r="L2867" i="2" s="1"/>
  <c r="A2987" i="2"/>
  <c r="C2880" i="2"/>
  <c r="L2880" i="2" s="1"/>
  <c r="A3000" i="2"/>
  <c r="C2792" i="2"/>
  <c r="L2792" i="2" s="1"/>
  <c r="A2912" i="2"/>
  <c r="C2919" i="2"/>
  <c r="L2919" i="2" s="1"/>
  <c r="A3039" i="2"/>
  <c r="C2879" i="2"/>
  <c r="L2879" i="2"/>
  <c r="A2999" i="2"/>
  <c r="C2844" i="2"/>
  <c r="L2844" i="2"/>
  <c r="A2964" i="2"/>
  <c r="C2846" i="2"/>
  <c r="L2846" i="2"/>
  <c r="A2966" i="2"/>
  <c r="C2860" i="2"/>
  <c r="L2860" i="2"/>
  <c r="A2980" i="2"/>
  <c r="C2789" i="2"/>
  <c r="L2789" i="2"/>
  <c r="A2909" i="2"/>
  <c r="C2765" i="2"/>
  <c r="L2765" i="2"/>
  <c r="A2885" i="2"/>
  <c r="C2805" i="2"/>
  <c r="L2805" i="2"/>
  <c r="A2925" i="2"/>
  <c r="C2824" i="2"/>
  <c r="L2824" i="2"/>
  <c r="A2944" i="2"/>
  <c r="C2794" i="2"/>
  <c r="L2794" i="2"/>
  <c r="A2914" i="2"/>
  <c r="C2876" i="2"/>
  <c r="L2876" i="2"/>
  <c r="A2996" i="2"/>
  <c r="C2839" i="2"/>
  <c r="L2839" i="2"/>
  <c r="A2959" i="2"/>
  <c r="C2782" i="2"/>
  <c r="L2782" i="2"/>
  <c r="A2902" i="2"/>
  <c r="C2837" i="2"/>
  <c r="L2837" i="2"/>
  <c r="A2957" i="2"/>
  <c r="C2866" i="2"/>
  <c r="L2866" i="2"/>
  <c r="A2986" i="2"/>
  <c r="C2946" i="2"/>
  <c r="A3066" i="2"/>
  <c r="C2808" i="2"/>
  <c r="L2808" i="2" s="1"/>
  <c r="A2928" i="2"/>
  <c r="C2873" i="2"/>
  <c r="L2873" i="2" s="1"/>
  <c r="A2993" i="2"/>
  <c r="C2915" i="2"/>
  <c r="A3035" i="2"/>
  <c r="C2804" i="2"/>
  <c r="L2804" i="2"/>
  <c r="A2924" i="2"/>
  <c r="C2776" i="2"/>
  <c r="L2776" i="2"/>
  <c r="A2896" i="2"/>
  <c r="C2822" i="2"/>
  <c r="L2822" i="2"/>
  <c r="A2942" i="2"/>
  <c r="C2807" i="2"/>
  <c r="L2807" i="2"/>
  <c r="A2927" i="2"/>
  <c r="C2791" i="2"/>
  <c r="L2791" i="2"/>
  <c r="A2911" i="2"/>
  <c r="C2875" i="2"/>
  <c r="L2875" i="2"/>
  <c r="A2995" i="2"/>
  <c r="C2863" i="2"/>
  <c r="L2863" i="2"/>
  <c r="A2983" i="2"/>
  <c r="C2825" i="2"/>
  <c r="L2825" i="2"/>
  <c r="A2945" i="2"/>
  <c r="C2821" i="2"/>
  <c r="L2821" i="2"/>
  <c r="A2941" i="2"/>
  <c r="C3111" i="2"/>
  <c r="A3231" i="2"/>
  <c r="C2955" i="2"/>
  <c r="L2955" i="2" s="1"/>
  <c r="A3075" i="2"/>
  <c r="C2855" i="2"/>
  <c r="L2855" i="2"/>
  <c r="A2975" i="2"/>
  <c r="C2827" i="2"/>
  <c r="L2827" i="2"/>
  <c r="A2947" i="2"/>
  <c r="C2864" i="2"/>
  <c r="L2864" i="2"/>
  <c r="A2984" i="2"/>
  <c r="C2899" i="2"/>
  <c r="A3019" i="2"/>
  <c r="C2806" i="2"/>
  <c r="L2806" i="2" s="1"/>
  <c r="A2926" i="2"/>
  <c r="C2768" i="2"/>
  <c r="L2768" i="2" s="1"/>
  <c r="A2888" i="2"/>
  <c r="C2817" i="2"/>
  <c r="L2817" i="2" s="1"/>
  <c r="A2937" i="2"/>
  <c r="C2797" i="2"/>
  <c r="L2797" i="2" s="1"/>
  <c r="A2917" i="2"/>
  <c r="C2877" i="2"/>
  <c r="L2877" i="2" s="1"/>
  <c r="A2997" i="2"/>
  <c r="C2862" i="2"/>
  <c r="L2862" i="2" s="1"/>
  <c r="A2982" i="2"/>
  <c r="C2869" i="2"/>
  <c r="L2869" i="2" s="1"/>
  <c r="A2989" i="2"/>
  <c r="C2769" i="2"/>
  <c r="L2769" i="2" s="1"/>
  <c r="A2889" i="2"/>
  <c r="C2854" i="2"/>
  <c r="L2854" i="2" s="1"/>
  <c r="A2974" i="2"/>
  <c r="C2802" i="2"/>
  <c r="L2802" i="2" s="1"/>
  <c r="A2922" i="2"/>
  <c r="C2818" i="2"/>
  <c r="L2818" i="2" s="1"/>
  <c r="A2938" i="2"/>
  <c r="C2857" i="2"/>
  <c r="L2857" i="2" s="1"/>
  <c r="A2977" i="2"/>
  <c r="C3110" i="2"/>
  <c r="A3230" i="2"/>
  <c r="C2778" i="2"/>
  <c r="L2778" i="2"/>
  <c r="A2898" i="2"/>
  <c r="D2993" i="2"/>
  <c r="D2998" i="2"/>
  <c r="D2887" i="2"/>
  <c r="D2935" i="2"/>
  <c r="D2954" i="2"/>
  <c r="D2942" i="2"/>
  <c r="D3212" i="2"/>
  <c r="D3160" i="2"/>
  <c r="D2927" i="2"/>
  <c r="D3129" i="2"/>
  <c r="D3100" i="2"/>
  <c r="D2985" i="2"/>
  <c r="D2903" i="2"/>
  <c r="D3020" i="2"/>
  <c r="D2946" i="2"/>
  <c r="D2965" i="2"/>
  <c r="D2950" i="2"/>
  <c r="D3044" i="2"/>
  <c r="D3088" i="2"/>
  <c r="D2910" i="2"/>
  <c r="D2906" i="2"/>
  <c r="D2925" i="2"/>
  <c r="D2894" i="2"/>
  <c r="D2926" i="2"/>
  <c r="D3036" i="2"/>
  <c r="D2986" i="2"/>
  <c r="D3128" i="2"/>
  <c r="D3001" i="2"/>
  <c r="D2930" i="2"/>
  <c r="D2963" i="2"/>
  <c r="D2901" i="2"/>
  <c r="D2918" i="2"/>
  <c r="D3120" i="2"/>
  <c r="D3064" i="2"/>
  <c r="D3052" i="2"/>
  <c r="D2971" i="2"/>
  <c r="D2917" i="2"/>
  <c r="D2943" i="2"/>
  <c r="D3136" i="2"/>
  <c r="D2937" i="2"/>
  <c r="D2947" i="2"/>
  <c r="D2957" i="2"/>
  <c r="D2981" i="2"/>
  <c r="D2997" i="2"/>
  <c r="D3216" i="2"/>
  <c r="C2811" i="2"/>
  <c r="L2811" i="2" s="1"/>
  <c r="A2931" i="2"/>
  <c r="C2785" i="2"/>
  <c r="L2785" i="2" s="1"/>
  <c r="A2905" i="2"/>
  <c r="C2781" i="2"/>
  <c r="L2781" i="2" s="1"/>
  <c r="A2901" i="2"/>
  <c r="C2850" i="2"/>
  <c r="L2850" i="2" s="1"/>
  <c r="A2970" i="2"/>
  <c r="C2967" i="2"/>
  <c r="A3087" i="2"/>
  <c r="C2770" i="2"/>
  <c r="L2770" i="2"/>
  <c r="A2890" i="2"/>
  <c r="C2852" i="2"/>
  <c r="L2852" i="2"/>
  <c r="A2972" i="2"/>
  <c r="C2766" i="2"/>
  <c r="L2766" i="2"/>
  <c r="A2886" i="2"/>
  <c r="C2833" i="2"/>
  <c r="L2833" i="2"/>
  <c r="A2953" i="2"/>
  <c r="C2848" i="2"/>
  <c r="L2848" i="2"/>
  <c r="A2968" i="2"/>
  <c r="C2812" i="2"/>
  <c r="L2812" i="2"/>
  <c r="A2932" i="2"/>
  <c r="C2803" i="2"/>
  <c r="L2803" i="2"/>
  <c r="A2923" i="2"/>
  <c r="C2882" i="2"/>
  <c r="L2882" i="2"/>
  <c r="A3002" i="2"/>
  <c r="C2834" i="2"/>
  <c r="L2834" i="2"/>
  <c r="A2954" i="2"/>
  <c r="C2836" i="2"/>
  <c r="L2836" i="2"/>
  <c r="A2956" i="2"/>
  <c r="C2772" i="2"/>
  <c r="L2772" i="2"/>
  <c r="A2892" i="2"/>
  <c r="C2853" i="2"/>
  <c r="L2853" i="2"/>
  <c r="A2973" i="2"/>
  <c r="C2775" i="2"/>
  <c r="L2775" i="2"/>
  <c r="A2895" i="2"/>
  <c r="C2831" i="2"/>
  <c r="L2831" i="2"/>
  <c r="A2951" i="2"/>
  <c r="C2798" i="2"/>
  <c r="L2798" i="2"/>
  <c r="A2918" i="2"/>
  <c r="C2816" i="2"/>
  <c r="L2816" i="2"/>
  <c r="A2936" i="2"/>
  <c r="C2913" i="2"/>
  <c r="L2913" i="2"/>
  <c r="A3033" i="2"/>
  <c r="C2845" i="2"/>
  <c r="L2845" i="2"/>
  <c r="A2965" i="2"/>
  <c r="C2796" i="2"/>
  <c r="L2796" i="2"/>
  <c r="A2916" i="2"/>
  <c r="C2849" i="2"/>
  <c r="L2849" i="2"/>
  <c r="A2969" i="2"/>
  <c r="C2856" i="2"/>
  <c r="L2856" i="2"/>
  <c r="A2976" i="2"/>
  <c r="C2903" i="2"/>
  <c r="L2903" i="2"/>
  <c r="A3023" i="2"/>
  <c r="C2823" i="2"/>
  <c r="L2823" i="2"/>
  <c r="A2943" i="2"/>
  <c r="C2842" i="2"/>
  <c r="L2842" i="2"/>
  <c r="A2962" i="2"/>
  <c r="C2971" i="2"/>
  <c r="L2971" i="2"/>
  <c r="A3091" i="2"/>
  <c r="D3032" i="2"/>
  <c r="C2979" i="2"/>
  <c r="L2979" i="2" s="1"/>
  <c r="A3099" i="2"/>
  <c r="C2800" i="2"/>
  <c r="L2800" i="2"/>
  <c r="A2920" i="2"/>
  <c r="C2874" i="2"/>
  <c r="L2874" i="2"/>
  <c r="A2994" i="2"/>
  <c r="C2878" i="2"/>
  <c r="L2878" i="2"/>
  <c r="A2998" i="2"/>
  <c r="C2828" i="2"/>
  <c r="L2828" i="2"/>
  <c r="A2948" i="2"/>
  <c r="C2814" i="2"/>
  <c r="L2814" i="2"/>
  <c r="A2934" i="2"/>
  <c r="C2861" i="2"/>
  <c r="L2861" i="2"/>
  <c r="A2981" i="2"/>
  <c r="C2832" i="2"/>
  <c r="L2832" i="2"/>
  <c r="A2952" i="2"/>
  <c r="C2939" i="2"/>
  <c r="L2939" i="2"/>
  <c r="A3059" i="2"/>
  <c r="C2787" i="2"/>
  <c r="L2787" i="2"/>
  <c r="A2907" i="2"/>
  <c r="C2868" i="2"/>
  <c r="L2868" i="2"/>
  <c r="A2988" i="2"/>
  <c r="C2897" i="2"/>
  <c r="L2897" i="2"/>
  <c r="A3017" i="2"/>
  <c r="C2767" i="2"/>
  <c r="L2767" i="2"/>
  <c r="A2887" i="2"/>
  <c r="C2790" i="2"/>
  <c r="L2790" i="2"/>
  <c r="A2910" i="2"/>
  <c r="C2840" i="2"/>
  <c r="L2840" i="2"/>
  <c r="A2960" i="2"/>
  <c r="D2934" i="2"/>
  <c r="C2774" i="2"/>
  <c r="L2774" i="2" s="1"/>
  <c r="A2894" i="2"/>
  <c r="C2930" i="2"/>
  <c r="L2930" i="2" s="1"/>
  <c r="A3050" i="2"/>
  <c r="C2829" i="2"/>
  <c r="L2829" i="2" s="1"/>
  <c r="A2949" i="2"/>
  <c r="C2820" i="2"/>
  <c r="L2820" i="2" s="1"/>
  <c r="A2940" i="2"/>
  <c r="C2872" i="2"/>
  <c r="L2872" i="2" s="1"/>
  <c r="A2992" i="2"/>
  <c r="C2978" i="2"/>
  <c r="L2978" i="2" s="1"/>
  <c r="A3098" i="2"/>
  <c r="C2786" i="2"/>
  <c r="L2786" i="2" s="1"/>
  <c r="A2906" i="2"/>
  <c r="C2838" i="2"/>
  <c r="L2838" i="2" s="1"/>
  <c r="A2958" i="2"/>
  <c r="C2891" i="2"/>
  <c r="L2891" i="2" s="1"/>
  <c r="A3011" i="2"/>
  <c r="C2830" i="2"/>
  <c r="L2830" i="2" s="1"/>
  <c r="A2950" i="2"/>
  <c r="C2780" i="2"/>
  <c r="L2780" i="2" s="1"/>
  <c r="A2900" i="2"/>
  <c r="C2961" i="2"/>
  <c r="L2961" i="2" s="1"/>
  <c r="A3081" i="2"/>
  <c r="C2764" i="2"/>
  <c r="L2764" i="2" s="1"/>
  <c r="A2884" i="2"/>
  <c r="C2815" i="2"/>
  <c r="L2815" i="2" s="1"/>
  <c r="A2935" i="2"/>
  <c r="C2881" i="2"/>
  <c r="L2881" i="2" s="1"/>
  <c r="A3001" i="2"/>
  <c r="D2966" i="2"/>
  <c r="D3196" i="2"/>
  <c r="D3080" i="2"/>
  <c r="D2945" i="2"/>
  <c r="D3168" i="2"/>
  <c r="D2922" i="2"/>
  <c r="D2897" i="2"/>
  <c r="D2961" i="2"/>
  <c r="D3104" i="2"/>
  <c r="D2939" i="2"/>
  <c r="D2907" i="2"/>
  <c r="D2951" i="2"/>
  <c r="D3024" i="2"/>
  <c r="D2933" i="2"/>
  <c r="D2974" i="2"/>
  <c r="D2982" i="2"/>
  <c r="D2989" i="2"/>
  <c r="D2909" i="2"/>
  <c r="D2911" i="2"/>
  <c r="D2885" i="2"/>
  <c r="D2902" i="2"/>
  <c r="D3068" i="2"/>
  <c r="D2955" i="2"/>
  <c r="D2987" i="2"/>
  <c r="D2999" i="2"/>
  <c r="D2953" i="2"/>
  <c r="D2991" i="2"/>
  <c r="D3012" i="2"/>
  <c r="D2969" i="2"/>
  <c r="D2923" i="2"/>
  <c r="D2895" i="2"/>
  <c r="D2919" i="2"/>
  <c r="D2990" i="2"/>
  <c r="D2931" i="2"/>
  <c r="D2959" i="2"/>
  <c r="D2970" i="2"/>
  <c r="D2914" i="2"/>
  <c r="D2994" i="2"/>
  <c r="D2913" i="2"/>
  <c r="D3176" i="2"/>
  <c r="D2898" i="2"/>
  <c r="D2883" i="2"/>
  <c r="M2883" i="2"/>
  <c r="M2884" i="2"/>
  <c r="M2885" i="2" s="1"/>
  <c r="M2886" i="2" s="1"/>
  <c r="M2887" i="2" s="1"/>
  <c r="M2888" i="2" s="1"/>
  <c r="M2889" i="2" s="1"/>
  <c r="M2890" i="2" s="1"/>
  <c r="M2891" i="2" s="1"/>
  <c r="M2892" i="2" s="1"/>
  <c r="M2893" i="2" s="1"/>
  <c r="M2894" i="2" s="1"/>
  <c r="M2895" i="2" s="1"/>
  <c r="M2896" i="2" s="1"/>
  <c r="M2897" i="2" s="1"/>
  <c r="M2898" i="2" s="1"/>
  <c r="M2899" i="2" s="1"/>
  <c r="M2900" i="2" s="1"/>
  <c r="M2901" i="2" s="1"/>
  <c r="M2902" i="2" s="1"/>
  <c r="M2903" i="2" s="1"/>
  <c r="M2904" i="2" s="1"/>
  <c r="M2905" i="2" s="1"/>
  <c r="M2906" i="2" s="1"/>
  <c r="M2907" i="2" s="1"/>
  <c r="M2908" i="2" s="1"/>
  <c r="M2909" i="2" s="1"/>
  <c r="M2910" i="2" s="1"/>
  <c r="M2911" i="2" s="1"/>
  <c r="M2912" i="2" s="1"/>
  <c r="M2913" i="2" s="1"/>
  <c r="M2914" i="2" s="1"/>
  <c r="M2915" i="2" s="1"/>
  <c r="M2916" i="2" s="1"/>
  <c r="M2917" i="2" s="1"/>
  <c r="M2918" i="2" s="1"/>
  <c r="M2919" i="2" s="1"/>
  <c r="M2920" i="2" s="1"/>
  <c r="M2921" i="2" s="1"/>
  <c r="M2922" i="2" s="1"/>
  <c r="M2923" i="2" s="1"/>
  <c r="M2924" i="2" s="1"/>
  <c r="M2925" i="2" s="1"/>
  <c r="M2926" i="2" s="1"/>
  <c r="M2927" i="2" s="1"/>
  <c r="M2928" i="2" s="1"/>
  <c r="M2929" i="2" s="1"/>
  <c r="M2930" i="2" s="1"/>
  <c r="M2931" i="2" s="1"/>
  <c r="M2932" i="2" s="1"/>
  <c r="M2933" i="2" s="1"/>
  <c r="M2934" i="2" s="1"/>
  <c r="M2935" i="2" s="1"/>
  <c r="M2936" i="2" s="1"/>
  <c r="M2937" i="2" s="1"/>
  <c r="M2938" i="2" s="1"/>
  <c r="M2939" i="2" s="1"/>
  <c r="M2940" i="2" s="1"/>
  <c r="M2941" i="2" s="1"/>
  <c r="M2942" i="2" s="1"/>
  <c r="M2943" i="2" s="1"/>
  <c r="M2944" i="2" s="1"/>
  <c r="M2945" i="2" s="1"/>
  <c r="M2946" i="2" s="1"/>
  <c r="M2947" i="2" s="1"/>
  <c r="M2948" i="2" s="1"/>
  <c r="M2949" i="2" s="1"/>
  <c r="M2950" i="2" s="1"/>
  <c r="M2951" i="2" s="1"/>
  <c r="M2952" i="2" s="1"/>
  <c r="M2953" i="2" s="1"/>
  <c r="M2954" i="2" s="1"/>
  <c r="M2955" i="2" s="1"/>
  <c r="M2956" i="2" s="1"/>
  <c r="M2957" i="2" s="1"/>
  <c r="M2958" i="2" s="1"/>
  <c r="M2959" i="2" s="1"/>
  <c r="M2960" i="2" s="1"/>
  <c r="M2961" i="2" s="1"/>
  <c r="M2962" i="2" s="1"/>
  <c r="M2963" i="2" s="1"/>
  <c r="M2964" i="2" s="1"/>
  <c r="M2965" i="2" s="1"/>
  <c r="M2966" i="2" s="1"/>
  <c r="M2967" i="2" s="1"/>
  <c r="M2968" i="2" s="1"/>
  <c r="D2979" i="2"/>
  <c r="D3116" i="2"/>
  <c r="D2949" i="2"/>
  <c r="D2886" i="2"/>
  <c r="D3072" i="2"/>
  <c r="D2975" i="2"/>
  <c r="D2983" i="2"/>
  <c r="D2915" i="2"/>
  <c r="D3002" i="2"/>
  <c r="D3041" i="2"/>
  <c r="D2929" i="2"/>
  <c r="A2883" i="2"/>
  <c r="L2915" i="2"/>
  <c r="L2990" i="2"/>
  <c r="L2946" i="2"/>
  <c r="L2883" i="2"/>
  <c r="L2963" i="2"/>
  <c r="L2967" i="2"/>
  <c r="L2991" i="2"/>
  <c r="L2899" i="2"/>
  <c r="D3093" i="2"/>
  <c r="C2883" i="2"/>
  <c r="D3122" i="2"/>
  <c r="D3192" i="2"/>
  <c r="D3033" i="2"/>
  <c r="D3015" i="2"/>
  <c r="D3111" i="2"/>
  <c r="D3022" i="2"/>
  <c r="D3094" i="2"/>
  <c r="D3224" i="2"/>
  <c r="D3161" i="2"/>
  <c r="D3095" i="2"/>
  <c r="D3006" i="2"/>
  <c r="D3236" i="2"/>
  <c r="D3003" i="2"/>
  <c r="M3003" i="2"/>
  <c r="M3004" i="2"/>
  <c r="M3005" i="2" s="1"/>
  <c r="M3006" i="2" s="1"/>
  <c r="M3007" i="2" s="1"/>
  <c r="M3008" i="2" s="1"/>
  <c r="M3009" i="2" s="1"/>
  <c r="M3010" i="2" s="1"/>
  <c r="M3011" i="2" s="1"/>
  <c r="M3012" i="2" s="1"/>
  <c r="M3013" i="2" s="1"/>
  <c r="M3014" i="2" s="1"/>
  <c r="M3015" i="2" s="1"/>
  <c r="M3016" i="2" s="1"/>
  <c r="M3017" i="2" s="1"/>
  <c r="M3018" i="2" s="1"/>
  <c r="M3019" i="2" s="1"/>
  <c r="M3020" i="2" s="1"/>
  <c r="M3021" i="2" s="1"/>
  <c r="M3022" i="2" s="1"/>
  <c r="M3023" i="2" s="1"/>
  <c r="M3024" i="2" s="1"/>
  <c r="M3025" i="2" s="1"/>
  <c r="M3026" i="2" s="1"/>
  <c r="M3027" i="2" s="1"/>
  <c r="M3028" i="2" s="1"/>
  <c r="M3029" i="2" s="1"/>
  <c r="M3030" i="2" s="1"/>
  <c r="M3031" i="2" s="1"/>
  <c r="M3032" i="2" s="1"/>
  <c r="M3033" i="2" s="1"/>
  <c r="M3034" i="2" s="1"/>
  <c r="M3035" i="2" s="1"/>
  <c r="M3036" i="2" s="1"/>
  <c r="M3037" i="2" s="1"/>
  <c r="M3038" i="2" s="1"/>
  <c r="M3039" i="2" s="1"/>
  <c r="M3040" i="2" s="1"/>
  <c r="M3041" i="2" s="1"/>
  <c r="M3042" i="2" s="1"/>
  <c r="M3043" i="2" s="1"/>
  <c r="M3044" i="2" s="1"/>
  <c r="M3045" i="2" s="1"/>
  <c r="M3046" i="2" s="1"/>
  <c r="M3047" i="2" s="1"/>
  <c r="M3048" i="2" s="1"/>
  <c r="M3049" i="2" s="1"/>
  <c r="M3050" i="2" s="1"/>
  <c r="M3051" i="2" s="1"/>
  <c r="M3052" i="2" s="1"/>
  <c r="M3053" i="2" s="1"/>
  <c r="M3054" i="2" s="1"/>
  <c r="M3055" i="2" s="1"/>
  <c r="M3056" i="2" s="1"/>
  <c r="M3057" i="2" s="1"/>
  <c r="M3058" i="2" s="1"/>
  <c r="M3059" i="2" s="1"/>
  <c r="M3060" i="2" s="1"/>
  <c r="M3061" i="2" s="1"/>
  <c r="M3062" i="2" s="1"/>
  <c r="M3063" i="2" s="1"/>
  <c r="M3064" i="2" s="1"/>
  <c r="M3065" i="2" s="1"/>
  <c r="M3066" i="2" s="1"/>
  <c r="M3067" i="2" s="1"/>
  <c r="M3068" i="2" s="1"/>
  <c r="M3069" i="2" s="1"/>
  <c r="M3070" i="2" s="1"/>
  <c r="M3071" i="2" s="1"/>
  <c r="M3072" i="2" s="1"/>
  <c r="M3073" i="2" s="1"/>
  <c r="M3074" i="2" s="1"/>
  <c r="M3075" i="2" s="1"/>
  <c r="M3076" i="2" s="1"/>
  <c r="M3077" i="2" s="1"/>
  <c r="M3078" i="2" s="1"/>
  <c r="M3079" i="2" s="1"/>
  <c r="M3080" i="2" s="1"/>
  <c r="M3081" i="2" s="1"/>
  <c r="M3082" i="2" s="1"/>
  <c r="D3114" i="2"/>
  <c r="D3090" i="2"/>
  <c r="D3051" i="2"/>
  <c r="D3043" i="2"/>
  <c r="D3132" i="2"/>
  <c r="D3073" i="2"/>
  <c r="D3188" i="2"/>
  <c r="D3005" i="2"/>
  <c r="D3029" i="2"/>
  <c r="D3053" i="2"/>
  <c r="D3071" i="2"/>
  <c r="D3081" i="2"/>
  <c r="D3042" i="2"/>
  <c r="D3065" i="2"/>
  <c r="D3336" i="2"/>
  <c r="D3101" i="2"/>
  <c r="D3256" i="2"/>
  <c r="D3037" i="2"/>
  <c r="D3021" i="2"/>
  <c r="D3248" i="2"/>
  <c r="D3014" i="2"/>
  <c r="D3208" i="2"/>
  <c r="D3066" i="2"/>
  <c r="D3047" i="2"/>
  <c r="C2935" i="2"/>
  <c r="L2935" i="2" s="1"/>
  <c r="A3055" i="2"/>
  <c r="C3081" i="2"/>
  <c r="L3081" i="2" s="1"/>
  <c r="A3201" i="2"/>
  <c r="C2950" i="2"/>
  <c r="L2950" i="2" s="1"/>
  <c r="A3070" i="2"/>
  <c r="C2958" i="2"/>
  <c r="L2958" i="2" s="1"/>
  <c r="A3078" i="2"/>
  <c r="C3098" i="2"/>
  <c r="L3098" i="2" s="1"/>
  <c r="A3218" i="2"/>
  <c r="C2940" i="2"/>
  <c r="L2940" i="2" s="1"/>
  <c r="A3060" i="2"/>
  <c r="C3050" i="2"/>
  <c r="A3170" i="2"/>
  <c r="C2910" i="2"/>
  <c r="L2910" i="2" s="1"/>
  <c r="A3030" i="2"/>
  <c r="C3017" i="2"/>
  <c r="L3017" i="2" s="1"/>
  <c r="A3137" i="2"/>
  <c r="C2907" i="2"/>
  <c r="L2907" i="2"/>
  <c r="A3027" i="2"/>
  <c r="C2952" i="2"/>
  <c r="L2952" i="2"/>
  <c r="A3072" i="2"/>
  <c r="C2934" i="2"/>
  <c r="L2934" i="2"/>
  <c r="A3054" i="2"/>
  <c r="C2998" i="2"/>
  <c r="L2998" i="2"/>
  <c r="A3118" i="2"/>
  <c r="C2920" i="2"/>
  <c r="L2920" i="2"/>
  <c r="A3040" i="2"/>
  <c r="C2962" i="2"/>
  <c r="L2962" i="2"/>
  <c r="A3082" i="2"/>
  <c r="C3023" i="2"/>
  <c r="A3143" i="2"/>
  <c r="C2969" i="2"/>
  <c r="L2969" i="2" s="1"/>
  <c r="A3089" i="2"/>
  <c r="C2965" i="2"/>
  <c r="L2965" i="2" s="1"/>
  <c r="A3085" i="2"/>
  <c r="C2936" i="2"/>
  <c r="L2936" i="2" s="1"/>
  <c r="A3056" i="2"/>
  <c r="C2951" i="2"/>
  <c r="L2951" i="2" s="1"/>
  <c r="A3071" i="2"/>
  <c r="C2973" i="2"/>
  <c r="L2973" i="2" s="1"/>
  <c r="A3093" i="2"/>
  <c r="C2956" i="2"/>
  <c r="L2956" i="2" s="1"/>
  <c r="A3076" i="2"/>
  <c r="C3002" i="2"/>
  <c r="L3002" i="2" s="1"/>
  <c r="A3122" i="2"/>
  <c r="C2932" i="2"/>
  <c r="L2932" i="2" s="1"/>
  <c r="A3052" i="2"/>
  <c r="C2953" i="2"/>
  <c r="L2953" i="2" s="1"/>
  <c r="A3073" i="2"/>
  <c r="C2972" i="2"/>
  <c r="L2972" i="2" s="1"/>
  <c r="A3092" i="2"/>
  <c r="C3087" i="2"/>
  <c r="L3087" i="2" s="1"/>
  <c r="A3207" i="2"/>
  <c r="C2901" i="2"/>
  <c r="L2901" i="2"/>
  <c r="A3021" i="2"/>
  <c r="C2931" i="2"/>
  <c r="L2931" i="2"/>
  <c r="A3051" i="2"/>
  <c r="C2898" i="2"/>
  <c r="L2898" i="2"/>
  <c r="A3018" i="2"/>
  <c r="C2977" i="2"/>
  <c r="L2977" i="2"/>
  <c r="A3097" i="2"/>
  <c r="C2922" i="2"/>
  <c r="L2922" i="2"/>
  <c r="A3042" i="2"/>
  <c r="C2889" i="2"/>
  <c r="L2889" i="2"/>
  <c r="A3009" i="2"/>
  <c r="C2982" i="2"/>
  <c r="L2982" i="2"/>
  <c r="A3102" i="2"/>
  <c r="C2917" i="2"/>
  <c r="L2917" i="2"/>
  <c r="A3037" i="2"/>
  <c r="C2888" i="2"/>
  <c r="L2888" i="2"/>
  <c r="A3008" i="2"/>
  <c r="C3019" i="2"/>
  <c r="L3019" i="2"/>
  <c r="A3139" i="2"/>
  <c r="C2947" i="2"/>
  <c r="L2947" i="2"/>
  <c r="A3067" i="2"/>
  <c r="C3075" i="2"/>
  <c r="A3195" i="2"/>
  <c r="C2941" i="2"/>
  <c r="L2941" i="2" s="1"/>
  <c r="A3061" i="2"/>
  <c r="C2983" i="2"/>
  <c r="L2983" i="2" s="1"/>
  <c r="A3103" i="2"/>
  <c r="C2911" i="2"/>
  <c r="L2911" i="2" s="1"/>
  <c r="A3031" i="2"/>
  <c r="C2942" i="2"/>
  <c r="L2942" i="2" s="1"/>
  <c r="A3062" i="2"/>
  <c r="C2924" i="2"/>
  <c r="L2924" i="2" s="1"/>
  <c r="A3044" i="2"/>
  <c r="C2993" i="2"/>
  <c r="L2993" i="2" s="1"/>
  <c r="A3113" i="2"/>
  <c r="C3066" i="2"/>
  <c r="A3186" i="2"/>
  <c r="C2957" i="2"/>
  <c r="L2957" i="2"/>
  <c r="A3077" i="2"/>
  <c r="C2959" i="2"/>
  <c r="L2959" i="2"/>
  <c r="A3079" i="2"/>
  <c r="C2914" i="2"/>
  <c r="L2914" i="2"/>
  <c r="A3034" i="2"/>
  <c r="C2925" i="2"/>
  <c r="L2925" i="2"/>
  <c r="A3045" i="2"/>
  <c r="C2909" i="2"/>
  <c r="L2909" i="2"/>
  <c r="A3029" i="2"/>
  <c r="C2966" i="2"/>
  <c r="L2966" i="2"/>
  <c r="A3086" i="2"/>
  <c r="C2999" i="2"/>
  <c r="L2999" i="2"/>
  <c r="A3119" i="2"/>
  <c r="C2912" i="2"/>
  <c r="L2912" i="2"/>
  <c r="A3032" i="2"/>
  <c r="C2987" i="2"/>
  <c r="L2987" i="2"/>
  <c r="A3107" i="2"/>
  <c r="C3083" i="2"/>
  <c r="L3083" i="2"/>
  <c r="A3203" i="2"/>
  <c r="C2985" i="2"/>
  <c r="L2985" i="2"/>
  <c r="A3105" i="2"/>
  <c r="C2921" i="2"/>
  <c r="L2921" i="2"/>
  <c r="A3041" i="2"/>
  <c r="C2908" i="2"/>
  <c r="L2908" i="2"/>
  <c r="A3028" i="2"/>
  <c r="D3049" i="2"/>
  <c r="D3099" i="2"/>
  <c r="D3110" i="2"/>
  <c r="D3119" i="2"/>
  <c r="D3109" i="2"/>
  <c r="D3027" i="2"/>
  <c r="D3288" i="2"/>
  <c r="D3086" i="2"/>
  <c r="D3152" i="2"/>
  <c r="D3117" i="2"/>
  <c r="D3077" i="2"/>
  <c r="D3057" i="2"/>
  <c r="D3063" i="2"/>
  <c r="D3091" i="2"/>
  <c r="D3172" i="2"/>
  <c r="D3184" i="2"/>
  <c r="D3038" i="2"/>
  <c r="D3083" i="2"/>
  <c r="D3121" i="2"/>
  <c r="D3106" i="2"/>
  <c r="D3046" i="2"/>
  <c r="D3045" i="2"/>
  <c r="D3030" i="2"/>
  <c r="D3164" i="2"/>
  <c r="D3085" i="2"/>
  <c r="D3140" i="2"/>
  <c r="D3105" i="2"/>
  <c r="D3249" i="2"/>
  <c r="D3280" i="2"/>
  <c r="D3062" i="2"/>
  <c r="D3055" i="2"/>
  <c r="D3118" i="2"/>
  <c r="D3019" i="2"/>
  <c r="D3058" i="2"/>
  <c r="D3268" i="2"/>
  <c r="D3061" i="2"/>
  <c r="D3352" i="2"/>
  <c r="D3097" i="2"/>
  <c r="D3228" i="2"/>
  <c r="D3011" i="2"/>
  <c r="D3204" i="2"/>
  <c r="D3079" i="2"/>
  <c r="C3001" i="2"/>
  <c r="L3001" i="2"/>
  <c r="A3121" i="2"/>
  <c r="C2884" i="2"/>
  <c r="L2884" i="2"/>
  <c r="A3004" i="2"/>
  <c r="C2900" i="2"/>
  <c r="L2900" i="2"/>
  <c r="A3020" i="2"/>
  <c r="C3011" i="2"/>
  <c r="A3131" i="2"/>
  <c r="C2906" i="2"/>
  <c r="L2906" i="2" s="1"/>
  <c r="A3026" i="2"/>
  <c r="C2992" i="2"/>
  <c r="L2992" i="2" s="1"/>
  <c r="A3112" i="2"/>
  <c r="C2949" i="2"/>
  <c r="L2949" i="2" s="1"/>
  <c r="A3069" i="2"/>
  <c r="C2894" i="2"/>
  <c r="L2894" i="2" s="1"/>
  <c r="A3014" i="2"/>
  <c r="C2960" i="2"/>
  <c r="L2960" i="2" s="1"/>
  <c r="A3080" i="2"/>
  <c r="C2887" i="2"/>
  <c r="L2887" i="2" s="1"/>
  <c r="A3007" i="2"/>
  <c r="C2988" i="2"/>
  <c r="L2988" i="2" s="1"/>
  <c r="A3108" i="2"/>
  <c r="C3059" i="2"/>
  <c r="L3059" i="2" s="1"/>
  <c r="A3179" i="2"/>
  <c r="C2981" i="2"/>
  <c r="L2981" i="2" s="1"/>
  <c r="A3101" i="2"/>
  <c r="C2948" i="2"/>
  <c r="L2948" i="2" s="1"/>
  <c r="A3068" i="2"/>
  <c r="C2994" i="2"/>
  <c r="L2994" i="2" s="1"/>
  <c r="A3114" i="2"/>
  <c r="C3099" i="2"/>
  <c r="L3099" i="2" s="1"/>
  <c r="A3219" i="2"/>
  <c r="C3091" i="2"/>
  <c r="L3091" i="2" s="1"/>
  <c r="A3211" i="2"/>
  <c r="C2943" i="2"/>
  <c r="L2943" i="2" s="1"/>
  <c r="A3063" i="2"/>
  <c r="C2976" i="2"/>
  <c r="L2976" i="2" s="1"/>
  <c r="A3096" i="2"/>
  <c r="C2916" i="2"/>
  <c r="L2916" i="2" s="1"/>
  <c r="A3036" i="2"/>
  <c r="C3033" i="2"/>
  <c r="A3153" i="2"/>
  <c r="C2918" i="2"/>
  <c r="L2918" i="2"/>
  <c r="A3038" i="2"/>
  <c r="C2895" i="2"/>
  <c r="L2895" i="2"/>
  <c r="A3015" i="2"/>
  <c r="C2892" i="2"/>
  <c r="L2892" i="2"/>
  <c r="A3012" i="2"/>
  <c r="C2954" i="2"/>
  <c r="L2954" i="2"/>
  <c r="A3074" i="2"/>
  <c r="C2923" i="2"/>
  <c r="L2923" i="2"/>
  <c r="A3043" i="2"/>
  <c r="C2968" i="2"/>
  <c r="L2968" i="2"/>
  <c r="A3088" i="2"/>
  <c r="C2886" i="2"/>
  <c r="L2886" i="2"/>
  <c r="A3006" i="2"/>
  <c r="C2890" i="2"/>
  <c r="L2890" i="2"/>
  <c r="A3010" i="2"/>
  <c r="C2970" i="2"/>
  <c r="L2970" i="2"/>
  <c r="A3090" i="2"/>
  <c r="C2905" i="2"/>
  <c r="L2905" i="2"/>
  <c r="A3025" i="2"/>
  <c r="C3230" i="2"/>
  <c r="A3350" i="2"/>
  <c r="C2938" i="2"/>
  <c r="L2938" i="2" s="1"/>
  <c r="A3058" i="2"/>
  <c r="C2974" i="2"/>
  <c r="L2974" i="2" s="1"/>
  <c r="A3094" i="2"/>
  <c r="C2989" i="2"/>
  <c r="L2989" i="2" s="1"/>
  <c r="A3109" i="2"/>
  <c r="C2997" i="2"/>
  <c r="L2997" i="2" s="1"/>
  <c r="A3117" i="2"/>
  <c r="C2937" i="2"/>
  <c r="L2937" i="2" s="1"/>
  <c r="A3057" i="2"/>
  <c r="C2926" i="2"/>
  <c r="L2926" i="2" s="1"/>
  <c r="A3046" i="2"/>
  <c r="C2984" i="2"/>
  <c r="L2984" i="2" s="1"/>
  <c r="A3104" i="2"/>
  <c r="C2975" i="2"/>
  <c r="L2975" i="2" s="1"/>
  <c r="A3095" i="2"/>
  <c r="C3231" i="2"/>
  <c r="L3231" i="2" s="1"/>
  <c r="A3351" i="2"/>
  <c r="C2945" i="2"/>
  <c r="L2945" i="2"/>
  <c r="A3065" i="2"/>
  <c r="C2995" i="2"/>
  <c r="L2995" i="2"/>
  <c r="A3115" i="2"/>
  <c r="C2927" i="2"/>
  <c r="L2927" i="2"/>
  <c r="A3047" i="2"/>
  <c r="C2896" i="2"/>
  <c r="L2896" i="2"/>
  <c r="A3016" i="2"/>
  <c r="C3035" i="2"/>
  <c r="L3035" i="2"/>
  <c r="A3155" i="2"/>
  <c r="C2928" i="2"/>
  <c r="L2928" i="2"/>
  <c r="A3048" i="2"/>
  <c r="C2986" i="2"/>
  <c r="L2986" i="2"/>
  <c r="A3106" i="2"/>
  <c r="C2902" i="2"/>
  <c r="L2902" i="2"/>
  <c r="A3022" i="2"/>
  <c r="C2996" i="2"/>
  <c r="L2996" i="2"/>
  <c r="A3116" i="2"/>
  <c r="C2944" i="2"/>
  <c r="L2944" i="2"/>
  <c r="A3064" i="2"/>
  <c r="C2885" i="2"/>
  <c r="L2885" i="2"/>
  <c r="A3005" i="2"/>
  <c r="C2980" i="2"/>
  <c r="L2980" i="2"/>
  <c r="A3100" i="2"/>
  <c r="C2964" i="2"/>
  <c r="L2964" i="2"/>
  <c r="A3084" i="2"/>
  <c r="C3039" i="2"/>
  <c r="A3159" i="2"/>
  <c r="C3000" i="2"/>
  <c r="L3000" i="2" s="1"/>
  <c r="A3120" i="2"/>
  <c r="C2893" i="2"/>
  <c r="L2893" i="2" s="1"/>
  <c r="A3013" i="2"/>
  <c r="C2929" i="2"/>
  <c r="L2929" i="2" s="1"/>
  <c r="A3049" i="2"/>
  <c r="C2904" i="2"/>
  <c r="L2904" i="2" s="1"/>
  <c r="A3024" i="2"/>
  <c r="C2933" i="2"/>
  <c r="L2933" i="2" s="1"/>
  <c r="A3053" i="2"/>
  <c r="D3103" i="2"/>
  <c r="D3069" i="2"/>
  <c r="D3018" i="2"/>
  <c r="D3034" i="2"/>
  <c r="D3089" i="2"/>
  <c r="D3075" i="2"/>
  <c r="D3031" i="2"/>
  <c r="D3144" i="2"/>
  <c r="D3017" i="2"/>
  <c r="D3200" i="2"/>
  <c r="D3054" i="2"/>
  <c r="D3035" i="2"/>
  <c r="D3296" i="2"/>
  <c r="D3039" i="2"/>
  <c r="D3107" i="2"/>
  <c r="D3102" i="2"/>
  <c r="D3059" i="2"/>
  <c r="D3316" i="2"/>
  <c r="D3067" i="2"/>
  <c r="D3240" i="2"/>
  <c r="D3050" i="2"/>
  <c r="D3156" i="2"/>
  <c r="D3026" i="2"/>
  <c r="D3070" i="2"/>
  <c r="D3023" i="2"/>
  <c r="D3220" i="2"/>
  <c r="D3332" i="2"/>
  <c r="D3074" i="2"/>
  <c r="D3007" i="2"/>
  <c r="D3113" i="2"/>
  <c r="D3013" i="2"/>
  <c r="D3115" i="2"/>
  <c r="D3082" i="2"/>
  <c r="D3098" i="2"/>
  <c r="D3025" i="2"/>
  <c r="D3124" i="2"/>
  <c r="D3087" i="2"/>
  <c r="D3010" i="2"/>
  <c r="D3078" i="2"/>
  <c r="D3180" i="2"/>
  <c r="A3003" i="2"/>
  <c r="L3011" i="2"/>
  <c r="L3003" i="2"/>
  <c r="L3111" i="2"/>
  <c r="L3023" i="2"/>
  <c r="L3110" i="2"/>
  <c r="L3050" i="2"/>
  <c r="L3033" i="2"/>
  <c r="L3039" i="2"/>
  <c r="L3075" i="2"/>
  <c r="L3066" i="2"/>
  <c r="D3213" i="2"/>
  <c r="C3003" i="2"/>
  <c r="D3130" i="2"/>
  <c r="D3218" i="2"/>
  <c r="D3194" i="2"/>
  <c r="D3276" i="2"/>
  <c r="D3222" i="2"/>
  <c r="D3155" i="2"/>
  <c r="D3264" i="2"/>
  <c r="D3198" i="2"/>
  <c r="D3145" i="2"/>
  <c r="D3133" i="2"/>
  <c r="D3127" i="2"/>
  <c r="D3143" i="2"/>
  <c r="D3146" i="2"/>
  <c r="D3187" i="2"/>
  <c r="D3179" i="2"/>
  <c r="D3227" i="2"/>
  <c r="D3174" i="2"/>
  <c r="D3137" i="2"/>
  <c r="D3151" i="2"/>
  <c r="D3138" i="2"/>
  <c r="D3223" i="2"/>
  <c r="D3131" i="2"/>
  <c r="D3284" i="2"/>
  <c r="C3053" i="2"/>
  <c r="L3053" i="2" s="1"/>
  <c r="A3173" i="2"/>
  <c r="C3049" i="2"/>
  <c r="L3049" i="2" s="1"/>
  <c r="A3169" i="2"/>
  <c r="C3120" i="2"/>
  <c r="L3120" i="2" s="1"/>
  <c r="A3240" i="2"/>
  <c r="C3084" i="2"/>
  <c r="L3084" i="2" s="1"/>
  <c r="A3204" i="2"/>
  <c r="C3005" i="2"/>
  <c r="L3005" i="2" s="1"/>
  <c r="A3125" i="2"/>
  <c r="C3116" i="2"/>
  <c r="L3116" i="2" s="1"/>
  <c r="A3236" i="2"/>
  <c r="C3106" i="2"/>
  <c r="L3106" i="2" s="1"/>
  <c r="A3226" i="2"/>
  <c r="C3155" i="2"/>
  <c r="L3155" i="2" s="1"/>
  <c r="A3275" i="2"/>
  <c r="C3047" i="2"/>
  <c r="L3047" i="2" s="1"/>
  <c r="A3167" i="2"/>
  <c r="C3065" i="2"/>
  <c r="L3065" i="2" s="1"/>
  <c r="A3185" i="2"/>
  <c r="C3095" i="2"/>
  <c r="L3095" i="2" s="1"/>
  <c r="A3215" i="2"/>
  <c r="C3046" i="2"/>
  <c r="L3046" i="2" s="1"/>
  <c r="A3166" i="2"/>
  <c r="C3117" i="2"/>
  <c r="L3117" i="2" s="1"/>
  <c r="A3237" i="2"/>
  <c r="C3094" i="2"/>
  <c r="L3094" i="2" s="1"/>
  <c r="A3214" i="2"/>
  <c r="C3350" i="2"/>
  <c r="A3470" i="2"/>
  <c r="C3025" i="2"/>
  <c r="L3025" i="2" s="1"/>
  <c r="A3145" i="2"/>
  <c r="C3010" i="2"/>
  <c r="L3010" i="2" s="1"/>
  <c r="A3130" i="2"/>
  <c r="C3088" i="2"/>
  <c r="L3088" i="2" s="1"/>
  <c r="A3208" i="2"/>
  <c r="C3074" i="2"/>
  <c r="L3074" i="2" s="1"/>
  <c r="A3194" i="2"/>
  <c r="C3015" i="2"/>
  <c r="L3015" i="2" s="1"/>
  <c r="A3135" i="2"/>
  <c r="C3153" i="2"/>
  <c r="L3153" i="2" s="1"/>
  <c r="A3273" i="2"/>
  <c r="C3096" i="2"/>
  <c r="L3096" i="2" s="1"/>
  <c r="A3216" i="2"/>
  <c r="C3211" i="2"/>
  <c r="A3331" i="2"/>
  <c r="C3114" i="2"/>
  <c r="L3114" i="2"/>
  <c r="A3234" i="2"/>
  <c r="C3101" i="2"/>
  <c r="L3101" i="2"/>
  <c r="A3221" i="2"/>
  <c r="C3108" i="2"/>
  <c r="L3108" i="2"/>
  <c r="A3228" i="2"/>
  <c r="C3080" i="2"/>
  <c r="L3080" i="2"/>
  <c r="A3200" i="2"/>
  <c r="C3069" i="2"/>
  <c r="L3069" i="2"/>
  <c r="A3189" i="2"/>
  <c r="C3026" i="2"/>
  <c r="L3026" i="2"/>
  <c r="A3146" i="2"/>
  <c r="C3020" i="2"/>
  <c r="L3020" i="2"/>
  <c r="A3140" i="2"/>
  <c r="C3121" i="2"/>
  <c r="L3121" i="2"/>
  <c r="A3241" i="2"/>
  <c r="D3241" i="2"/>
  <c r="C3041" i="2"/>
  <c r="L3041" i="2" s="1"/>
  <c r="A3161" i="2"/>
  <c r="C3203" i="2"/>
  <c r="L3203" i="2" s="1"/>
  <c r="A3323" i="2"/>
  <c r="C3032" i="2"/>
  <c r="L3032" i="2" s="1"/>
  <c r="A3152" i="2"/>
  <c r="C3086" i="2"/>
  <c r="L3086" i="2" s="1"/>
  <c r="A3206" i="2"/>
  <c r="C3045" i="2"/>
  <c r="L3045" i="2" s="1"/>
  <c r="A3165" i="2"/>
  <c r="C3079" i="2"/>
  <c r="L3079" i="2" s="1"/>
  <c r="A3199" i="2"/>
  <c r="C3186" i="2"/>
  <c r="A3306" i="2"/>
  <c r="C3044" i="2"/>
  <c r="L3044" i="2" s="1"/>
  <c r="A3164" i="2"/>
  <c r="C3031" i="2"/>
  <c r="L3031" i="2" s="1"/>
  <c r="A3151" i="2"/>
  <c r="C3061" i="2"/>
  <c r="L3061" i="2" s="1"/>
  <c r="A3181" i="2"/>
  <c r="C3067" i="2"/>
  <c r="L3067" i="2" s="1"/>
  <c r="A3187" i="2"/>
  <c r="C3008" i="2"/>
  <c r="L3008" i="2" s="1"/>
  <c r="A3128" i="2"/>
  <c r="C3102" i="2"/>
  <c r="L3102" i="2" s="1"/>
  <c r="A3222" i="2"/>
  <c r="C3042" i="2"/>
  <c r="L3042" i="2" s="1"/>
  <c r="A3162" i="2"/>
  <c r="C3018" i="2"/>
  <c r="L3018" i="2" s="1"/>
  <c r="A3138" i="2"/>
  <c r="C3021" i="2"/>
  <c r="L3021" i="2" s="1"/>
  <c r="A3141" i="2"/>
  <c r="C3092" i="2"/>
  <c r="L3092" i="2" s="1"/>
  <c r="A3212" i="2"/>
  <c r="C3052" i="2"/>
  <c r="L3052" i="2" s="1"/>
  <c r="A3172" i="2"/>
  <c r="C3076" i="2"/>
  <c r="L3076" i="2" s="1"/>
  <c r="A3196" i="2"/>
  <c r="C3071" i="2"/>
  <c r="L3071" i="2" s="1"/>
  <c r="A3191" i="2"/>
  <c r="C3085" i="2"/>
  <c r="L3085" i="2" s="1"/>
  <c r="A3205" i="2"/>
  <c r="C3143" i="2"/>
  <c r="L3143" i="2" s="1"/>
  <c r="A3263" i="2"/>
  <c r="C3040" i="2"/>
  <c r="L3040" i="2" s="1"/>
  <c r="A3160" i="2"/>
  <c r="C3054" i="2"/>
  <c r="L3054" i="2" s="1"/>
  <c r="A3174" i="2"/>
  <c r="C3027" i="2"/>
  <c r="L3027" i="2" s="1"/>
  <c r="A3147" i="2"/>
  <c r="C3030" i="2"/>
  <c r="L3030" i="2" s="1"/>
  <c r="A3150" i="2"/>
  <c r="C3060" i="2"/>
  <c r="L3060" i="2" s="1"/>
  <c r="A3180" i="2"/>
  <c r="C3078" i="2"/>
  <c r="L3078" i="2" s="1"/>
  <c r="A3198" i="2"/>
  <c r="C3201" i="2"/>
  <c r="L3201" i="2" s="1"/>
  <c r="A3321" i="2"/>
  <c r="D3340" i="2"/>
  <c r="D3159" i="2"/>
  <c r="D3154" i="2"/>
  <c r="D3324" i="2"/>
  <c r="D3348" i="2"/>
  <c r="D3472" i="2"/>
  <c r="D3388" i="2"/>
  <c r="D3139" i="2"/>
  <c r="D3175" i="2"/>
  <c r="D3400" i="2"/>
  <c r="D3225" i="2"/>
  <c r="D3205" i="2"/>
  <c r="D3150" i="2"/>
  <c r="D3166" i="2"/>
  <c r="D3158" i="2"/>
  <c r="D3292" i="2"/>
  <c r="D3183" i="2"/>
  <c r="D3197" i="2"/>
  <c r="D3272" i="2"/>
  <c r="D3408" i="2"/>
  <c r="D3229" i="2"/>
  <c r="D3230" i="2"/>
  <c r="D3169" i="2"/>
  <c r="D3167" i="2"/>
  <c r="D3328" i="2"/>
  <c r="D3368" i="2"/>
  <c r="D3376" i="2"/>
  <c r="D3456" i="2"/>
  <c r="D3162" i="2"/>
  <c r="D3191" i="2"/>
  <c r="D3149" i="2"/>
  <c r="D3308" i="2"/>
  <c r="D3252" i="2"/>
  <c r="D3171" i="2"/>
  <c r="D3234" i="2"/>
  <c r="D3356" i="2"/>
  <c r="D3215" i="2"/>
  <c r="D3344" i="2"/>
  <c r="D3142" i="2"/>
  <c r="D3135" i="2"/>
  <c r="D3312" i="2"/>
  <c r="D3300" i="2"/>
  <c r="D3235" i="2"/>
  <c r="D3190" i="2"/>
  <c r="D3360" i="2"/>
  <c r="D3320" i="2"/>
  <c r="D3195" i="2"/>
  <c r="D3189" i="2"/>
  <c r="D3209" i="2"/>
  <c r="C3024" i="2"/>
  <c r="L3024" i="2" s="1"/>
  <c r="A3144" i="2"/>
  <c r="C3013" i="2"/>
  <c r="L3013" i="2" s="1"/>
  <c r="A3133" i="2"/>
  <c r="C3159" i="2"/>
  <c r="L3159" i="2" s="1"/>
  <c r="A3279" i="2"/>
  <c r="C3100" i="2"/>
  <c r="L3100" i="2" s="1"/>
  <c r="A3220" i="2"/>
  <c r="C3064" i="2"/>
  <c r="L3064" i="2" s="1"/>
  <c r="A3184" i="2"/>
  <c r="C3022" i="2"/>
  <c r="L3022" i="2" s="1"/>
  <c r="A3142" i="2"/>
  <c r="C3048" i="2"/>
  <c r="L3048" i="2" s="1"/>
  <c r="A3168" i="2"/>
  <c r="C3016" i="2"/>
  <c r="L3016" i="2" s="1"/>
  <c r="A3136" i="2"/>
  <c r="C3115" i="2"/>
  <c r="L3115" i="2" s="1"/>
  <c r="A3235" i="2"/>
  <c r="C3351" i="2"/>
  <c r="A3471" i="2"/>
  <c r="C3104" i="2"/>
  <c r="L3104" i="2" s="1"/>
  <c r="A3224" i="2"/>
  <c r="C3057" i="2"/>
  <c r="L3057" i="2" s="1"/>
  <c r="A3177" i="2"/>
  <c r="C3109" i="2"/>
  <c r="L3109" i="2" s="1"/>
  <c r="A3229" i="2"/>
  <c r="C3058" i="2"/>
  <c r="L3058" i="2" s="1"/>
  <c r="A3178" i="2"/>
  <c r="C3090" i="2"/>
  <c r="L3090" i="2" s="1"/>
  <c r="A3210" i="2"/>
  <c r="C3006" i="2"/>
  <c r="L3006" i="2" s="1"/>
  <c r="A3126" i="2"/>
  <c r="C3043" i="2"/>
  <c r="L3043" i="2" s="1"/>
  <c r="A3163" i="2"/>
  <c r="C3012" i="2"/>
  <c r="L3012" i="2" s="1"/>
  <c r="A3132" i="2"/>
  <c r="C3038" i="2"/>
  <c r="L3038" i="2" s="1"/>
  <c r="A3158" i="2"/>
  <c r="C3036" i="2"/>
  <c r="L3036" i="2" s="1"/>
  <c r="A3156" i="2"/>
  <c r="C3063" i="2"/>
  <c r="L3063" i="2" s="1"/>
  <c r="A3183" i="2"/>
  <c r="C3219" i="2"/>
  <c r="L3219" i="2" s="1"/>
  <c r="A3339" i="2"/>
  <c r="C3068" i="2"/>
  <c r="L3068" i="2"/>
  <c r="A3188" i="2"/>
  <c r="C3179" i="2"/>
  <c r="A3299" i="2"/>
  <c r="C3007" i="2"/>
  <c r="L3007" i="2" s="1"/>
  <c r="A3127" i="2"/>
  <c r="C3014" i="2"/>
  <c r="L3014" i="2" s="1"/>
  <c r="A3134" i="2"/>
  <c r="C3112" i="2"/>
  <c r="L3112" i="2" s="1"/>
  <c r="A3232" i="2"/>
  <c r="C3131" i="2"/>
  <c r="A3251" i="2"/>
  <c r="C3004" i="2"/>
  <c r="L3004" i="2" s="1"/>
  <c r="A3124" i="2"/>
  <c r="C3028" i="2"/>
  <c r="L3028" i="2" s="1"/>
  <c r="A3148" i="2"/>
  <c r="C3105" i="2"/>
  <c r="L3105" i="2" s="1"/>
  <c r="A3225" i="2"/>
  <c r="C3107" i="2"/>
  <c r="L3107" i="2" s="1"/>
  <c r="A3227" i="2"/>
  <c r="C3119" i="2"/>
  <c r="L3119" i="2" s="1"/>
  <c r="A3239" i="2"/>
  <c r="C3029" i="2"/>
  <c r="L3029" i="2" s="1"/>
  <c r="A3149" i="2"/>
  <c r="C3034" i="2"/>
  <c r="L3034" i="2" s="1"/>
  <c r="A3154" i="2"/>
  <c r="C3077" i="2"/>
  <c r="L3077" i="2" s="1"/>
  <c r="A3197" i="2"/>
  <c r="C3113" i="2"/>
  <c r="L3113" i="2" s="1"/>
  <c r="A3233" i="2"/>
  <c r="C3062" i="2"/>
  <c r="L3062" i="2" s="1"/>
  <c r="A3182" i="2"/>
  <c r="C3103" i="2"/>
  <c r="L3103" i="2" s="1"/>
  <c r="A3223" i="2"/>
  <c r="C3195" i="2"/>
  <c r="L3195" i="2" s="1"/>
  <c r="A3315" i="2"/>
  <c r="C3139" i="2"/>
  <c r="L3139" i="2" s="1"/>
  <c r="A3259" i="2"/>
  <c r="C3037" i="2"/>
  <c r="L3037" i="2" s="1"/>
  <c r="A3157" i="2"/>
  <c r="C3009" i="2"/>
  <c r="L3009" i="2" s="1"/>
  <c r="A3129" i="2"/>
  <c r="C3097" i="2"/>
  <c r="L3097" i="2" s="1"/>
  <c r="A3217" i="2"/>
  <c r="C3051" i="2"/>
  <c r="L3051" i="2" s="1"/>
  <c r="A3171" i="2"/>
  <c r="C3207" i="2"/>
  <c r="L3207" i="2" s="1"/>
  <c r="A3327" i="2"/>
  <c r="C3073" i="2"/>
  <c r="L3073" i="2" s="1"/>
  <c r="A3193" i="2"/>
  <c r="C3122" i="2"/>
  <c r="L3122" i="2" s="1"/>
  <c r="A3242" i="2"/>
  <c r="C3093" i="2"/>
  <c r="L3093" i="2" s="1"/>
  <c r="A3213" i="2"/>
  <c r="C3056" i="2"/>
  <c r="L3056" i="2" s="1"/>
  <c r="A3176" i="2"/>
  <c r="C3089" i="2"/>
  <c r="L3089" i="2" s="1"/>
  <c r="A3209" i="2"/>
  <c r="C3082" i="2"/>
  <c r="L3082" i="2" s="1"/>
  <c r="A3202" i="2"/>
  <c r="C3118" i="2"/>
  <c r="L3118" i="2" s="1"/>
  <c r="A3238" i="2"/>
  <c r="C3072" i="2"/>
  <c r="L3072" i="2" s="1"/>
  <c r="A3192" i="2"/>
  <c r="C3137" i="2"/>
  <c r="L3137" i="2" s="1"/>
  <c r="A3257" i="2"/>
  <c r="C3170" i="2"/>
  <c r="A3290" i="2"/>
  <c r="C3218" i="2"/>
  <c r="L3218" i="2" s="1"/>
  <c r="A3338" i="2"/>
  <c r="C3070" i="2"/>
  <c r="L3070" i="2" s="1"/>
  <c r="A3190" i="2"/>
  <c r="C3055" i="2"/>
  <c r="L3055" i="2" s="1"/>
  <c r="A3175" i="2"/>
  <c r="D3193" i="2"/>
  <c r="D3244" i="2"/>
  <c r="D3233" i="2"/>
  <c r="D3436" i="2"/>
  <c r="D3207" i="2"/>
  <c r="D3202" i="2"/>
  <c r="D3452" i="2"/>
  <c r="D3170" i="2"/>
  <c r="D3416" i="2"/>
  <c r="D3199" i="2"/>
  <c r="D3217" i="2"/>
  <c r="D3181" i="2"/>
  <c r="D3178" i="2"/>
  <c r="D3238" i="2"/>
  <c r="D3182" i="2"/>
  <c r="D3369" i="2"/>
  <c r="D3260" i="2"/>
  <c r="D3165" i="2"/>
  <c r="D3226" i="2"/>
  <c r="D3203" i="2"/>
  <c r="D3304" i="2"/>
  <c r="D3211" i="2"/>
  <c r="D3177" i="2"/>
  <c r="D3237" i="2"/>
  <c r="D3206" i="2"/>
  <c r="D3147" i="2"/>
  <c r="D3239" i="2"/>
  <c r="D3219" i="2"/>
  <c r="D3186" i="2"/>
  <c r="D3134" i="2"/>
  <c r="D3141" i="2"/>
  <c r="D3157" i="2"/>
  <c r="D3221" i="2"/>
  <c r="D3185" i="2"/>
  <c r="D3201" i="2"/>
  <c r="D3173" i="2"/>
  <c r="D3125" i="2"/>
  <c r="D3163" i="2"/>
  <c r="D3210" i="2"/>
  <c r="D3123" i="2"/>
  <c r="M3123" i="2"/>
  <c r="M3124" i="2" s="1"/>
  <c r="M3125" i="2" s="1"/>
  <c r="M3126" i="2" s="1"/>
  <c r="M3127" i="2" s="1"/>
  <c r="M3128" i="2" s="1"/>
  <c r="M3129" i="2" s="1"/>
  <c r="M3130" i="2" s="1"/>
  <c r="M3131" i="2" s="1"/>
  <c r="M3132" i="2" s="1"/>
  <c r="M3133" i="2" s="1"/>
  <c r="M3134" i="2" s="1"/>
  <c r="M3135" i="2" s="1"/>
  <c r="M3136" i="2" s="1"/>
  <c r="M3137" i="2" s="1"/>
  <c r="M3138" i="2" s="1"/>
  <c r="M3139" i="2" s="1"/>
  <c r="M3140" i="2" s="1"/>
  <c r="M3141" i="2" s="1"/>
  <c r="M3142" i="2" s="1"/>
  <c r="M3143" i="2" s="1"/>
  <c r="M3144" i="2" s="1"/>
  <c r="M3145" i="2" s="1"/>
  <c r="M3146" i="2" s="1"/>
  <c r="M3147" i="2" s="1"/>
  <c r="M3148" i="2" s="1"/>
  <c r="M3149" i="2" s="1"/>
  <c r="M3150" i="2" s="1"/>
  <c r="M3151" i="2" s="1"/>
  <c r="M3152" i="2" s="1"/>
  <c r="M3153" i="2" s="1"/>
  <c r="M3154" i="2" s="1"/>
  <c r="M3155" i="2" s="1"/>
  <c r="M3156" i="2" s="1"/>
  <c r="M3157" i="2" s="1"/>
  <c r="M3158" i="2" s="1"/>
  <c r="M3159" i="2" s="1"/>
  <c r="M3160" i="2" s="1"/>
  <c r="M3161" i="2" s="1"/>
  <c r="M3162" i="2" s="1"/>
  <c r="M3163" i="2" s="1"/>
  <c r="M3164" i="2" s="1"/>
  <c r="M3165" i="2" s="1"/>
  <c r="M3166" i="2" s="1"/>
  <c r="M3167" i="2" s="1"/>
  <c r="M3168" i="2" s="1"/>
  <c r="M3169" i="2" s="1"/>
  <c r="M3170" i="2" s="1"/>
  <c r="M3171" i="2" s="1"/>
  <c r="M3172" i="2" s="1"/>
  <c r="M3173" i="2" s="1"/>
  <c r="M3174" i="2" s="1"/>
  <c r="M3175" i="2" s="1"/>
  <c r="M3176" i="2" s="1"/>
  <c r="M3177" i="2" s="1"/>
  <c r="M3178" i="2" s="1"/>
  <c r="M3179" i="2" s="1"/>
  <c r="M3180" i="2" s="1"/>
  <c r="M3181" i="2" s="1"/>
  <c r="M3182" i="2" s="1"/>
  <c r="M3183" i="2" s="1"/>
  <c r="M3184" i="2" s="1"/>
  <c r="M3185" i="2" s="1"/>
  <c r="M3186" i="2" s="1"/>
  <c r="M3187" i="2" s="1"/>
  <c r="M3188" i="2" s="1"/>
  <c r="M3189" i="2" s="1"/>
  <c r="M3190" i="2" s="1"/>
  <c r="M3191" i="2" s="1"/>
  <c r="M3192" i="2" s="1"/>
  <c r="M3193" i="2" s="1"/>
  <c r="M3194" i="2" s="1"/>
  <c r="M3195" i="2" s="1"/>
  <c r="M3196" i="2" s="1"/>
  <c r="M3197" i="2" s="1"/>
  <c r="M3198" i="2" s="1"/>
  <c r="M3199" i="2" s="1"/>
  <c r="M3200" i="2" s="1"/>
  <c r="M3201" i="2" s="1"/>
  <c r="M3202" i="2" s="1"/>
  <c r="M3203" i="2" s="1"/>
  <c r="M3204" i="2" s="1"/>
  <c r="M3205" i="2" s="1"/>
  <c r="M3206" i="2" s="1"/>
  <c r="M3207" i="2" s="1"/>
  <c r="M3208" i="2" s="1"/>
  <c r="D3126" i="2"/>
  <c r="D3281" i="2"/>
  <c r="D3214" i="2"/>
  <c r="D3231" i="2"/>
  <c r="D3153" i="2"/>
  <c r="D3242" i="2"/>
  <c r="A3123" i="2"/>
  <c r="L3211" i="2"/>
  <c r="L3230" i="2"/>
  <c r="L3131" i="2"/>
  <c r="L3179" i="2"/>
  <c r="L3186" i="2"/>
  <c r="L3123" i="2"/>
  <c r="L3170" i="2"/>
  <c r="D3333" i="2"/>
  <c r="C3123" i="2"/>
  <c r="D3351" i="2"/>
  <c r="D3243" i="2"/>
  <c r="M3243" i="2"/>
  <c r="M3244" i="2" s="1"/>
  <c r="M3245" i="2" s="1"/>
  <c r="M3246" i="2" s="1"/>
  <c r="M3247" i="2" s="1"/>
  <c r="M3248" i="2" s="1"/>
  <c r="M3249" i="2" s="1"/>
  <c r="M3250" i="2" s="1"/>
  <c r="M3251" i="2" s="1"/>
  <c r="M3252" i="2" s="1"/>
  <c r="M3253" i="2" s="1"/>
  <c r="M3254" i="2" s="1"/>
  <c r="M3255" i="2" s="1"/>
  <c r="M3256" i="2" s="1"/>
  <c r="M3257" i="2" s="1"/>
  <c r="M3258" i="2" s="1"/>
  <c r="M3259" i="2" s="1"/>
  <c r="M3260" i="2" s="1"/>
  <c r="M3261" i="2" s="1"/>
  <c r="M3262" i="2" s="1"/>
  <c r="M3263" i="2" s="1"/>
  <c r="M3264" i="2" s="1"/>
  <c r="M3265" i="2" s="1"/>
  <c r="M3266" i="2" s="1"/>
  <c r="M3267" i="2" s="1"/>
  <c r="M3268" i="2" s="1"/>
  <c r="M3269" i="2" s="1"/>
  <c r="M3270" i="2" s="1"/>
  <c r="M3271" i="2" s="1"/>
  <c r="M3272" i="2" s="1"/>
  <c r="M3273" i="2" s="1"/>
  <c r="M3274" i="2" s="1"/>
  <c r="M3275" i="2" s="1"/>
  <c r="M3276" i="2" s="1"/>
  <c r="M3277" i="2" s="1"/>
  <c r="M3278" i="2" s="1"/>
  <c r="M3279" i="2" s="1"/>
  <c r="M3280" i="2" s="1"/>
  <c r="M3281" i="2" s="1"/>
  <c r="M3282" i="2" s="1"/>
  <c r="M3283" i="2" s="1"/>
  <c r="M3284" i="2" s="1"/>
  <c r="M3285" i="2" s="1"/>
  <c r="M3286" i="2" s="1"/>
  <c r="M3287" i="2" s="1"/>
  <c r="M3288" i="2" s="1"/>
  <c r="M3289" i="2" s="1"/>
  <c r="M3290" i="2" s="1"/>
  <c r="M3291" i="2" s="1"/>
  <c r="M3292" i="2" s="1"/>
  <c r="M3293" i="2" s="1"/>
  <c r="M3294" i="2" s="1"/>
  <c r="M3295" i="2" s="1"/>
  <c r="M3296" i="2" s="1"/>
  <c r="M3297" i="2" s="1"/>
  <c r="M3298" i="2" s="1"/>
  <c r="M3299" i="2" s="1"/>
  <c r="M3300" i="2" s="1"/>
  <c r="M3301" i="2" s="1"/>
  <c r="M3302" i="2" s="1"/>
  <c r="M3303" i="2" s="1"/>
  <c r="M3304" i="2" s="1"/>
  <c r="M3305" i="2" s="1"/>
  <c r="M3306" i="2" s="1"/>
  <c r="M3307" i="2" s="1"/>
  <c r="M3308" i="2" s="1"/>
  <c r="M3309" i="2" s="1"/>
  <c r="M3310" i="2" s="1"/>
  <c r="M3311" i="2" s="1"/>
  <c r="M3312" i="2" s="1"/>
  <c r="M3313" i="2" s="1"/>
  <c r="M3314" i="2" s="1"/>
  <c r="M3315" i="2" s="1"/>
  <c r="M3316" i="2" s="1"/>
  <c r="M3317" i="2" s="1"/>
  <c r="M3318" i="2" s="1"/>
  <c r="M3319" i="2" s="1"/>
  <c r="M3320" i="2" s="1"/>
  <c r="M3321" i="2" s="1"/>
  <c r="M3322" i="2" s="1"/>
  <c r="D3305" i="2"/>
  <c r="D3339" i="2"/>
  <c r="D3267" i="2"/>
  <c r="D3323" i="2"/>
  <c r="D3301" i="2"/>
  <c r="D3290" i="2"/>
  <c r="D3334" i="2"/>
  <c r="D3246" i="2"/>
  <c r="D3245" i="2"/>
  <c r="D3321" i="2"/>
  <c r="D3261" i="2"/>
  <c r="D3359" i="2"/>
  <c r="D3424" i="2"/>
  <c r="D3380" i="2"/>
  <c r="D3302" i="2"/>
  <c r="D3337" i="2"/>
  <c r="D3536" i="2"/>
  <c r="D3327" i="2"/>
  <c r="D3353" i="2"/>
  <c r="D3313" i="2"/>
  <c r="D3496" i="2"/>
  <c r="C3175" i="2"/>
  <c r="L3175" i="2"/>
  <c r="A3295" i="2"/>
  <c r="C3338" i="2"/>
  <c r="A3458" i="2"/>
  <c r="C3257" i="2"/>
  <c r="L3257" i="2" s="1"/>
  <c r="A3377" i="2"/>
  <c r="C3238" i="2"/>
  <c r="L3238" i="2"/>
  <c r="A3358" i="2"/>
  <c r="C3209" i="2"/>
  <c r="L3209" i="2"/>
  <c r="A3329" i="2"/>
  <c r="C3213" i="2"/>
  <c r="L3213" i="2"/>
  <c r="A3333" i="2"/>
  <c r="C3193" i="2"/>
  <c r="L3193" i="2"/>
  <c r="A3313" i="2"/>
  <c r="C3171" i="2"/>
  <c r="L3171" i="2"/>
  <c r="A3291" i="2"/>
  <c r="C3129" i="2"/>
  <c r="L3129" i="2"/>
  <c r="A3249" i="2"/>
  <c r="C3259" i="2"/>
  <c r="A3379" i="2"/>
  <c r="C3223" i="2"/>
  <c r="L3223" i="2" s="1"/>
  <c r="A3343" i="2"/>
  <c r="C3233" i="2"/>
  <c r="L3233" i="2" s="1"/>
  <c r="A3353" i="2"/>
  <c r="C3154" i="2"/>
  <c r="L3154" i="2" s="1"/>
  <c r="A3274" i="2"/>
  <c r="C3239" i="2"/>
  <c r="L3239" i="2" s="1"/>
  <c r="A3359" i="2"/>
  <c r="C3225" i="2"/>
  <c r="L3225" i="2" s="1"/>
  <c r="A3345" i="2"/>
  <c r="C3124" i="2"/>
  <c r="L3124" i="2" s="1"/>
  <c r="A3244" i="2"/>
  <c r="C3232" i="2"/>
  <c r="L3232" i="2" s="1"/>
  <c r="A3352" i="2"/>
  <c r="C3127" i="2"/>
  <c r="L3127" i="2" s="1"/>
  <c r="A3247" i="2"/>
  <c r="C3188" i="2"/>
  <c r="L3188" i="2" s="1"/>
  <c r="A3308" i="2"/>
  <c r="C3183" i="2"/>
  <c r="L3183" i="2" s="1"/>
  <c r="A3303" i="2"/>
  <c r="C3158" i="2"/>
  <c r="L3158" i="2" s="1"/>
  <c r="A3278" i="2"/>
  <c r="C3163" i="2"/>
  <c r="L3163" i="2" s="1"/>
  <c r="A3283" i="2"/>
  <c r="C3210" i="2"/>
  <c r="L3210" i="2" s="1"/>
  <c r="A3330" i="2"/>
  <c r="C3229" i="2"/>
  <c r="L3229" i="2" s="1"/>
  <c r="A3349" i="2"/>
  <c r="C3224" i="2"/>
  <c r="L3224" i="2" s="1"/>
  <c r="A3344" i="2"/>
  <c r="C3235" i="2"/>
  <c r="L3235" i="2" s="1"/>
  <c r="A3355" i="2"/>
  <c r="C3168" i="2"/>
  <c r="L3168" i="2" s="1"/>
  <c r="A3288" i="2"/>
  <c r="C3184" i="2"/>
  <c r="L3184" i="2" s="1"/>
  <c r="A3304" i="2"/>
  <c r="C3279" i="2"/>
  <c r="L3279" i="2" s="1"/>
  <c r="A3399" i="2"/>
  <c r="C3144" i="2"/>
  <c r="L3144" i="2"/>
  <c r="A3264" i="2"/>
  <c r="C3198" i="2"/>
  <c r="L3198" i="2"/>
  <c r="A3318" i="2"/>
  <c r="C3150" i="2"/>
  <c r="L3150" i="2"/>
  <c r="A3270" i="2"/>
  <c r="C3174" i="2"/>
  <c r="L3174" i="2"/>
  <c r="A3294" i="2"/>
  <c r="C3263" i="2"/>
  <c r="A3383" i="2"/>
  <c r="C3191" i="2"/>
  <c r="L3191" i="2" s="1"/>
  <c r="A3311" i="2"/>
  <c r="C3172" i="2"/>
  <c r="L3172" i="2" s="1"/>
  <c r="A3292" i="2"/>
  <c r="C3141" i="2"/>
  <c r="L3141" i="2" s="1"/>
  <c r="A3261" i="2"/>
  <c r="C3162" i="2"/>
  <c r="L3162" i="2" s="1"/>
  <c r="A3282" i="2"/>
  <c r="C3128" i="2"/>
  <c r="L3128" i="2" s="1"/>
  <c r="A3248" i="2"/>
  <c r="C3181" i="2"/>
  <c r="L3181" i="2" s="1"/>
  <c r="A3301" i="2"/>
  <c r="C3164" i="2"/>
  <c r="L3164" i="2" s="1"/>
  <c r="A3284" i="2"/>
  <c r="C3199" i="2"/>
  <c r="L3199" i="2" s="1"/>
  <c r="A3319" i="2"/>
  <c r="C3206" i="2"/>
  <c r="L3206" i="2" s="1"/>
  <c r="A3326" i="2"/>
  <c r="C3323" i="2"/>
  <c r="L3323" i="2" s="1"/>
  <c r="A3443" i="2"/>
  <c r="C3140" i="2"/>
  <c r="L3140" i="2" s="1"/>
  <c r="A3260" i="2"/>
  <c r="C3189" i="2"/>
  <c r="L3189" i="2" s="1"/>
  <c r="A3309" i="2"/>
  <c r="C3228" i="2"/>
  <c r="L3228" i="2" s="1"/>
  <c r="A3348" i="2"/>
  <c r="C3234" i="2"/>
  <c r="L3234" i="2" s="1"/>
  <c r="A3354" i="2"/>
  <c r="C3216" i="2"/>
  <c r="L3216" i="2" s="1"/>
  <c r="A3336" i="2"/>
  <c r="C3135" i="2"/>
  <c r="L3135" i="2" s="1"/>
  <c r="A3255" i="2"/>
  <c r="C3208" i="2"/>
  <c r="L3208" i="2" s="1"/>
  <c r="A3328" i="2"/>
  <c r="C3145" i="2"/>
  <c r="L3145" i="2" s="1"/>
  <c r="A3265" i="2"/>
  <c r="C3214" i="2"/>
  <c r="L3214" i="2" s="1"/>
  <c r="A3334" i="2"/>
  <c r="C3166" i="2"/>
  <c r="L3166" i="2" s="1"/>
  <c r="A3286" i="2"/>
  <c r="C3185" i="2"/>
  <c r="L3185" i="2" s="1"/>
  <c r="A3305" i="2"/>
  <c r="C3275" i="2"/>
  <c r="L3275" i="2" s="1"/>
  <c r="A3395" i="2"/>
  <c r="C3236" i="2"/>
  <c r="L3236" i="2" s="1"/>
  <c r="A3356" i="2"/>
  <c r="C3204" i="2"/>
  <c r="L3204" i="2" s="1"/>
  <c r="A3324" i="2"/>
  <c r="C3169" i="2"/>
  <c r="L3169" i="2" s="1"/>
  <c r="A3289" i="2"/>
  <c r="D3293" i="2"/>
  <c r="D3285" i="2"/>
  <c r="D3440" i="2"/>
  <c r="D3255" i="2"/>
  <c r="D3291" i="2"/>
  <c r="D3576" i="2"/>
  <c r="D3448" i="2"/>
  <c r="D3392" i="2"/>
  <c r="D3270" i="2"/>
  <c r="D3508" i="2"/>
  <c r="D3468" i="2"/>
  <c r="D3460" i="2"/>
  <c r="D3361" i="2"/>
  <c r="D3404" i="2"/>
  <c r="D3258" i="2"/>
  <c r="D3257" i="2"/>
  <c r="D3347" i="2"/>
  <c r="D3307" i="2"/>
  <c r="D3263" i="2"/>
  <c r="D3253" i="2"/>
  <c r="D3318" i="2"/>
  <c r="D3275" i="2"/>
  <c r="D3396" i="2"/>
  <c r="D3338" i="2"/>
  <c r="D3401" i="2"/>
  <c r="D3277" i="2"/>
  <c r="D3357" i="2"/>
  <c r="D3358" i="2"/>
  <c r="D3322" i="2"/>
  <c r="D3364" i="2"/>
  <c r="D3309" i="2"/>
  <c r="D3310" i="2"/>
  <c r="D3420" i="2"/>
  <c r="D3464" i="2"/>
  <c r="D3476" i="2"/>
  <c r="D3428" i="2"/>
  <c r="D3311" i="2"/>
  <c r="D3289" i="2"/>
  <c r="D3349" i="2"/>
  <c r="D3303" i="2"/>
  <c r="D3278" i="2"/>
  <c r="D3345" i="2"/>
  <c r="D3295" i="2"/>
  <c r="D3274" i="2"/>
  <c r="C3190" i="2"/>
  <c r="L3190" i="2" s="1"/>
  <c r="A3310" i="2"/>
  <c r="C3290" i="2"/>
  <c r="L3290" i="2" s="1"/>
  <c r="A3410" i="2"/>
  <c r="C3192" i="2"/>
  <c r="L3192" i="2" s="1"/>
  <c r="A3312" i="2"/>
  <c r="C3202" i="2"/>
  <c r="L3202" i="2" s="1"/>
  <c r="A3322" i="2"/>
  <c r="C3176" i="2"/>
  <c r="L3176" i="2" s="1"/>
  <c r="A3296" i="2"/>
  <c r="C3242" i="2"/>
  <c r="L3242" i="2" s="1"/>
  <c r="A3362" i="2"/>
  <c r="C3327" i="2"/>
  <c r="A3447" i="2"/>
  <c r="C3217" i="2"/>
  <c r="L3217" i="2" s="1"/>
  <c r="A3337" i="2"/>
  <c r="C3157" i="2"/>
  <c r="L3157" i="2" s="1"/>
  <c r="A3277" i="2"/>
  <c r="C3315" i="2"/>
  <c r="A3435" i="2"/>
  <c r="C3182" i="2"/>
  <c r="L3182" i="2" s="1"/>
  <c r="A3302" i="2"/>
  <c r="C3197" i="2"/>
  <c r="L3197" i="2" s="1"/>
  <c r="A3317" i="2"/>
  <c r="C3149" i="2"/>
  <c r="L3149" i="2" s="1"/>
  <c r="A3269" i="2"/>
  <c r="C3227" i="2"/>
  <c r="L3227" i="2" s="1"/>
  <c r="A3347" i="2"/>
  <c r="C3148" i="2"/>
  <c r="L3148" i="2" s="1"/>
  <c r="A3268" i="2"/>
  <c r="C3251" i="2"/>
  <c r="L3251" i="2" s="1"/>
  <c r="A3371" i="2"/>
  <c r="C3134" i="2"/>
  <c r="L3134" i="2" s="1"/>
  <c r="A3254" i="2"/>
  <c r="C3299" i="2"/>
  <c r="A3419" i="2"/>
  <c r="C3339" i="2"/>
  <c r="A3459" i="2"/>
  <c r="C3156" i="2"/>
  <c r="L3156" i="2" s="1"/>
  <c r="A3276" i="2"/>
  <c r="C3132" i="2"/>
  <c r="L3132" i="2" s="1"/>
  <c r="A3252" i="2"/>
  <c r="C3126" i="2"/>
  <c r="L3126" i="2" s="1"/>
  <c r="A3246" i="2"/>
  <c r="C3178" i="2"/>
  <c r="L3178" i="2" s="1"/>
  <c r="A3298" i="2"/>
  <c r="C3177" i="2"/>
  <c r="L3177" i="2" s="1"/>
  <c r="A3297" i="2"/>
  <c r="C3471" i="2"/>
  <c r="A3591" i="2"/>
  <c r="C3136" i="2"/>
  <c r="L3136" i="2" s="1"/>
  <c r="A3256" i="2"/>
  <c r="C3142" i="2"/>
  <c r="L3142" i="2" s="1"/>
  <c r="A3262" i="2"/>
  <c r="C3220" i="2"/>
  <c r="L3220" i="2" s="1"/>
  <c r="A3340" i="2"/>
  <c r="C3133" i="2"/>
  <c r="L3133" i="2" s="1"/>
  <c r="A3253" i="2"/>
  <c r="C3321" i="2"/>
  <c r="A3441" i="2"/>
  <c r="C3180" i="2"/>
  <c r="L3180" i="2" s="1"/>
  <c r="A3300" i="2"/>
  <c r="C3147" i="2"/>
  <c r="L3147" i="2" s="1"/>
  <c r="A3267" i="2"/>
  <c r="C3160" i="2"/>
  <c r="L3160" i="2" s="1"/>
  <c r="A3280" i="2"/>
  <c r="C3205" i="2"/>
  <c r="L3205" i="2" s="1"/>
  <c r="A3325" i="2"/>
  <c r="C3196" i="2"/>
  <c r="L3196" i="2" s="1"/>
  <c r="A3316" i="2"/>
  <c r="C3212" i="2"/>
  <c r="L3212" i="2" s="1"/>
  <c r="A3332" i="2"/>
  <c r="C3138" i="2"/>
  <c r="L3138" i="2" s="1"/>
  <c r="A3258" i="2"/>
  <c r="C3222" i="2"/>
  <c r="L3222" i="2" s="1"/>
  <c r="A3342" i="2"/>
  <c r="C3187" i="2"/>
  <c r="L3187" i="2" s="1"/>
  <c r="A3307" i="2"/>
  <c r="C3151" i="2"/>
  <c r="L3151" i="2" s="1"/>
  <c r="A3271" i="2"/>
  <c r="C3306" i="2"/>
  <c r="L3306" i="2" s="1"/>
  <c r="A3426" i="2"/>
  <c r="C3165" i="2"/>
  <c r="L3165" i="2" s="1"/>
  <c r="A3285" i="2"/>
  <c r="C3152" i="2"/>
  <c r="L3152" i="2" s="1"/>
  <c r="A3272" i="2"/>
  <c r="C3161" i="2"/>
  <c r="L3161" i="2" s="1"/>
  <c r="A3281" i="2"/>
  <c r="C3241" i="2"/>
  <c r="L3241" i="2" s="1"/>
  <c r="A3361" i="2"/>
  <c r="C3146" i="2"/>
  <c r="L3146" i="2" s="1"/>
  <c r="A3266" i="2"/>
  <c r="C3200" i="2"/>
  <c r="L3200" i="2" s="1"/>
  <c r="A3320" i="2"/>
  <c r="C3221" i="2"/>
  <c r="L3221" i="2" s="1"/>
  <c r="A3341" i="2"/>
  <c r="C3331" i="2"/>
  <c r="L3331" i="2" s="1"/>
  <c r="A3451" i="2"/>
  <c r="C3273" i="2"/>
  <c r="L3273" i="2" s="1"/>
  <c r="A3393" i="2"/>
  <c r="C3194" i="2"/>
  <c r="L3194" i="2" s="1"/>
  <c r="A3314" i="2"/>
  <c r="C3130" i="2"/>
  <c r="L3130" i="2" s="1"/>
  <c r="A3250" i="2"/>
  <c r="C3470" i="2"/>
  <c r="A3590" i="2"/>
  <c r="C3237" i="2"/>
  <c r="L3237" i="2" s="1"/>
  <c r="A3357" i="2"/>
  <c r="C3215" i="2"/>
  <c r="L3215" i="2" s="1"/>
  <c r="A3335" i="2"/>
  <c r="C3167" i="2"/>
  <c r="L3167" i="2" s="1"/>
  <c r="A3287" i="2"/>
  <c r="C3226" i="2"/>
  <c r="L3226" i="2" s="1"/>
  <c r="A3346" i="2"/>
  <c r="C3125" i="2"/>
  <c r="L3125" i="2" s="1"/>
  <c r="A3245" i="2"/>
  <c r="C3240" i="2"/>
  <c r="L3240" i="2" s="1"/>
  <c r="A3360" i="2"/>
  <c r="C3173" i="2"/>
  <c r="L3173" i="2" s="1"/>
  <c r="A3293" i="2"/>
  <c r="D3362" i="2"/>
  <c r="D3283" i="2"/>
  <c r="D3254" i="2"/>
  <c r="D3331" i="2"/>
  <c r="D3489" i="2"/>
  <c r="D3319" i="2"/>
  <c r="D3556" i="2"/>
  <c r="D3273" i="2"/>
  <c r="D3330" i="2"/>
  <c r="D3341" i="2"/>
  <c r="D3306" i="2"/>
  <c r="D3326" i="2"/>
  <c r="D3297" i="2"/>
  <c r="D3346" i="2"/>
  <c r="D3298" i="2"/>
  <c r="D3572" i="2"/>
  <c r="D3329" i="2"/>
  <c r="D3315" i="2"/>
  <c r="D3480" i="2"/>
  <c r="D3355" i="2"/>
  <c r="D3432" i="2"/>
  <c r="D3262" i="2"/>
  <c r="D3335" i="2"/>
  <c r="D3354" i="2"/>
  <c r="D3372" i="2"/>
  <c r="D3269" i="2"/>
  <c r="D3282" i="2"/>
  <c r="D3488" i="2"/>
  <c r="D3287" i="2"/>
  <c r="D3350" i="2"/>
  <c r="D3528" i="2"/>
  <c r="D3317" i="2"/>
  <c r="D3412" i="2"/>
  <c r="D3286" i="2"/>
  <c r="D3325" i="2"/>
  <c r="D3520" i="2"/>
  <c r="D3259" i="2"/>
  <c r="D3592" i="2"/>
  <c r="D3444" i="2"/>
  <c r="D3279" i="2"/>
  <c r="D3251" i="2"/>
  <c r="D3343" i="2"/>
  <c r="D3271" i="2"/>
  <c r="D3294" i="2"/>
  <c r="D3299" i="2"/>
  <c r="D3266" i="2"/>
  <c r="D3247" i="2"/>
  <c r="D3265" i="2"/>
  <c r="D3384" i="2"/>
  <c r="D3342" i="2"/>
  <c r="D3314" i="2"/>
  <c r="D3250" i="2"/>
  <c r="A3243" i="2"/>
  <c r="L3263" i="2"/>
  <c r="L3351" i="2"/>
  <c r="L3299" i="2"/>
  <c r="L3259" i="2"/>
  <c r="L3327" i="2"/>
  <c r="L3321" i="2"/>
  <c r="L3339" i="2"/>
  <c r="L3350" i="2"/>
  <c r="L3315" i="2"/>
  <c r="L3338" i="2"/>
  <c r="L3243" i="2"/>
  <c r="D3453" i="2"/>
  <c r="C3243" i="2"/>
  <c r="D3462" i="2"/>
  <c r="D3386" i="2"/>
  <c r="D3712" i="2"/>
  <c r="D3437" i="2"/>
  <c r="D3470" i="2"/>
  <c r="D3474" i="2"/>
  <c r="D3475" i="2"/>
  <c r="D3466" i="2"/>
  <c r="D3461" i="2"/>
  <c r="D3451" i="2"/>
  <c r="D3504" i="2"/>
  <c r="D3367" i="2"/>
  <c r="D3419" i="2"/>
  <c r="D3371" i="2"/>
  <c r="D3445" i="2"/>
  <c r="D3532" i="2"/>
  <c r="D3407" i="2"/>
  <c r="D3402" i="2"/>
  <c r="D3455" i="2"/>
  <c r="D3552" i="2"/>
  <c r="D3449" i="2"/>
  <c r="D3417" i="2"/>
  <c r="D3450" i="2"/>
  <c r="D3676" i="2"/>
  <c r="D3374" i="2"/>
  <c r="D3482" i="2"/>
  <c r="D3415" i="2"/>
  <c r="D3398" i="2"/>
  <c r="D3469" i="2"/>
  <c r="D3548" i="2"/>
  <c r="D3430" i="2"/>
  <c r="D3478" i="2"/>
  <c r="D3458" i="2"/>
  <c r="D3373" i="2"/>
  <c r="D3427" i="2"/>
  <c r="D3481" i="2"/>
  <c r="D3390" i="2"/>
  <c r="D3568" i="2"/>
  <c r="D3560" i="2"/>
  <c r="D3413" i="2"/>
  <c r="C3293" i="2"/>
  <c r="L3293" i="2" s="1"/>
  <c r="A3413" i="2"/>
  <c r="C3245" i="2"/>
  <c r="L3245" i="2" s="1"/>
  <c r="A3365" i="2"/>
  <c r="C3287" i="2"/>
  <c r="L3287" i="2" s="1"/>
  <c r="A3407" i="2"/>
  <c r="C3357" i="2"/>
  <c r="L3357" i="2" s="1"/>
  <c r="A3477" i="2"/>
  <c r="C3250" i="2"/>
  <c r="L3250" i="2" s="1"/>
  <c r="A3370" i="2"/>
  <c r="C3393" i="2"/>
  <c r="A3513" i="2"/>
  <c r="C3341" i="2"/>
  <c r="L3341" i="2"/>
  <c r="A3461" i="2"/>
  <c r="C3266" i="2"/>
  <c r="L3266" i="2"/>
  <c r="A3386" i="2"/>
  <c r="C3281" i="2"/>
  <c r="L3281" i="2"/>
  <c r="A3401" i="2"/>
  <c r="C3285" i="2"/>
  <c r="L3285" i="2"/>
  <c r="A3405" i="2"/>
  <c r="C3271" i="2"/>
  <c r="L3271" i="2"/>
  <c r="A3391" i="2"/>
  <c r="C3342" i="2"/>
  <c r="L3342" i="2"/>
  <c r="A3462" i="2"/>
  <c r="C3332" i="2"/>
  <c r="L3332" i="2"/>
  <c r="A3452" i="2"/>
  <c r="C3325" i="2"/>
  <c r="L3325" i="2"/>
  <c r="A3445" i="2"/>
  <c r="C3267" i="2"/>
  <c r="L3267" i="2"/>
  <c r="A3387" i="2"/>
  <c r="C3441" i="2"/>
  <c r="A3561" i="2"/>
  <c r="C3340" i="2"/>
  <c r="L3340" i="2" s="1"/>
  <c r="A3460" i="2"/>
  <c r="C3256" i="2"/>
  <c r="L3256" i="2" s="1"/>
  <c r="A3376" i="2"/>
  <c r="C3297" i="2"/>
  <c r="L3297" i="2" s="1"/>
  <c r="A3417" i="2"/>
  <c r="C3246" i="2"/>
  <c r="L3246" i="2" s="1"/>
  <c r="A3366" i="2"/>
  <c r="C3276" i="2"/>
  <c r="L3276" i="2" s="1"/>
  <c r="A3396" i="2"/>
  <c r="C3419" i="2"/>
  <c r="L3419" i="2" s="1"/>
  <c r="A3539" i="2"/>
  <c r="C3371" i="2"/>
  <c r="L3371" i="2" s="1"/>
  <c r="A3491" i="2"/>
  <c r="C3347" i="2"/>
  <c r="L3347" i="2"/>
  <c r="A3467" i="2"/>
  <c r="C3317" i="2"/>
  <c r="L3317" i="2"/>
  <c r="A3437" i="2"/>
  <c r="C3435" i="2"/>
  <c r="A3555" i="2"/>
  <c r="C3337" i="2"/>
  <c r="L3337" i="2" s="1"/>
  <c r="A3457" i="2"/>
  <c r="C3362" i="2"/>
  <c r="L3362" i="2" s="1"/>
  <c r="A3482" i="2"/>
  <c r="C3322" i="2"/>
  <c r="L3322" i="2" s="1"/>
  <c r="A3442" i="2"/>
  <c r="C3410" i="2"/>
  <c r="L3410" i="2" s="1"/>
  <c r="A3530" i="2"/>
  <c r="C3289" i="2"/>
  <c r="L3289" i="2" s="1"/>
  <c r="A3409" i="2"/>
  <c r="C3356" i="2"/>
  <c r="L3356" i="2" s="1"/>
  <c r="A3476" i="2"/>
  <c r="C3305" i="2"/>
  <c r="L3305" i="2" s="1"/>
  <c r="A3425" i="2"/>
  <c r="C3334" i="2"/>
  <c r="L3334" i="2" s="1"/>
  <c r="A3454" i="2"/>
  <c r="C3328" i="2"/>
  <c r="L3328" i="2" s="1"/>
  <c r="A3448" i="2"/>
  <c r="C3336" i="2"/>
  <c r="L3336" i="2" s="1"/>
  <c r="A3456" i="2"/>
  <c r="C3348" i="2"/>
  <c r="L3348" i="2" s="1"/>
  <c r="A3468" i="2"/>
  <c r="C3260" i="2"/>
  <c r="L3260" i="2" s="1"/>
  <c r="A3380" i="2"/>
  <c r="C3326" i="2"/>
  <c r="L3326" i="2" s="1"/>
  <c r="A3446" i="2"/>
  <c r="C3284" i="2"/>
  <c r="L3284" i="2" s="1"/>
  <c r="A3404" i="2"/>
  <c r="C3248" i="2"/>
  <c r="L3248" i="2" s="1"/>
  <c r="A3368" i="2"/>
  <c r="C3261" i="2"/>
  <c r="L3261" i="2" s="1"/>
  <c r="A3381" i="2"/>
  <c r="C3311" i="2"/>
  <c r="L3311" i="2" s="1"/>
  <c r="A3431" i="2"/>
  <c r="C3294" i="2"/>
  <c r="L3294" i="2" s="1"/>
  <c r="A3414" i="2"/>
  <c r="C3318" i="2"/>
  <c r="L3318" i="2"/>
  <c r="A3438" i="2"/>
  <c r="C3399" i="2"/>
  <c r="L3399" i="2"/>
  <c r="A3519" i="2"/>
  <c r="C3288" i="2"/>
  <c r="L3288" i="2"/>
  <c r="A3408" i="2"/>
  <c r="C3344" i="2"/>
  <c r="L3344" i="2"/>
  <c r="A3464" i="2"/>
  <c r="C3330" i="2"/>
  <c r="L3330" i="2"/>
  <c r="A3450" i="2"/>
  <c r="C3278" i="2"/>
  <c r="L3278" i="2"/>
  <c r="A3398" i="2"/>
  <c r="C3308" i="2"/>
  <c r="L3308" i="2"/>
  <c r="A3428" i="2"/>
  <c r="C3352" i="2"/>
  <c r="L3352" i="2"/>
  <c r="A3472" i="2"/>
  <c r="C3345" i="2"/>
  <c r="L3345" i="2"/>
  <c r="A3465" i="2"/>
  <c r="C3274" i="2"/>
  <c r="L3274" i="2"/>
  <c r="A3394" i="2"/>
  <c r="C3343" i="2"/>
  <c r="L3343" i="2"/>
  <c r="A3463" i="2"/>
  <c r="C3249" i="2"/>
  <c r="L3249" i="2"/>
  <c r="A3369" i="2"/>
  <c r="C3313" i="2"/>
  <c r="L3313" i="2"/>
  <c r="A3433" i="2"/>
  <c r="C3329" i="2"/>
  <c r="L3329" i="2"/>
  <c r="A3449" i="2"/>
  <c r="C3377" i="2"/>
  <c r="A3497" i="2"/>
  <c r="C3295" i="2"/>
  <c r="L3295" i="2" s="1"/>
  <c r="A3415" i="2"/>
  <c r="D3414" i="2"/>
  <c r="D3406" i="2"/>
  <c r="D3389" i="2"/>
  <c r="D3435" i="2"/>
  <c r="D3393" i="2"/>
  <c r="D3403" i="2"/>
  <c r="D3394" i="2"/>
  <c r="D3465" i="2"/>
  <c r="D3423" i="2"/>
  <c r="D3409" i="2"/>
  <c r="D3431" i="2"/>
  <c r="D3596" i="2"/>
  <c r="D3540" i="2"/>
  <c r="D3429" i="2"/>
  <c r="D3442" i="2"/>
  <c r="D3477" i="2"/>
  <c r="D3521" i="2"/>
  <c r="D3516" i="2"/>
  <c r="D3438" i="2"/>
  <c r="D3383" i="2"/>
  <c r="D3467" i="2"/>
  <c r="D3378" i="2"/>
  <c r="D3524" i="2"/>
  <c r="D3580" i="2"/>
  <c r="D3628" i="2"/>
  <c r="D3512" i="2"/>
  <c r="D3696" i="2"/>
  <c r="D3375" i="2"/>
  <c r="D3405" i="2"/>
  <c r="D3433" i="2"/>
  <c r="D3447" i="2"/>
  <c r="D3457" i="2"/>
  <c r="D3500" i="2"/>
  <c r="D3479" i="2"/>
  <c r="D3441" i="2"/>
  <c r="D3366" i="2"/>
  <c r="D3410" i="2"/>
  <c r="D3443" i="2"/>
  <c r="D3459" i="2"/>
  <c r="D3363" i="2"/>
  <c r="M3363" i="2"/>
  <c r="M3364" i="2" s="1"/>
  <c r="M3365" i="2" s="1"/>
  <c r="M3366" i="2" s="1"/>
  <c r="M3367" i="2" s="1"/>
  <c r="M3368" i="2" s="1"/>
  <c r="M3369" i="2" s="1"/>
  <c r="M3370" i="2" s="1"/>
  <c r="M3371" i="2" s="1"/>
  <c r="M3372" i="2" s="1"/>
  <c r="M3373" i="2" s="1"/>
  <c r="M3374" i="2" s="1"/>
  <c r="M3375" i="2" s="1"/>
  <c r="M3376" i="2" s="1"/>
  <c r="M3377" i="2" s="1"/>
  <c r="M3378" i="2" s="1"/>
  <c r="M3379" i="2" s="1"/>
  <c r="M3380" i="2" s="1"/>
  <c r="M3381" i="2" s="1"/>
  <c r="M3382" i="2" s="1"/>
  <c r="M3383" i="2" s="1"/>
  <c r="M3384" i="2" s="1"/>
  <c r="M3385" i="2" s="1"/>
  <c r="M3386" i="2" s="1"/>
  <c r="M3387" i="2" s="1"/>
  <c r="M3388" i="2" s="1"/>
  <c r="M3389" i="2" s="1"/>
  <c r="M3390" i="2" s="1"/>
  <c r="M3391" i="2" s="1"/>
  <c r="M3392" i="2" s="1"/>
  <c r="M3393" i="2" s="1"/>
  <c r="M3394" i="2" s="1"/>
  <c r="M3395" i="2" s="1"/>
  <c r="M3396" i="2" s="1"/>
  <c r="M3397" i="2" s="1"/>
  <c r="M3398" i="2" s="1"/>
  <c r="M3399" i="2" s="1"/>
  <c r="M3400" i="2" s="1"/>
  <c r="M3401" i="2" s="1"/>
  <c r="M3402" i="2" s="1"/>
  <c r="M3403" i="2" s="1"/>
  <c r="M3404" i="2" s="1"/>
  <c r="M3405" i="2" s="1"/>
  <c r="M3406" i="2" s="1"/>
  <c r="M3407" i="2" s="1"/>
  <c r="M3408" i="2" s="1"/>
  <c r="M3409" i="2" s="1"/>
  <c r="M3410" i="2" s="1"/>
  <c r="M3411" i="2" s="1"/>
  <c r="M3412" i="2" s="1"/>
  <c r="M3413" i="2" s="1"/>
  <c r="M3414" i="2" s="1"/>
  <c r="M3415" i="2" s="1"/>
  <c r="M3416" i="2" s="1"/>
  <c r="M3417" i="2" s="1"/>
  <c r="M3418" i="2" s="1"/>
  <c r="M3419" i="2" s="1"/>
  <c r="M3420" i="2" s="1"/>
  <c r="M3421" i="2" s="1"/>
  <c r="M3422" i="2" s="1"/>
  <c r="M3423" i="2" s="1"/>
  <c r="M3424" i="2" s="1"/>
  <c r="M3425" i="2" s="1"/>
  <c r="M3426" i="2" s="1"/>
  <c r="M3427" i="2" s="1"/>
  <c r="M3428" i="2" s="1"/>
  <c r="M3429" i="2" s="1"/>
  <c r="M3430" i="2" s="1"/>
  <c r="M3431" i="2" s="1"/>
  <c r="M3432" i="2" s="1"/>
  <c r="M3433" i="2" s="1"/>
  <c r="M3434" i="2" s="1"/>
  <c r="M3435" i="2" s="1"/>
  <c r="M3436" i="2" s="1"/>
  <c r="M3437" i="2" s="1"/>
  <c r="M3438" i="2" s="1"/>
  <c r="M3439" i="2" s="1"/>
  <c r="M3440" i="2" s="1"/>
  <c r="M3441" i="2" s="1"/>
  <c r="M3442" i="2" s="1"/>
  <c r="M3443" i="2" s="1"/>
  <c r="M3444" i="2" s="1"/>
  <c r="M3445" i="2" s="1"/>
  <c r="M3446" i="2" s="1"/>
  <c r="M3447" i="2" s="1"/>
  <c r="M3448" i="2" s="1"/>
  <c r="D3463" i="2"/>
  <c r="D3564" i="2"/>
  <c r="C3360" i="2"/>
  <c r="L3360" i="2"/>
  <c r="A3480" i="2"/>
  <c r="C3346" i="2"/>
  <c r="L3346" i="2"/>
  <c r="A3466" i="2"/>
  <c r="C3335" i="2"/>
  <c r="L3335" i="2"/>
  <c r="A3455" i="2"/>
  <c r="C3590" i="2"/>
  <c r="A3710" i="2"/>
  <c r="C3314" i="2"/>
  <c r="L3314" i="2" s="1"/>
  <c r="A3434" i="2"/>
  <c r="C3451" i="2"/>
  <c r="L3451" i="2" s="1"/>
  <c r="A3571" i="2"/>
  <c r="C3320" i="2"/>
  <c r="L3320" i="2" s="1"/>
  <c r="A3440" i="2"/>
  <c r="C3361" i="2"/>
  <c r="L3361" i="2" s="1"/>
  <c r="A3481" i="2"/>
  <c r="C3272" i="2"/>
  <c r="L3272" i="2" s="1"/>
  <c r="A3392" i="2"/>
  <c r="C3426" i="2"/>
  <c r="A3546" i="2"/>
  <c r="C3307" i="2"/>
  <c r="L3307" i="2" s="1"/>
  <c r="A3427" i="2"/>
  <c r="C3258" i="2"/>
  <c r="L3258" i="2" s="1"/>
  <c r="A3378" i="2"/>
  <c r="C3316" i="2"/>
  <c r="L3316" i="2" s="1"/>
  <c r="A3436" i="2"/>
  <c r="C3280" i="2"/>
  <c r="L3280" i="2" s="1"/>
  <c r="A3400" i="2"/>
  <c r="C3300" i="2"/>
  <c r="L3300" i="2" s="1"/>
  <c r="A3420" i="2"/>
  <c r="C3253" i="2"/>
  <c r="L3253" i="2" s="1"/>
  <c r="A3373" i="2"/>
  <c r="C3262" i="2"/>
  <c r="L3262" i="2" s="1"/>
  <c r="A3382" i="2"/>
  <c r="C3591" i="2"/>
  <c r="A3711" i="2"/>
  <c r="C3298" i="2"/>
  <c r="L3298" i="2" s="1"/>
  <c r="A3418" i="2"/>
  <c r="C3252" i="2"/>
  <c r="L3252" i="2" s="1"/>
  <c r="A3372" i="2"/>
  <c r="C3459" i="2"/>
  <c r="L3459" i="2" s="1"/>
  <c r="A3579" i="2"/>
  <c r="C3254" i="2"/>
  <c r="L3254" i="2" s="1"/>
  <c r="A3374" i="2"/>
  <c r="C3268" i="2"/>
  <c r="L3268" i="2" s="1"/>
  <c r="A3388" i="2"/>
  <c r="C3269" i="2"/>
  <c r="L3269" i="2" s="1"/>
  <c r="A3389" i="2"/>
  <c r="C3302" i="2"/>
  <c r="L3302" i="2" s="1"/>
  <c r="A3422" i="2"/>
  <c r="C3277" i="2"/>
  <c r="L3277" i="2" s="1"/>
  <c r="A3397" i="2"/>
  <c r="C3447" i="2"/>
  <c r="L3447" i="2" s="1"/>
  <c r="A3567" i="2"/>
  <c r="C3296" i="2"/>
  <c r="L3296" i="2"/>
  <c r="A3416" i="2"/>
  <c r="C3312" i="2"/>
  <c r="L3312" i="2"/>
  <c r="A3432" i="2"/>
  <c r="C3310" i="2"/>
  <c r="L3310" i="2"/>
  <c r="A3430" i="2"/>
  <c r="C3324" i="2"/>
  <c r="L3324" i="2"/>
  <c r="A3444" i="2"/>
  <c r="C3395" i="2"/>
  <c r="A3515" i="2"/>
  <c r="C3286" i="2"/>
  <c r="L3286" i="2" s="1"/>
  <c r="A3406" i="2"/>
  <c r="C3265" i="2"/>
  <c r="L3265" i="2" s="1"/>
  <c r="A3385" i="2"/>
  <c r="C3255" i="2"/>
  <c r="L3255" i="2" s="1"/>
  <c r="A3375" i="2"/>
  <c r="C3354" i="2"/>
  <c r="L3354" i="2" s="1"/>
  <c r="A3474" i="2"/>
  <c r="C3309" i="2"/>
  <c r="L3309" i="2" s="1"/>
  <c r="A3429" i="2"/>
  <c r="C3443" i="2"/>
  <c r="L3443" i="2" s="1"/>
  <c r="A3563" i="2"/>
  <c r="C3319" i="2"/>
  <c r="L3319" i="2"/>
  <c r="A3439" i="2"/>
  <c r="C3301" i="2"/>
  <c r="L3301" i="2"/>
  <c r="A3421" i="2"/>
  <c r="C3282" i="2"/>
  <c r="L3282" i="2"/>
  <c r="A3402" i="2"/>
  <c r="C3292" i="2"/>
  <c r="L3292" i="2"/>
  <c r="A3412" i="2"/>
  <c r="C3383" i="2"/>
  <c r="L3383" i="2"/>
  <c r="A3503" i="2"/>
  <c r="C3270" i="2"/>
  <c r="L3270" i="2"/>
  <c r="A3390" i="2"/>
  <c r="C3264" i="2"/>
  <c r="L3264" i="2"/>
  <c r="A3384" i="2"/>
  <c r="C3304" i="2"/>
  <c r="L3304" i="2"/>
  <c r="A3424" i="2"/>
  <c r="C3355" i="2"/>
  <c r="L3355" i="2"/>
  <c r="A3475" i="2"/>
  <c r="C3349" i="2"/>
  <c r="L3349" i="2"/>
  <c r="A3469" i="2"/>
  <c r="C3283" i="2"/>
  <c r="L3283" i="2"/>
  <c r="A3403" i="2"/>
  <c r="C3303" i="2"/>
  <c r="L3303" i="2"/>
  <c r="A3423" i="2"/>
  <c r="C3247" i="2"/>
  <c r="L3247" i="2"/>
  <c r="A3367" i="2"/>
  <c r="C3244" i="2"/>
  <c r="L3244" i="2"/>
  <c r="A3364" i="2"/>
  <c r="C3359" i="2"/>
  <c r="L3359" i="2"/>
  <c r="A3479" i="2"/>
  <c r="C3353" i="2"/>
  <c r="L3353" i="2"/>
  <c r="A3473" i="2"/>
  <c r="C3379" i="2"/>
  <c r="L3379" i="2" s="1"/>
  <c r="A3499" i="2"/>
  <c r="C3291" i="2"/>
  <c r="L3291" i="2" s="1"/>
  <c r="A3411" i="2"/>
  <c r="C3333" i="2"/>
  <c r="L3333" i="2" s="1"/>
  <c r="A3453" i="2"/>
  <c r="C3358" i="2"/>
  <c r="L3358" i="2" s="1"/>
  <c r="A3478" i="2"/>
  <c r="C3458" i="2"/>
  <c r="L3458" i="2" s="1"/>
  <c r="A3578" i="2"/>
  <c r="D3370" i="2"/>
  <c r="D3385" i="2"/>
  <c r="D3399" i="2"/>
  <c r="D3640" i="2"/>
  <c r="D3608" i="2"/>
  <c r="D3382" i="2"/>
  <c r="D3692" i="2"/>
  <c r="D3446" i="2"/>
  <c r="D3439" i="2"/>
  <c r="D3434" i="2"/>
  <c r="D3391" i="2"/>
  <c r="D3379" i="2"/>
  <c r="D3648" i="2"/>
  <c r="D3492" i="2"/>
  <c r="D3600" i="2"/>
  <c r="D3418" i="2"/>
  <c r="D3426" i="2"/>
  <c r="D3609" i="2"/>
  <c r="D3584" i="2"/>
  <c r="D3484" i="2"/>
  <c r="D3397" i="2"/>
  <c r="D3395" i="2"/>
  <c r="D3377" i="2"/>
  <c r="D3588" i="2"/>
  <c r="D3411" i="2"/>
  <c r="D3616" i="2"/>
  <c r="D3473" i="2"/>
  <c r="D3656" i="2"/>
  <c r="D3422" i="2"/>
  <c r="D3544" i="2"/>
  <c r="D3381" i="2"/>
  <c r="D3365" i="2"/>
  <c r="D3454" i="2"/>
  <c r="D3421" i="2"/>
  <c r="D3387" i="2"/>
  <c r="D3425" i="2"/>
  <c r="D3471" i="2"/>
  <c r="A3363" i="2"/>
  <c r="L3363" i="2"/>
  <c r="L3435" i="2"/>
  <c r="L3470" i="2"/>
  <c r="L3377" i="2"/>
  <c r="L3441" i="2"/>
  <c r="L3395" i="2"/>
  <c r="L3471" i="2"/>
  <c r="L3426" i="2"/>
  <c r="L3393" i="2"/>
  <c r="D3573" i="2"/>
  <c r="C3363" i="2"/>
  <c r="D3545" i="2"/>
  <c r="D3776" i="2"/>
  <c r="D3515" i="2"/>
  <c r="D3538" i="2"/>
  <c r="D3566" i="2"/>
  <c r="D3760" i="2"/>
  <c r="D3591" i="2"/>
  <c r="D3574" i="2"/>
  <c r="D3501" i="2"/>
  <c r="D3593" i="2"/>
  <c r="D3531" i="2"/>
  <c r="D3517" i="2"/>
  <c r="D3704" i="2"/>
  <c r="D3720" i="2"/>
  <c r="D3511" i="2"/>
  <c r="D3812" i="2"/>
  <c r="D3519" i="2"/>
  <c r="D3684" i="2"/>
  <c r="D3563" i="2"/>
  <c r="D3599" i="2"/>
  <c r="D3577" i="2"/>
  <c r="D3495" i="2"/>
  <c r="D3498" i="2"/>
  <c r="D3636" i="2"/>
  <c r="D3549" i="2"/>
  <c r="D3716" i="2"/>
  <c r="D3585" i="2"/>
  <c r="D3523" i="2"/>
  <c r="D3526" i="2"/>
  <c r="D3664" i="2"/>
  <c r="C3578" i="2"/>
  <c r="A3698" i="2"/>
  <c r="C3453" i="2"/>
  <c r="L3453" i="2" s="1"/>
  <c r="A3573" i="2"/>
  <c r="C3499" i="2"/>
  <c r="A3619" i="2"/>
  <c r="C3479" i="2"/>
  <c r="L3479" i="2" s="1"/>
  <c r="A3599" i="2"/>
  <c r="C3367" i="2"/>
  <c r="L3367" i="2" s="1"/>
  <c r="A3487" i="2"/>
  <c r="C3403" i="2"/>
  <c r="L3403" i="2" s="1"/>
  <c r="A3523" i="2"/>
  <c r="C3475" i="2"/>
  <c r="L3475" i="2" s="1"/>
  <c r="A3595" i="2"/>
  <c r="C3384" i="2"/>
  <c r="L3384" i="2" s="1"/>
  <c r="A3504" i="2"/>
  <c r="C3503" i="2"/>
  <c r="A3623" i="2"/>
  <c r="C3402" i="2"/>
  <c r="L3402" i="2" s="1"/>
  <c r="A3522" i="2"/>
  <c r="C3439" i="2"/>
  <c r="L3439" i="2" s="1"/>
  <c r="A3559" i="2"/>
  <c r="C3429" i="2"/>
  <c r="L3429" i="2" s="1"/>
  <c r="A3549" i="2"/>
  <c r="C3375" i="2"/>
  <c r="L3375" i="2" s="1"/>
  <c r="A3495" i="2"/>
  <c r="C3406" i="2"/>
  <c r="L3406" i="2" s="1"/>
  <c r="A3526" i="2"/>
  <c r="C3444" i="2"/>
  <c r="L3444" i="2" s="1"/>
  <c r="A3564" i="2"/>
  <c r="C3432" i="2"/>
  <c r="L3432" i="2" s="1"/>
  <c r="A3552" i="2"/>
  <c r="C3567" i="2"/>
  <c r="A3687" i="2"/>
  <c r="C3422" i="2"/>
  <c r="L3422" i="2"/>
  <c r="A3542" i="2"/>
  <c r="C3388" i="2"/>
  <c r="L3388" i="2"/>
  <c r="A3508" i="2"/>
  <c r="C3579" i="2"/>
  <c r="A3699" i="2"/>
  <c r="C3418" i="2"/>
  <c r="L3418" i="2" s="1"/>
  <c r="A3538" i="2"/>
  <c r="C3382" i="2"/>
  <c r="L3382" i="2" s="1"/>
  <c r="A3502" i="2"/>
  <c r="C3420" i="2"/>
  <c r="L3420" i="2" s="1"/>
  <c r="A3540" i="2"/>
  <c r="C3436" i="2"/>
  <c r="L3436" i="2" s="1"/>
  <c r="A3556" i="2"/>
  <c r="C3427" i="2"/>
  <c r="L3427" i="2" s="1"/>
  <c r="A3547" i="2"/>
  <c r="C3392" i="2"/>
  <c r="L3392" i="2" s="1"/>
  <c r="A3512" i="2"/>
  <c r="C3440" i="2"/>
  <c r="L3440" i="2" s="1"/>
  <c r="A3560" i="2"/>
  <c r="C3434" i="2"/>
  <c r="L3434" i="2" s="1"/>
  <c r="A3554" i="2"/>
  <c r="C3455" i="2"/>
  <c r="L3455" i="2" s="1"/>
  <c r="A3575" i="2"/>
  <c r="C3480" i="2"/>
  <c r="L3480" i="2" s="1"/>
  <c r="A3600" i="2"/>
  <c r="C3497" i="2"/>
  <c r="L3497" i="2" s="1"/>
  <c r="A3617" i="2"/>
  <c r="C3433" i="2"/>
  <c r="L3433" i="2"/>
  <c r="A3553" i="2"/>
  <c r="C3463" i="2"/>
  <c r="L3463" i="2"/>
  <c r="A3583" i="2"/>
  <c r="C3465" i="2"/>
  <c r="L3465" i="2"/>
  <c r="A3585" i="2"/>
  <c r="C3428" i="2"/>
  <c r="L3428" i="2"/>
  <c r="A3548" i="2"/>
  <c r="C3450" i="2"/>
  <c r="L3450" i="2"/>
  <c r="A3570" i="2"/>
  <c r="C3408" i="2"/>
  <c r="L3408" i="2"/>
  <c r="A3528" i="2"/>
  <c r="C3438" i="2"/>
  <c r="L3438" i="2"/>
  <c r="A3558" i="2"/>
  <c r="C3431" i="2"/>
  <c r="L3431" i="2"/>
  <c r="A3551" i="2"/>
  <c r="C3368" i="2"/>
  <c r="L3368" i="2"/>
  <c r="A3488" i="2"/>
  <c r="C3446" i="2"/>
  <c r="L3446" i="2"/>
  <c r="A3566" i="2"/>
  <c r="C3468" i="2"/>
  <c r="L3468" i="2"/>
  <c r="A3588" i="2"/>
  <c r="C3448" i="2"/>
  <c r="L3448" i="2"/>
  <c r="A3568" i="2"/>
  <c r="C3425" i="2"/>
  <c r="L3425" i="2"/>
  <c r="A3545" i="2"/>
  <c r="C3409" i="2"/>
  <c r="L3409" i="2"/>
  <c r="A3529" i="2"/>
  <c r="C3442" i="2"/>
  <c r="L3442" i="2"/>
  <c r="A3562" i="2"/>
  <c r="C3457" i="2"/>
  <c r="L3457" i="2"/>
  <c r="A3577" i="2"/>
  <c r="C3437" i="2"/>
  <c r="L3437" i="2"/>
  <c r="A3557" i="2"/>
  <c r="C3491" i="2"/>
  <c r="A3611" i="2"/>
  <c r="C3396" i="2"/>
  <c r="L3396" i="2" s="1"/>
  <c r="A3516" i="2"/>
  <c r="C3417" i="2"/>
  <c r="L3417" i="2" s="1"/>
  <c r="A3537" i="2"/>
  <c r="C3460" i="2"/>
  <c r="L3460" i="2" s="1"/>
  <c r="A3580" i="2"/>
  <c r="C3387" i="2"/>
  <c r="L3387" i="2" s="1"/>
  <c r="A3507" i="2"/>
  <c r="C3452" i="2"/>
  <c r="L3452" i="2" s="1"/>
  <c r="A3572" i="2"/>
  <c r="C3391" i="2"/>
  <c r="L3391" i="2" s="1"/>
  <c r="A3511" i="2"/>
  <c r="C3401" i="2"/>
  <c r="L3401" i="2" s="1"/>
  <c r="A3521" i="2"/>
  <c r="C3461" i="2"/>
  <c r="L3461" i="2" s="1"/>
  <c r="A3581" i="2"/>
  <c r="C3370" i="2"/>
  <c r="L3370" i="2" s="1"/>
  <c r="A3490" i="2"/>
  <c r="C3407" i="2"/>
  <c r="L3407" i="2" s="1"/>
  <c r="A3527" i="2"/>
  <c r="C3413" i="2"/>
  <c r="L3413" i="2" s="1"/>
  <c r="A3533" i="2"/>
  <c r="D3485" i="2"/>
  <c r="D3612" i="2"/>
  <c r="D3583" i="2"/>
  <c r="D3579" i="2"/>
  <c r="D3530" i="2"/>
  <c r="D3561" i="2"/>
  <c r="D3620" i="2"/>
  <c r="D3567" i="2"/>
  <c r="D3525" i="2"/>
  <c r="D3816" i="2"/>
  <c r="D3748" i="2"/>
  <c r="D3644" i="2"/>
  <c r="D3587" i="2"/>
  <c r="D3558" i="2"/>
  <c r="D3641" i="2"/>
  <c r="D3562" i="2"/>
  <c r="D3660" i="2"/>
  <c r="D3551" i="2"/>
  <c r="D3543" i="2"/>
  <c r="D3514" i="2"/>
  <c r="D3513" i="2"/>
  <c r="D3509" i="2"/>
  <c r="D3534" i="2"/>
  <c r="D3680" i="2"/>
  <c r="D3510" i="2"/>
  <c r="D3493" i="2"/>
  <c r="D3598" i="2"/>
  <c r="D3668" i="2"/>
  <c r="D3518" i="2"/>
  <c r="D3602" i="2"/>
  <c r="D3796" i="2"/>
  <c r="D3537" i="2"/>
  <c r="D3672" i="2"/>
  <c r="D3522" i="2"/>
  <c r="D3652" i="2"/>
  <c r="D3491" i="2"/>
  <c r="D3487" i="2"/>
  <c r="D3571" i="2"/>
  <c r="D3586" i="2"/>
  <c r="D3594" i="2"/>
  <c r="D3557" i="2"/>
  <c r="D3506" i="2"/>
  <c r="D3604" i="2"/>
  <c r="D3499" i="2"/>
  <c r="D3502" i="2"/>
  <c r="D3505" i="2"/>
  <c r="C3478" i="2"/>
  <c r="L3478" i="2" s="1"/>
  <c r="A3598" i="2"/>
  <c r="C3411" i="2"/>
  <c r="L3411" i="2" s="1"/>
  <c r="A3531" i="2"/>
  <c r="C3473" i="2"/>
  <c r="L3473" i="2" s="1"/>
  <c r="A3593" i="2"/>
  <c r="C3364" i="2"/>
  <c r="L3364" i="2" s="1"/>
  <c r="A3484" i="2"/>
  <c r="C3423" i="2"/>
  <c r="L3423" i="2" s="1"/>
  <c r="A3543" i="2"/>
  <c r="C3469" i="2"/>
  <c r="L3469" i="2" s="1"/>
  <c r="A3589" i="2"/>
  <c r="C3424" i="2"/>
  <c r="L3424" i="2" s="1"/>
  <c r="A3544" i="2"/>
  <c r="C3390" i="2"/>
  <c r="L3390" i="2" s="1"/>
  <c r="A3510" i="2"/>
  <c r="C3412" i="2"/>
  <c r="L3412" i="2" s="1"/>
  <c r="A3532" i="2"/>
  <c r="C3421" i="2"/>
  <c r="L3421" i="2" s="1"/>
  <c r="A3541" i="2"/>
  <c r="C3563" i="2"/>
  <c r="A3683" i="2"/>
  <c r="C3474" i="2"/>
  <c r="L3474" i="2"/>
  <c r="A3594" i="2"/>
  <c r="C3385" i="2"/>
  <c r="L3385" i="2"/>
  <c r="A3505" i="2"/>
  <c r="C3515" i="2"/>
  <c r="A3635" i="2"/>
  <c r="C3430" i="2"/>
  <c r="L3430" i="2" s="1"/>
  <c r="A3550" i="2"/>
  <c r="C3416" i="2"/>
  <c r="L3416" i="2" s="1"/>
  <c r="A3536" i="2"/>
  <c r="C3397" i="2"/>
  <c r="L3397" i="2" s="1"/>
  <c r="A3517" i="2"/>
  <c r="C3389" i="2"/>
  <c r="L3389" i="2" s="1"/>
  <c r="A3509" i="2"/>
  <c r="C3374" i="2"/>
  <c r="L3374" i="2" s="1"/>
  <c r="A3494" i="2"/>
  <c r="C3372" i="2"/>
  <c r="L3372" i="2" s="1"/>
  <c r="A3492" i="2"/>
  <c r="C3711" i="2"/>
  <c r="A3831" i="2"/>
  <c r="C3373" i="2"/>
  <c r="L3373" i="2"/>
  <c r="A3493" i="2"/>
  <c r="C3400" i="2"/>
  <c r="L3400" i="2"/>
  <c r="A3520" i="2"/>
  <c r="C3378" i="2"/>
  <c r="L3378" i="2"/>
  <c r="A3498" i="2"/>
  <c r="C3546" i="2"/>
  <c r="A3666" i="2"/>
  <c r="C3481" i="2"/>
  <c r="L3481" i="2" s="1"/>
  <c r="A3601" i="2"/>
  <c r="C3571" i="2"/>
  <c r="A3691" i="2"/>
  <c r="C3710" i="2"/>
  <c r="A3830" i="2"/>
  <c r="C3466" i="2"/>
  <c r="L3466" i="2" s="1"/>
  <c r="A3586" i="2"/>
  <c r="D3632" i="2"/>
  <c r="C3415" i="2"/>
  <c r="L3415" i="2"/>
  <c r="A3535" i="2"/>
  <c r="C3449" i="2"/>
  <c r="L3449" i="2"/>
  <c r="A3569" i="2"/>
  <c r="C3369" i="2"/>
  <c r="L3369" i="2"/>
  <c r="A3489" i="2"/>
  <c r="C3394" i="2"/>
  <c r="L3394" i="2"/>
  <c r="A3514" i="2"/>
  <c r="C3472" i="2"/>
  <c r="L3472" i="2"/>
  <c r="A3592" i="2"/>
  <c r="C3398" i="2"/>
  <c r="L3398" i="2"/>
  <c r="A3518" i="2"/>
  <c r="C3464" i="2"/>
  <c r="L3464" i="2"/>
  <c r="A3584" i="2"/>
  <c r="C3519" i="2"/>
  <c r="A3639" i="2"/>
  <c r="C3414" i="2"/>
  <c r="L3414" i="2" s="1"/>
  <c r="A3534" i="2"/>
  <c r="C3381" i="2"/>
  <c r="L3381" i="2" s="1"/>
  <c r="A3501" i="2"/>
  <c r="C3404" i="2"/>
  <c r="L3404" i="2" s="1"/>
  <c r="A3524" i="2"/>
  <c r="C3380" i="2"/>
  <c r="L3380" i="2" s="1"/>
  <c r="A3500" i="2"/>
  <c r="C3456" i="2"/>
  <c r="L3456" i="2" s="1"/>
  <c r="A3576" i="2"/>
  <c r="C3454" i="2"/>
  <c r="L3454" i="2" s="1"/>
  <c r="A3574" i="2"/>
  <c r="C3476" i="2"/>
  <c r="L3476" i="2" s="1"/>
  <c r="A3596" i="2"/>
  <c r="C3530" i="2"/>
  <c r="L3530" i="2" s="1"/>
  <c r="A3650" i="2"/>
  <c r="C3482" i="2"/>
  <c r="L3482" i="2"/>
  <c r="A3602" i="2"/>
  <c r="C3555" i="2"/>
  <c r="A3675" i="2"/>
  <c r="C3467" i="2"/>
  <c r="L3467" i="2" s="1"/>
  <c r="A3587" i="2"/>
  <c r="C3539" i="2"/>
  <c r="L3539" i="2" s="1"/>
  <c r="A3659" i="2"/>
  <c r="C3366" i="2"/>
  <c r="L3366" i="2" s="1"/>
  <c r="A3486" i="2"/>
  <c r="C3376" i="2"/>
  <c r="L3376" i="2" s="1"/>
  <c r="A3496" i="2"/>
  <c r="C3561" i="2"/>
  <c r="L3561" i="2" s="1"/>
  <c r="A3681" i="2"/>
  <c r="C3445" i="2"/>
  <c r="L3445" i="2" s="1"/>
  <c r="A3565" i="2"/>
  <c r="C3462" i="2"/>
  <c r="L3462" i="2" s="1"/>
  <c r="A3582" i="2"/>
  <c r="C3405" i="2"/>
  <c r="L3405" i="2" s="1"/>
  <c r="A3525" i="2"/>
  <c r="C3386" i="2"/>
  <c r="L3386" i="2" s="1"/>
  <c r="A3506" i="2"/>
  <c r="C3513" i="2"/>
  <c r="L3513" i="2" s="1"/>
  <c r="A3633" i="2"/>
  <c r="C3477" i="2"/>
  <c r="L3477" i="2"/>
  <c r="A3597" i="2"/>
  <c r="C3365" i="2"/>
  <c r="L3365" i="2"/>
  <c r="A3485" i="2"/>
  <c r="D3541" i="2"/>
  <c r="D3736" i="2"/>
  <c r="D3708" i="2"/>
  <c r="D3729" i="2"/>
  <c r="D3554" i="2"/>
  <c r="D3507" i="2"/>
  <c r="D3542" i="2"/>
  <c r="D3497" i="2"/>
  <c r="D3546" i="2"/>
  <c r="D3768" i="2"/>
  <c r="D3559" i="2"/>
  <c r="D3728" i="2"/>
  <c r="D3490" i="2"/>
  <c r="D3483" i="2"/>
  <c r="M3483" i="2"/>
  <c r="M3484" i="2"/>
  <c r="M3485" i="2" s="1"/>
  <c r="M3486" i="2" s="1"/>
  <c r="M3487" i="2" s="1"/>
  <c r="M3488" i="2" s="1"/>
  <c r="M3489" i="2" s="1"/>
  <c r="M3490" i="2" s="1"/>
  <c r="M3491" i="2" s="1"/>
  <c r="M3492" i="2" s="1"/>
  <c r="M3493" i="2" s="1"/>
  <c r="M3494" i="2" s="1"/>
  <c r="M3495" i="2" s="1"/>
  <c r="M3496" i="2" s="1"/>
  <c r="M3497" i="2" s="1"/>
  <c r="M3498" i="2" s="1"/>
  <c r="M3499" i="2" s="1"/>
  <c r="M3500" i="2" s="1"/>
  <c r="M3501" i="2" s="1"/>
  <c r="M3502" i="2" s="1"/>
  <c r="M3503" i="2" s="1"/>
  <c r="M3504" i="2" s="1"/>
  <c r="M3505" i="2" s="1"/>
  <c r="M3506" i="2" s="1"/>
  <c r="M3507" i="2" s="1"/>
  <c r="M3508" i="2" s="1"/>
  <c r="M3509" i="2" s="1"/>
  <c r="M3510" i="2" s="1"/>
  <c r="M3511" i="2" s="1"/>
  <c r="M3512" i="2" s="1"/>
  <c r="M3513" i="2" s="1"/>
  <c r="M3514" i="2" s="1"/>
  <c r="M3515" i="2" s="1"/>
  <c r="M3516" i="2" s="1"/>
  <c r="M3517" i="2" s="1"/>
  <c r="M3518" i="2" s="1"/>
  <c r="M3519" i="2" s="1"/>
  <c r="M3520" i="2" s="1"/>
  <c r="M3521" i="2" s="1"/>
  <c r="M3522" i="2" s="1"/>
  <c r="M3523" i="2" s="1"/>
  <c r="M3524" i="2" s="1"/>
  <c r="M3525" i="2" s="1"/>
  <c r="M3526" i="2" s="1"/>
  <c r="M3527" i="2" s="1"/>
  <c r="M3528" i="2" s="1"/>
  <c r="M3529" i="2" s="1"/>
  <c r="M3530" i="2" s="1"/>
  <c r="M3531" i="2" s="1"/>
  <c r="M3532" i="2" s="1"/>
  <c r="M3533" i="2" s="1"/>
  <c r="M3534" i="2" s="1"/>
  <c r="M3535" i="2" s="1"/>
  <c r="M3536" i="2" s="1"/>
  <c r="M3537" i="2" s="1"/>
  <c r="M3538" i="2" s="1"/>
  <c r="M3539" i="2" s="1"/>
  <c r="M3540" i="2" s="1"/>
  <c r="M3541" i="2" s="1"/>
  <c r="M3542" i="2" s="1"/>
  <c r="M3543" i="2" s="1"/>
  <c r="M3544" i="2" s="1"/>
  <c r="M3545" i="2" s="1"/>
  <c r="M3546" i="2" s="1"/>
  <c r="M3547" i="2" s="1"/>
  <c r="M3548" i="2" s="1"/>
  <c r="M3549" i="2" s="1"/>
  <c r="M3550" i="2" s="1"/>
  <c r="M3551" i="2" s="1"/>
  <c r="M3552" i="2" s="1"/>
  <c r="M3553" i="2" s="1"/>
  <c r="M3554" i="2" s="1"/>
  <c r="M3555" i="2" s="1"/>
  <c r="M3556" i="2" s="1"/>
  <c r="M3557" i="2" s="1"/>
  <c r="M3558" i="2" s="1"/>
  <c r="M3559" i="2" s="1"/>
  <c r="M3560" i="2" s="1"/>
  <c r="M3561" i="2" s="1"/>
  <c r="M3562" i="2" s="1"/>
  <c r="M3563" i="2" s="1"/>
  <c r="D3486" i="2"/>
  <c r="D3553" i="2"/>
  <c r="D3700" i="2"/>
  <c r="D3503" i="2"/>
  <c r="D3597" i="2"/>
  <c r="D3529" i="2"/>
  <c r="D3555" i="2"/>
  <c r="D3533" i="2"/>
  <c r="D3688" i="2"/>
  <c r="D3601" i="2"/>
  <c r="D3547" i="2"/>
  <c r="D3578" i="2"/>
  <c r="D3550" i="2"/>
  <c r="D3589" i="2"/>
  <c r="D3535" i="2"/>
  <c r="D3494" i="2"/>
  <c r="D3570" i="2"/>
  <c r="D3569" i="2"/>
  <c r="D3575" i="2"/>
  <c r="D3527" i="2"/>
  <c r="D3565" i="2"/>
  <c r="D3539" i="2"/>
  <c r="D3624" i="2"/>
  <c r="D3581" i="2"/>
  <c r="D3595" i="2"/>
  <c r="D3590" i="2"/>
  <c r="D3832" i="2"/>
  <c r="D3582" i="2"/>
  <c r="A3483" i="2"/>
  <c r="L3555" i="2"/>
  <c r="L3546" i="2"/>
  <c r="L3571" i="2"/>
  <c r="L3519" i="2"/>
  <c r="L3590" i="2"/>
  <c r="L3499" i="2"/>
  <c r="L3491" i="2"/>
  <c r="L3563" i="2"/>
  <c r="L3591" i="2"/>
  <c r="L3515" i="2"/>
  <c r="L3578" i="2"/>
  <c r="L3503" i="2"/>
  <c r="L3483" i="2"/>
  <c r="L3567" i="2"/>
  <c r="L3579" i="2"/>
  <c r="D3693" i="2"/>
  <c r="C3483" i="2"/>
  <c r="D3952" i="2"/>
  <c r="D3685" i="2"/>
  <c r="D3690" i="2"/>
  <c r="D3670" i="2"/>
  <c r="D3675" i="2"/>
  <c r="D3679" i="2"/>
  <c r="D3666" i="2"/>
  <c r="D3661" i="2"/>
  <c r="D3702" i="2"/>
  <c r="D3701" i="2"/>
  <c r="D3659" i="2"/>
  <c r="D3689" i="2"/>
  <c r="D3614" i="2"/>
  <c r="D3698" i="2"/>
  <c r="D3721" i="2"/>
  <c r="D3649" i="2"/>
  <c r="D3623" i="2"/>
  <c r="D3603" i="2"/>
  <c r="M3603" i="2"/>
  <c r="M3604" i="2"/>
  <c r="M3605" i="2" s="1"/>
  <c r="M3606" i="2" s="1"/>
  <c r="M3607" i="2" s="1"/>
  <c r="M3608" i="2" s="1"/>
  <c r="M3609" i="2" s="1"/>
  <c r="M3610" i="2" s="1"/>
  <c r="M3611" i="2" s="1"/>
  <c r="M3612" i="2" s="1"/>
  <c r="M3613" i="2" s="1"/>
  <c r="M3614" i="2" s="1"/>
  <c r="M3615" i="2" s="1"/>
  <c r="M3616" i="2" s="1"/>
  <c r="M3617" i="2" s="1"/>
  <c r="M3618" i="2" s="1"/>
  <c r="M3619" i="2" s="1"/>
  <c r="M3620" i="2" s="1"/>
  <c r="M3621" i="2" s="1"/>
  <c r="M3622" i="2" s="1"/>
  <c r="M3623" i="2" s="1"/>
  <c r="M3624" i="2" s="1"/>
  <c r="M3625" i="2" s="1"/>
  <c r="M3626" i="2" s="1"/>
  <c r="M3627" i="2" s="1"/>
  <c r="M3628" i="2" s="1"/>
  <c r="M3629" i="2" s="1"/>
  <c r="M3630" i="2" s="1"/>
  <c r="M3631" i="2" s="1"/>
  <c r="M3632" i="2" s="1"/>
  <c r="M3633" i="2" s="1"/>
  <c r="M3634" i="2" s="1"/>
  <c r="M3635" i="2" s="1"/>
  <c r="M3636" i="2" s="1"/>
  <c r="M3637" i="2" s="1"/>
  <c r="M3638" i="2" s="1"/>
  <c r="M3639" i="2" s="1"/>
  <c r="M3640" i="2" s="1"/>
  <c r="M3641" i="2" s="1"/>
  <c r="M3642" i="2" s="1"/>
  <c r="M3643" i="2" s="1"/>
  <c r="M3644" i="2" s="1"/>
  <c r="M3645" i="2" s="1"/>
  <c r="M3646" i="2" s="1"/>
  <c r="M3647" i="2" s="1"/>
  <c r="M3648" i="2" s="1"/>
  <c r="M3649" i="2" s="1"/>
  <c r="M3650" i="2" s="1"/>
  <c r="M3651" i="2" s="1"/>
  <c r="M3652" i="2" s="1"/>
  <c r="M3653" i="2" s="1"/>
  <c r="M3654" i="2" s="1"/>
  <c r="M3655" i="2" s="1"/>
  <c r="M3656" i="2" s="1"/>
  <c r="M3657" i="2" s="1"/>
  <c r="M3658" i="2" s="1"/>
  <c r="M3659" i="2" s="1"/>
  <c r="M3660" i="2" s="1"/>
  <c r="M3661" i="2" s="1"/>
  <c r="M3662" i="2" s="1"/>
  <c r="M3663" i="2" s="1"/>
  <c r="M3664" i="2" s="1"/>
  <c r="M3665" i="2" s="1"/>
  <c r="M3666" i="2" s="1"/>
  <c r="M3667" i="2" s="1"/>
  <c r="M3668" i="2" s="1"/>
  <c r="M3669" i="2" s="1"/>
  <c r="M3670" i="2" s="1"/>
  <c r="M3671" i="2" s="1"/>
  <c r="M3672" i="2" s="1"/>
  <c r="M3673" i="2" s="1"/>
  <c r="M3674" i="2" s="1"/>
  <c r="M3675" i="2" s="1"/>
  <c r="M3676" i="2" s="1"/>
  <c r="M3677" i="2" s="1"/>
  <c r="M3678" i="2" s="1"/>
  <c r="M3679" i="2" s="1"/>
  <c r="M3680" i="2" s="1"/>
  <c r="M3681" i="2" s="1"/>
  <c r="M3682" i="2" s="1"/>
  <c r="M3683" i="2" s="1"/>
  <c r="M3684" i="2" s="1"/>
  <c r="M3685" i="2" s="1"/>
  <c r="M3686" i="2" s="1"/>
  <c r="M3687" i="2" s="1"/>
  <c r="M3688" i="2" s="1"/>
  <c r="D3848" i="2"/>
  <c r="D3617" i="2"/>
  <c r="D3627" i="2"/>
  <c r="D3856" i="2"/>
  <c r="D3619" i="2"/>
  <c r="D3626" i="2"/>
  <c r="D3714" i="2"/>
  <c r="D3611" i="2"/>
  <c r="D3642" i="2"/>
  <c r="D3657" i="2"/>
  <c r="D3788" i="2"/>
  <c r="D3613" i="2"/>
  <c r="D3654" i="2"/>
  <c r="D3633" i="2"/>
  <c r="D3780" i="2"/>
  <c r="D3761" i="2"/>
  <c r="D3645" i="2"/>
  <c r="D3650" i="2"/>
  <c r="D3703" i="2"/>
  <c r="D3605" i="2"/>
  <c r="D3674" i="2"/>
  <c r="C3597" i="2"/>
  <c r="L3597" i="2" s="1"/>
  <c r="A3717" i="2"/>
  <c r="C3506" i="2"/>
  <c r="L3506" i="2" s="1"/>
  <c r="A3626" i="2"/>
  <c r="C3582" i="2"/>
  <c r="L3582" i="2" s="1"/>
  <c r="A3702" i="2"/>
  <c r="C3681" i="2"/>
  <c r="A3801" i="2"/>
  <c r="C3486" i="2"/>
  <c r="L3486" i="2" s="1"/>
  <c r="A3606" i="2"/>
  <c r="C3587" i="2"/>
  <c r="L3587" i="2" s="1"/>
  <c r="A3707" i="2"/>
  <c r="C3602" i="2"/>
  <c r="L3602" i="2" s="1"/>
  <c r="A3722" i="2"/>
  <c r="C3596" i="2"/>
  <c r="L3596" i="2" s="1"/>
  <c r="A3716" i="2"/>
  <c r="C3576" i="2"/>
  <c r="L3576" i="2" s="1"/>
  <c r="A3696" i="2"/>
  <c r="C3524" i="2"/>
  <c r="L3524" i="2" s="1"/>
  <c r="A3644" i="2"/>
  <c r="C3534" i="2"/>
  <c r="L3534" i="2" s="1"/>
  <c r="A3654" i="2"/>
  <c r="C3584" i="2"/>
  <c r="L3584" i="2" s="1"/>
  <c r="A3704" i="2"/>
  <c r="C3592" i="2"/>
  <c r="L3592" i="2" s="1"/>
  <c r="A3712" i="2"/>
  <c r="C3489" i="2"/>
  <c r="L3489" i="2" s="1"/>
  <c r="A3609" i="2"/>
  <c r="C3535" i="2"/>
  <c r="L3535" i="2" s="1"/>
  <c r="A3655" i="2"/>
  <c r="C3586" i="2"/>
  <c r="L3586" i="2" s="1"/>
  <c r="A3706" i="2"/>
  <c r="C3691" i="2"/>
  <c r="A3811" i="2"/>
  <c r="C3666" i="2"/>
  <c r="L3666" i="2" s="1"/>
  <c r="A3786" i="2"/>
  <c r="C3520" i="2"/>
  <c r="L3520" i="2"/>
  <c r="A3640" i="2"/>
  <c r="C3831" i="2"/>
  <c r="A3951" i="2"/>
  <c r="C3494" i="2"/>
  <c r="L3494" i="2" s="1"/>
  <c r="A3614" i="2"/>
  <c r="C3517" i="2"/>
  <c r="L3517" i="2" s="1"/>
  <c r="A3637" i="2"/>
  <c r="C3550" i="2"/>
  <c r="L3550" i="2" s="1"/>
  <c r="A3670" i="2"/>
  <c r="C3505" i="2"/>
  <c r="L3505" i="2" s="1"/>
  <c r="A3625" i="2"/>
  <c r="C3683" i="2"/>
  <c r="L3683" i="2" s="1"/>
  <c r="A3803" i="2"/>
  <c r="C3532" i="2"/>
  <c r="L3532" i="2" s="1"/>
  <c r="A3652" i="2"/>
  <c r="C3544" i="2"/>
  <c r="L3544" i="2" s="1"/>
  <c r="A3664" i="2"/>
  <c r="C3543" i="2"/>
  <c r="L3543" i="2" s="1"/>
  <c r="A3663" i="2"/>
  <c r="C3593" i="2"/>
  <c r="L3593" i="2" s="1"/>
  <c r="A3713" i="2"/>
  <c r="C3598" i="2"/>
  <c r="L3598" i="2" s="1"/>
  <c r="A3718" i="2"/>
  <c r="C3533" i="2"/>
  <c r="L3533" i="2" s="1"/>
  <c r="A3653" i="2"/>
  <c r="C3490" i="2"/>
  <c r="L3490" i="2" s="1"/>
  <c r="A3610" i="2"/>
  <c r="C3521" i="2"/>
  <c r="L3521" i="2" s="1"/>
  <c r="A3641" i="2"/>
  <c r="C3572" i="2"/>
  <c r="L3572" i="2" s="1"/>
  <c r="A3692" i="2"/>
  <c r="C3580" i="2"/>
  <c r="L3580" i="2" s="1"/>
  <c r="A3700" i="2"/>
  <c r="C3516" i="2"/>
  <c r="L3516" i="2" s="1"/>
  <c r="A3636" i="2"/>
  <c r="C3557" i="2"/>
  <c r="L3557" i="2" s="1"/>
  <c r="A3677" i="2"/>
  <c r="C3562" i="2"/>
  <c r="L3562" i="2" s="1"/>
  <c r="A3682" i="2"/>
  <c r="C3545" i="2"/>
  <c r="L3545" i="2" s="1"/>
  <c r="A3665" i="2"/>
  <c r="C3588" i="2"/>
  <c r="L3588" i="2" s="1"/>
  <c r="A3708" i="2"/>
  <c r="C3488" i="2"/>
  <c r="L3488" i="2" s="1"/>
  <c r="A3608" i="2"/>
  <c r="C3558" i="2"/>
  <c r="L3558" i="2" s="1"/>
  <c r="A3678" i="2"/>
  <c r="C3570" i="2"/>
  <c r="L3570" i="2" s="1"/>
  <c r="A3690" i="2"/>
  <c r="C3585" i="2"/>
  <c r="L3585" i="2" s="1"/>
  <c r="A3705" i="2"/>
  <c r="C3553" i="2"/>
  <c r="L3553" i="2" s="1"/>
  <c r="A3673" i="2"/>
  <c r="C3600" i="2"/>
  <c r="L3600" i="2" s="1"/>
  <c r="A3720" i="2"/>
  <c r="C3554" i="2"/>
  <c r="L3554" i="2" s="1"/>
  <c r="A3674" i="2"/>
  <c r="C3512" i="2"/>
  <c r="L3512" i="2" s="1"/>
  <c r="A3632" i="2"/>
  <c r="C3556" i="2"/>
  <c r="L3556" i="2" s="1"/>
  <c r="A3676" i="2"/>
  <c r="C3502" i="2"/>
  <c r="L3502" i="2" s="1"/>
  <c r="A3622" i="2"/>
  <c r="C3699" i="2"/>
  <c r="A3819" i="2"/>
  <c r="C3542" i="2"/>
  <c r="L3542" i="2" s="1"/>
  <c r="A3662" i="2"/>
  <c r="C3552" i="2"/>
  <c r="L3552" i="2" s="1"/>
  <c r="A3672" i="2"/>
  <c r="C3526" i="2"/>
  <c r="L3526" i="2" s="1"/>
  <c r="A3646" i="2"/>
  <c r="C3549" i="2"/>
  <c r="L3549" i="2" s="1"/>
  <c r="A3669" i="2"/>
  <c r="C3522" i="2"/>
  <c r="L3522" i="2" s="1"/>
  <c r="A3642" i="2"/>
  <c r="C3504" i="2"/>
  <c r="L3504" i="2" s="1"/>
  <c r="A3624" i="2"/>
  <c r="C3523" i="2"/>
  <c r="L3523" i="2" s="1"/>
  <c r="A3643" i="2"/>
  <c r="C3599" i="2"/>
  <c r="L3599" i="2" s="1"/>
  <c r="A3719" i="2"/>
  <c r="C3573" i="2"/>
  <c r="L3573" i="2" s="1"/>
  <c r="A3693" i="2"/>
  <c r="D3932" i="2"/>
  <c r="D3715" i="2"/>
  <c r="D3667" i="2"/>
  <c r="D3606" i="2"/>
  <c r="D3828" i="2"/>
  <c r="D3622" i="2"/>
  <c r="D3724" i="2"/>
  <c r="D3677" i="2"/>
  <c r="D3706" i="2"/>
  <c r="D3607" i="2"/>
  <c r="D3772" i="2"/>
  <c r="D3792" i="2"/>
  <c r="D3916" i="2"/>
  <c r="D3638" i="2"/>
  <c r="D3718" i="2"/>
  <c r="D3800" i="2"/>
  <c r="D3629" i="2"/>
  <c r="D3634" i="2"/>
  <c r="D3671" i="2"/>
  <c r="D3682" i="2"/>
  <c r="D3678" i="2"/>
  <c r="D3764" i="2"/>
  <c r="D3936" i="2"/>
  <c r="D3687" i="2"/>
  <c r="D3681" i="2"/>
  <c r="D3699" i="2"/>
  <c r="D3732" i="2"/>
  <c r="D3784" i="2"/>
  <c r="D3643" i="2"/>
  <c r="D3836" i="2"/>
  <c r="D3756" i="2"/>
  <c r="D3615" i="2"/>
  <c r="D3719" i="2"/>
  <c r="D3804" i="2"/>
  <c r="D3840" i="2"/>
  <c r="D3637" i="2"/>
  <c r="D3713" i="2"/>
  <c r="D3694" i="2"/>
  <c r="D3880" i="2"/>
  <c r="D3658" i="2"/>
  <c r="D3896" i="2"/>
  <c r="D3695" i="2"/>
  <c r="D3717" i="2"/>
  <c r="D3653" i="2"/>
  <c r="C3485" i="2"/>
  <c r="L3485" i="2" s="1"/>
  <c r="A3605" i="2"/>
  <c r="C3633" i="2"/>
  <c r="L3633" i="2" s="1"/>
  <c r="A3753" i="2"/>
  <c r="C3525" i="2"/>
  <c r="L3525" i="2" s="1"/>
  <c r="A3645" i="2"/>
  <c r="C3565" i="2"/>
  <c r="L3565" i="2" s="1"/>
  <c r="A3685" i="2"/>
  <c r="C3496" i="2"/>
  <c r="L3496" i="2" s="1"/>
  <c r="A3616" i="2"/>
  <c r="C3659" i="2"/>
  <c r="A3779" i="2"/>
  <c r="C3675" i="2"/>
  <c r="A3795" i="2"/>
  <c r="C3650" i="2"/>
  <c r="A3770" i="2"/>
  <c r="C3574" i="2"/>
  <c r="L3574" i="2"/>
  <c r="A3694" i="2"/>
  <c r="C3500" i="2"/>
  <c r="L3500" i="2"/>
  <c r="A3620" i="2"/>
  <c r="C3501" i="2"/>
  <c r="L3501" i="2"/>
  <c r="A3621" i="2"/>
  <c r="C3639" i="2"/>
  <c r="A3759" i="2"/>
  <c r="C3518" i="2"/>
  <c r="L3518" i="2" s="1"/>
  <c r="A3638" i="2"/>
  <c r="C3514" i="2"/>
  <c r="L3514" i="2" s="1"/>
  <c r="A3634" i="2"/>
  <c r="C3569" i="2"/>
  <c r="L3569" i="2" s="1"/>
  <c r="A3689" i="2"/>
  <c r="C3830" i="2"/>
  <c r="A3950" i="2"/>
  <c r="C3601" i="2"/>
  <c r="L3601" i="2" s="1"/>
  <c r="A3721" i="2"/>
  <c r="C3498" i="2"/>
  <c r="L3498" i="2" s="1"/>
  <c r="A3618" i="2"/>
  <c r="C3493" i="2"/>
  <c r="L3493" i="2" s="1"/>
  <c r="A3613" i="2"/>
  <c r="C3492" i="2"/>
  <c r="L3492" i="2" s="1"/>
  <c r="A3612" i="2"/>
  <c r="C3509" i="2"/>
  <c r="L3509" i="2" s="1"/>
  <c r="A3629" i="2"/>
  <c r="C3536" i="2"/>
  <c r="L3536" i="2" s="1"/>
  <c r="A3656" i="2"/>
  <c r="C3635" i="2"/>
  <c r="A3755" i="2"/>
  <c r="C3594" i="2"/>
  <c r="L3594" i="2" s="1"/>
  <c r="A3714" i="2"/>
  <c r="C3541" i="2"/>
  <c r="L3541" i="2" s="1"/>
  <c r="A3661" i="2"/>
  <c r="C3510" i="2"/>
  <c r="L3510" i="2" s="1"/>
  <c r="A3630" i="2"/>
  <c r="C3589" i="2"/>
  <c r="L3589" i="2" s="1"/>
  <c r="A3709" i="2"/>
  <c r="C3484" i="2"/>
  <c r="L3484" i="2" s="1"/>
  <c r="A3604" i="2"/>
  <c r="C3531" i="2"/>
  <c r="L3531" i="2" s="1"/>
  <c r="A3651" i="2"/>
  <c r="D3722" i="2"/>
  <c r="D3868" i="2"/>
  <c r="C3527" i="2"/>
  <c r="L3527" i="2" s="1"/>
  <c r="A3647" i="2"/>
  <c r="C3581" i="2"/>
  <c r="L3581" i="2" s="1"/>
  <c r="A3701" i="2"/>
  <c r="C3511" i="2"/>
  <c r="L3511" i="2" s="1"/>
  <c r="A3631" i="2"/>
  <c r="C3507" i="2"/>
  <c r="L3507" i="2" s="1"/>
  <c r="A3627" i="2"/>
  <c r="C3537" i="2"/>
  <c r="L3537" i="2" s="1"/>
  <c r="A3657" i="2"/>
  <c r="C3611" i="2"/>
  <c r="L3611" i="2" s="1"/>
  <c r="A3731" i="2"/>
  <c r="C3577" i="2"/>
  <c r="L3577" i="2" s="1"/>
  <c r="A3697" i="2"/>
  <c r="C3529" i="2"/>
  <c r="L3529" i="2" s="1"/>
  <c r="A3649" i="2"/>
  <c r="C3568" i="2"/>
  <c r="L3568" i="2" s="1"/>
  <c r="A3688" i="2"/>
  <c r="C3566" i="2"/>
  <c r="L3566" i="2" s="1"/>
  <c r="A3686" i="2"/>
  <c r="C3551" i="2"/>
  <c r="L3551" i="2" s="1"/>
  <c r="A3671" i="2"/>
  <c r="C3528" i="2"/>
  <c r="L3528" i="2" s="1"/>
  <c r="A3648" i="2"/>
  <c r="C3548" i="2"/>
  <c r="L3548" i="2" s="1"/>
  <c r="A3668" i="2"/>
  <c r="C3583" i="2"/>
  <c r="L3583" i="2" s="1"/>
  <c r="A3703" i="2"/>
  <c r="C3617" i="2"/>
  <c r="L3617" i="2" s="1"/>
  <c r="A3737" i="2"/>
  <c r="C3575" i="2"/>
  <c r="L3575" i="2" s="1"/>
  <c r="A3695" i="2"/>
  <c r="C3560" i="2"/>
  <c r="L3560" i="2" s="1"/>
  <c r="A3680" i="2"/>
  <c r="C3547" i="2"/>
  <c r="L3547" i="2" s="1"/>
  <c r="A3667" i="2"/>
  <c r="C3540" i="2"/>
  <c r="L3540" i="2" s="1"/>
  <c r="A3660" i="2"/>
  <c r="C3538" i="2"/>
  <c r="L3538" i="2" s="1"/>
  <c r="A3658" i="2"/>
  <c r="C3508" i="2"/>
  <c r="L3508" i="2" s="1"/>
  <c r="A3628" i="2"/>
  <c r="C3687" i="2"/>
  <c r="L3687" i="2" s="1"/>
  <c r="A3807" i="2"/>
  <c r="C3564" i="2"/>
  <c r="L3564" i="2" s="1"/>
  <c r="A3684" i="2"/>
  <c r="C3495" i="2"/>
  <c r="L3495" i="2" s="1"/>
  <c r="A3615" i="2"/>
  <c r="C3559" i="2"/>
  <c r="L3559" i="2" s="1"/>
  <c r="A3679" i="2"/>
  <c r="C3623" i="2"/>
  <c r="L3623" i="2" s="1"/>
  <c r="A3743" i="2"/>
  <c r="C3595" i="2"/>
  <c r="L3595" i="2" s="1"/>
  <c r="A3715" i="2"/>
  <c r="C3487" i="2"/>
  <c r="L3487" i="2" s="1"/>
  <c r="A3607" i="2"/>
  <c r="C3619" i="2"/>
  <c r="L3619" i="2" s="1"/>
  <c r="A3739" i="2"/>
  <c r="C3698" i="2"/>
  <c r="L3698" i="2" s="1"/>
  <c r="A3818" i="2"/>
  <c r="D3744" i="2"/>
  <c r="D3655" i="2"/>
  <c r="D3808" i="2"/>
  <c r="D3820" i="2"/>
  <c r="D3610" i="2"/>
  <c r="D3662" i="2"/>
  <c r="D3710" i="2"/>
  <c r="D3647" i="2"/>
  <c r="D3709" i="2"/>
  <c r="D3673" i="2"/>
  <c r="D3888" i="2"/>
  <c r="D3849" i="2"/>
  <c r="D3752" i="2"/>
  <c r="D3625" i="2"/>
  <c r="D3691" i="2"/>
  <c r="D3630" i="2"/>
  <c r="D3663" i="2"/>
  <c r="D3707" i="2"/>
  <c r="D3740" i="2"/>
  <c r="D3646" i="2"/>
  <c r="D3705" i="2"/>
  <c r="D3669" i="2"/>
  <c r="D3618" i="2"/>
  <c r="D3697" i="2"/>
  <c r="D3683" i="2"/>
  <c r="D3639" i="2"/>
  <c r="D3631" i="2"/>
  <c r="D3824" i="2"/>
  <c r="D3651" i="2"/>
  <c r="D3621" i="2"/>
  <c r="D3711" i="2"/>
  <c r="D3686" i="2"/>
  <c r="D3635" i="2"/>
  <c r="D3665" i="2"/>
  <c r="A3603" i="2"/>
  <c r="L3635" i="2"/>
  <c r="L3681" i="2"/>
  <c r="L3675" i="2"/>
  <c r="L3639" i="2"/>
  <c r="L3699" i="2"/>
  <c r="L3650" i="2"/>
  <c r="L3711" i="2"/>
  <c r="L3691" i="2"/>
  <c r="L3710" i="2"/>
  <c r="L3659" i="2"/>
  <c r="L3603" i="2"/>
  <c r="D3813" i="2"/>
  <c r="C3603" i="2"/>
  <c r="D3771" i="2"/>
  <c r="D3803" i="2"/>
  <c r="D3860" i="2"/>
  <c r="D3872" i="2"/>
  <c r="D4008" i="2"/>
  <c r="D3730" i="2"/>
  <c r="D3928" i="2"/>
  <c r="D3864" i="2"/>
  <c r="D3806" i="2"/>
  <c r="D3944" i="2"/>
  <c r="D3817" i="2"/>
  <c r="D3789" i="2"/>
  <c r="D3827" i="2"/>
  <c r="D3745" i="2"/>
  <c r="D3782" i="2"/>
  <c r="D3988" i="2"/>
  <c r="D3837" i="2"/>
  <c r="D4016" i="2"/>
  <c r="D3833" i="2"/>
  <c r="D3960" i="2"/>
  <c r="D3839" i="2"/>
  <c r="D3763" i="2"/>
  <c r="D4056" i="2"/>
  <c r="D3798" i="2"/>
  <c r="D3749" i="2"/>
  <c r="D3758" i="2"/>
  <c r="D3912" i="2"/>
  <c r="D3797" i="2"/>
  <c r="C3739" i="2"/>
  <c r="A3859" i="2"/>
  <c r="C3715" i="2"/>
  <c r="L3715" i="2" s="1"/>
  <c r="A3835" i="2"/>
  <c r="C3679" i="2"/>
  <c r="L3679" i="2" s="1"/>
  <c r="A3799" i="2"/>
  <c r="C3684" i="2"/>
  <c r="L3684" i="2" s="1"/>
  <c r="A3804" i="2"/>
  <c r="C3628" i="2"/>
  <c r="L3628" i="2" s="1"/>
  <c r="A3748" i="2"/>
  <c r="C3660" i="2"/>
  <c r="L3660" i="2" s="1"/>
  <c r="A3780" i="2"/>
  <c r="C3680" i="2"/>
  <c r="L3680" i="2" s="1"/>
  <c r="A3800" i="2"/>
  <c r="C3737" i="2"/>
  <c r="A3857" i="2"/>
  <c r="C3668" i="2"/>
  <c r="L3668" i="2" s="1"/>
  <c r="A3788" i="2"/>
  <c r="C3671" i="2"/>
  <c r="L3671" i="2" s="1"/>
  <c r="A3791" i="2"/>
  <c r="C3688" i="2"/>
  <c r="L3688" i="2" s="1"/>
  <c r="A3808" i="2"/>
  <c r="C3697" i="2"/>
  <c r="L3697" i="2" s="1"/>
  <c r="A3817" i="2"/>
  <c r="C3657" i="2"/>
  <c r="L3657" i="2" s="1"/>
  <c r="A3777" i="2"/>
  <c r="C3631" i="2"/>
  <c r="L3631" i="2" s="1"/>
  <c r="A3751" i="2"/>
  <c r="C3647" i="2"/>
  <c r="L3647" i="2" s="1"/>
  <c r="A3767" i="2"/>
  <c r="C3604" i="2"/>
  <c r="L3604" i="2" s="1"/>
  <c r="A3724" i="2"/>
  <c r="C3630" i="2"/>
  <c r="L3630" i="2" s="1"/>
  <c r="A3750" i="2"/>
  <c r="C3714" i="2"/>
  <c r="L3714" i="2" s="1"/>
  <c r="A3834" i="2"/>
  <c r="C3656" i="2"/>
  <c r="L3656" i="2" s="1"/>
  <c r="A3776" i="2"/>
  <c r="C3612" i="2"/>
  <c r="L3612" i="2" s="1"/>
  <c r="A3732" i="2"/>
  <c r="C3618" i="2"/>
  <c r="L3618" i="2" s="1"/>
  <c r="A3738" i="2"/>
  <c r="C3950" i="2"/>
  <c r="A4070" i="2"/>
  <c r="C3634" i="2"/>
  <c r="L3634" i="2"/>
  <c r="A3754" i="2"/>
  <c r="C3759" i="2"/>
  <c r="A3879" i="2"/>
  <c r="C3620" i="2"/>
  <c r="L3620" i="2" s="1"/>
  <c r="A3740" i="2"/>
  <c r="C3770" i="2"/>
  <c r="L3770" i="2" s="1"/>
  <c r="A3890" i="2"/>
  <c r="C3779" i="2"/>
  <c r="A3899" i="2"/>
  <c r="C3685" i="2"/>
  <c r="L3685" i="2" s="1"/>
  <c r="A3805" i="2"/>
  <c r="C3753" i="2"/>
  <c r="L3753" i="2" s="1"/>
  <c r="A3873" i="2"/>
  <c r="D3814" i="2"/>
  <c r="D3884" i="2"/>
  <c r="C3719" i="2"/>
  <c r="L3719" i="2"/>
  <c r="A3839" i="2"/>
  <c r="C3624" i="2"/>
  <c r="L3624" i="2"/>
  <c r="A3744" i="2"/>
  <c r="C3669" i="2"/>
  <c r="L3669" i="2"/>
  <c r="A3789" i="2"/>
  <c r="C3672" i="2"/>
  <c r="L3672" i="2"/>
  <c r="A3792" i="2"/>
  <c r="C3819" i="2"/>
  <c r="A3939" i="2"/>
  <c r="C3676" i="2"/>
  <c r="L3676" i="2" s="1"/>
  <c r="A3796" i="2"/>
  <c r="C3674" i="2"/>
  <c r="L3674" i="2" s="1"/>
  <c r="A3794" i="2"/>
  <c r="C3673" i="2"/>
  <c r="L3673" i="2" s="1"/>
  <c r="A3793" i="2"/>
  <c r="C3690" i="2"/>
  <c r="L3690" i="2" s="1"/>
  <c r="A3810" i="2"/>
  <c r="C3608" i="2"/>
  <c r="L3608" i="2" s="1"/>
  <c r="A3728" i="2"/>
  <c r="C3665" i="2"/>
  <c r="L3665" i="2" s="1"/>
  <c r="A3785" i="2"/>
  <c r="C3677" i="2"/>
  <c r="L3677" i="2" s="1"/>
  <c r="A3797" i="2"/>
  <c r="C3700" i="2"/>
  <c r="L3700" i="2" s="1"/>
  <c r="A3820" i="2"/>
  <c r="C3641" i="2"/>
  <c r="L3641" i="2" s="1"/>
  <c r="A3761" i="2"/>
  <c r="C3653" i="2"/>
  <c r="L3653" i="2" s="1"/>
  <c r="A3773" i="2"/>
  <c r="C3713" i="2"/>
  <c r="L3713" i="2" s="1"/>
  <c r="A3833" i="2"/>
  <c r="C3664" i="2"/>
  <c r="L3664" i="2" s="1"/>
  <c r="A3784" i="2"/>
  <c r="C3803" i="2"/>
  <c r="A3923" i="2"/>
  <c r="C3670" i="2"/>
  <c r="L3670" i="2" s="1"/>
  <c r="A3790" i="2"/>
  <c r="C3614" i="2"/>
  <c r="L3614" i="2" s="1"/>
  <c r="A3734" i="2"/>
  <c r="C3640" i="2"/>
  <c r="L3640" i="2" s="1"/>
  <c r="A3760" i="2"/>
  <c r="C3811" i="2"/>
  <c r="A3931" i="2"/>
  <c r="C3655" i="2"/>
  <c r="L3655" i="2" s="1"/>
  <c r="A3775" i="2"/>
  <c r="C3712" i="2"/>
  <c r="L3712" i="2" s="1"/>
  <c r="A3832" i="2"/>
  <c r="C3654" i="2"/>
  <c r="L3654" i="2" s="1"/>
  <c r="A3774" i="2"/>
  <c r="C3696" i="2"/>
  <c r="L3696" i="2" s="1"/>
  <c r="A3816" i="2"/>
  <c r="C3722" i="2"/>
  <c r="L3722" i="2" s="1"/>
  <c r="A3842" i="2"/>
  <c r="C3606" i="2"/>
  <c r="L3606" i="2" s="1"/>
  <c r="A3726" i="2"/>
  <c r="C3702" i="2"/>
  <c r="L3702" i="2" s="1"/>
  <c r="A3822" i="2"/>
  <c r="C3717" i="2"/>
  <c r="L3717" i="2" s="1"/>
  <c r="A3837" i="2"/>
  <c r="D3809" i="2"/>
  <c r="D3825" i="2"/>
  <c r="D3830" i="2"/>
  <c r="D3773" i="2"/>
  <c r="D3815" i="2"/>
  <c r="D3778" i="2"/>
  <c r="D3757" i="2"/>
  <c r="D3924" i="2"/>
  <c r="D3735" i="2"/>
  <c r="D3956" i="2"/>
  <c r="D3904" i="2"/>
  <c r="D3819" i="2"/>
  <c r="D3807" i="2"/>
  <c r="D3802" i="2"/>
  <c r="D3754" i="2"/>
  <c r="D3920" i="2"/>
  <c r="D3838" i="2"/>
  <c r="D4036" i="2"/>
  <c r="D3892" i="2"/>
  <c r="D3826" i="2"/>
  <c r="D3844" i="2"/>
  <c r="D3948" i="2"/>
  <c r="D3787" i="2"/>
  <c r="D4052" i="2"/>
  <c r="D3725" i="2"/>
  <c r="D3770" i="2"/>
  <c r="D3881" i="2"/>
  <c r="D3753" i="2"/>
  <c r="D3733" i="2"/>
  <c r="D3777" i="2"/>
  <c r="D3731" i="2"/>
  <c r="D3746" i="2"/>
  <c r="D3976" i="2"/>
  <c r="D3737" i="2"/>
  <c r="D3723" i="2"/>
  <c r="M3723" i="2"/>
  <c r="M3724" i="2" s="1"/>
  <c r="M3725" i="2" s="1"/>
  <c r="M3726" i="2" s="1"/>
  <c r="M3727" i="2" s="1"/>
  <c r="M3728" i="2" s="1"/>
  <c r="M3729" i="2" s="1"/>
  <c r="M3730" i="2" s="1"/>
  <c r="M3731" i="2" s="1"/>
  <c r="M3732" i="2" s="1"/>
  <c r="M3733" i="2" s="1"/>
  <c r="M3734" i="2" s="1"/>
  <c r="M3735" i="2" s="1"/>
  <c r="M3736" i="2" s="1"/>
  <c r="M3737" i="2" s="1"/>
  <c r="M3738" i="2" s="1"/>
  <c r="M3739" i="2" s="1"/>
  <c r="M3740" i="2" s="1"/>
  <c r="M3741" i="2" s="1"/>
  <c r="M3742" i="2" s="1"/>
  <c r="M3743" i="2" s="1"/>
  <c r="M3744" i="2" s="1"/>
  <c r="M3745" i="2" s="1"/>
  <c r="M3746" i="2" s="1"/>
  <c r="M3747" i="2" s="1"/>
  <c r="M3748" i="2" s="1"/>
  <c r="M3749" i="2" s="1"/>
  <c r="M3750" i="2" s="1"/>
  <c r="M3751" i="2" s="1"/>
  <c r="M3752" i="2" s="1"/>
  <c r="M3753" i="2" s="1"/>
  <c r="M3754" i="2" s="1"/>
  <c r="M3755" i="2" s="1"/>
  <c r="M3756" i="2" s="1"/>
  <c r="M3757" i="2" s="1"/>
  <c r="M3758" i="2" s="1"/>
  <c r="M3759" i="2" s="1"/>
  <c r="M3760" i="2" s="1"/>
  <c r="M3761" i="2" s="1"/>
  <c r="M3762" i="2" s="1"/>
  <c r="M3763" i="2" s="1"/>
  <c r="M3764" i="2" s="1"/>
  <c r="M3765" i="2" s="1"/>
  <c r="M3766" i="2" s="1"/>
  <c r="M3767" i="2" s="1"/>
  <c r="M3768" i="2" s="1"/>
  <c r="M3769" i="2" s="1"/>
  <c r="M3770" i="2" s="1"/>
  <c r="M3771" i="2" s="1"/>
  <c r="M3772" i="2" s="1"/>
  <c r="M3773" i="2" s="1"/>
  <c r="M3774" i="2" s="1"/>
  <c r="M3775" i="2" s="1"/>
  <c r="M3776" i="2" s="1"/>
  <c r="M3777" i="2" s="1"/>
  <c r="M3778" i="2" s="1"/>
  <c r="M3779" i="2" s="1"/>
  <c r="M3780" i="2" s="1"/>
  <c r="M3781" i="2" s="1"/>
  <c r="M3782" i="2" s="1"/>
  <c r="M3783" i="2" s="1"/>
  <c r="M3784" i="2" s="1"/>
  <c r="M3785" i="2" s="1"/>
  <c r="M3786" i="2" s="1"/>
  <c r="M3787" i="2" s="1"/>
  <c r="M3788" i="2" s="1"/>
  <c r="M3789" i="2" s="1"/>
  <c r="M3790" i="2" s="1"/>
  <c r="M3791" i="2" s="1"/>
  <c r="M3792" i="2" s="1"/>
  <c r="M3793" i="2" s="1"/>
  <c r="M3794" i="2" s="1"/>
  <c r="M3795" i="2" s="1"/>
  <c r="M3796" i="2" s="1"/>
  <c r="M3797" i="2" s="1"/>
  <c r="M3798" i="2" s="1"/>
  <c r="M3799" i="2" s="1"/>
  <c r="M3800" i="2" s="1"/>
  <c r="M3801" i="2" s="1"/>
  <c r="M3802" i="2" s="1"/>
  <c r="M3803" i="2" s="1"/>
  <c r="D3769" i="2"/>
  <c r="D3818" i="2"/>
  <c r="D3821" i="2"/>
  <c r="D3781" i="2"/>
  <c r="D3799" i="2"/>
  <c r="D3790" i="2"/>
  <c r="D3805" i="2"/>
  <c r="D3831" i="2"/>
  <c r="D3783" i="2"/>
  <c r="D3793" i="2"/>
  <c r="C3818" i="2"/>
  <c r="A3938" i="2"/>
  <c r="C3607" i="2"/>
  <c r="L3607" i="2" s="1"/>
  <c r="A3727" i="2"/>
  <c r="C3743" i="2"/>
  <c r="A3863" i="2"/>
  <c r="C3615" i="2"/>
  <c r="L3615" i="2" s="1"/>
  <c r="A3735" i="2"/>
  <c r="C3807" i="2"/>
  <c r="L3807" i="2" s="1"/>
  <c r="A3927" i="2"/>
  <c r="C3658" i="2"/>
  <c r="L3658" i="2"/>
  <c r="A3778" i="2"/>
  <c r="C3667" i="2"/>
  <c r="L3667" i="2"/>
  <c r="A3787" i="2"/>
  <c r="C3695" i="2"/>
  <c r="L3695" i="2"/>
  <c r="A3815" i="2"/>
  <c r="C3703" i="2"/>
  <c r="L3703" i="2"/>
  <c r="A3823" i="2"/>
  <c r="C3648" i="2"/>
  <c r="L3648" i="2"/>
  <c r="A3768" i="2"/>
  <c r="C3686" i="2"/>
  <c r="L3686" i="2"/>
  <c r="A3806" i="2"/>
  <c r="C3649" i="2"/>
  <c r="L3649" i="2"/>
  <c r="A3769" i="2"/>
  <c r="C3731" i="2"/>
  <c r="A3851" i="2"/>
  <c r="C3627" i="2"/>
  <c r="L3627" i="2" s="1"/>
  <c r="A3747" i="2"/>
  <c r="C3701" i="2"/>
  <c r="L3701" i="2" s="1"/>
  <c r="A3821" i="2"/>
  <c r="C3651" i="2"/>
  <c r="L3651" i="2" s="1"/>
  <c r="A3771" i="2"/>
  <c r="C3709" i="2"/>
  <c r="L3709" i="2" s="1"/>
  <c r="A3829" i="2"/>
  <c r="C3661" i="2"/>
  <c r="L3661" i="2" s="1"/>
  <c r="A3781" i="2"/>
  <c r="C3755" i="2"/>
  <c r="A3875" i="2"/>
  <c r="C3629" i="2"/>
  <c r="L3629" i="2"/>
  <c r="A3749" i="2"/>
  <c r="C3613" i="2"/>
  <c r="L3613" i="2"/>
  <c r="A3733" i="2"/>
  <c r="C3721" i="2"/>
  <c r="L3721" i="2"/>
  <c r="A3841" i="2"/>
  <c r="C3689" i="2"/>
  <c r="L3689" i="2"/>
  <c r="A3809" i="2"/>
  <c r="C3638" i="2"/>
  <c r="L3638" i="2"/>
  <c r="A3758" i="2"/>
  <c r="C3621" i="2"/>
  <c r="L3621" i="2"/>
  <c r="A3741" i="2"/>
  <c r="C3694" i="2"/>
  <c r="L3694" i="2"/>
  <c r="A3814" i="2"/>
  <c r="C3795" i="2"/>
  <c r="A3915" i="2"/>
  <c r="C3616" i="2"/>
  <c r="L3616" i="2" s="1"/>
  <c r="A3736" i="2"/>
  <c r="C3645" i="2"/>
  <c r="L3645" i="2" s="1"/>
  <c r="A3765" i="2"/>
  <c r="C3605" i="2"/>
  <c r="L3605" i="2" s="1"/>
  <c r="A3725" i="2"/>
  <c r="D3852" i="2"/>
  <c r="C3693" i="2"/>
  <c r="L3693" i="2" s="1"/>
  <c r="A3813" i="2"/>
  <c r="C3643" i="2"/>
  <c r="L3643" i="2" s="1"/>
  <c r="A3763" i="2"/>
  <c r="C3642" i="2"/>
  <c r="L3642" i="2" s="1"/>
  <c r="A3762" i="2"/>
  <c r="C3646" i="2"/>
  <c r="L3646" i="2" s="1"/>
  <c r="A3766" i="2"/>
  <c r="C3662" i="2"/>
  <c r="L3662" i="2" s="1"/>
  <c r="A3782" i="2"/>
  <c r="C3622" i="2"/>
  <c r="L3622" i="2" s="1"/>
  <c r="A3742" i="2"/>
  <c r="C3632" i="2"/>
  <c r="L3632" i="2" s="1"/>
  <c r="A3752" i="2"/>
  <c r="C3720" i="2"/>
  <c r="L3720" i="2" s="1"/>
  <c r="A3840" i="2"/>
  <c r="C3705" i="2"/>
  <c r="L3705" i="2" s="1"/>
  <c r="A3825" i="2"/>
  <c r="C3678" i="2"/>
  <c r="L3678" i="2" s="1"/>
  <c r="A3798" i="2"/>
  <c r="C3708" i="2"/>
  <c r="L3708" i="2" s="1"/>
  <c r="A3828" i="2"/>
  <c r="C3682" i="2"/>
  <c r="L3682" i="2" s="1"/>
  <c r="A3802" i="2"/>
  <c r="C3636" i="2"/>
  <c r="L3636" i="2" s="1"/>
  <c r="A3756" i="2"/>
  <c r="C3692" i="2"/>
  <c r="L3692" i="2" s="1"/>
  <c r="A3812" i="2"/>
  <c r="C3610" i="2"/>
  <c r="L3610" i="2" s="1"/>
  <c r="A3730" i="2"/>
  <c r="C3718" i="2"/>
  <c r="L3718" i="2" s="1"/>
  <c r="A3838" i="2"/>
  <c r="C3663" i="2"/>
  <c r="L3663" i="2" s="1"/>
  <c r="A3783" i="2"/>
  <c r="C3652" i="2"/>
  <c r="L3652" i="2" s="1"/>
  <c r="A3772" i="2"/>
  <c r="C3625" i="2"/>
  <c r="L3625" i="2" s="1"/>
  <c r="A3745" i="2"/>
  <c r="C3637" i="2"/>
  <c r="L3637" i="2" s="1"/>
  <c r="A3757" i="2"/>
  <c r="C3951" i="2"/>
  <c r="A4071" i="2"/>
  <c r="C3786" i="2"/>
  <c r="A3906" i="2"/>
  <c r="C3706" i="2"/>
  <c r="L3706" i="2" s="1"/>
  <c r="A3826" i="2"/>
  <c r="C3609" i="2"/>
  <c r="L3609" i="2" s="1"/>
  <c r="A3729" i="2"/>
  <c r="C3704" i="2"/>
  <c r="L3704" i="2" s="1"/>
  <c r="A3824" i="2"/>
  <c r="C3644" i="2"/>
  <c r="L3644" i="2" s="1"/>
  <c r="A3764" i="2"/>
  <c r="C3716" i="2"/>
  <c r="L3716" i="2" s="1"/>
  <c r="A3836" i="2"/>
  <c r="C3707" i="2"/>
  <c r="L3707" i="2" s="1"/>
  <c r="A3827" i="2"/>
  <c r="C3801" i="2"/>
  <c r="L3801" i="2" s="1"/>
  <c r="A3921" i="2"/>
  <c r="C3626" i="2"/>
  <c r="L3626" i="2" s="1"/>
  <c r="A3746" i="2"/>
  <c r="D3834" i="2"/>
  <c r="D3755" i="2"/>
  <c r="D3751" i="2"/>
  <c r="D3738" i="2"/>
  <c r="D3811" i="2"/>
  <c r="D3829" i="2"/>
  <c r="D3842" i="2"/>
  <c r="D3785" i="2"/>
  <c r="D3741" i="2"/>
  <c r="D3759" i="2"/>
  <c r="D3766" i="2"/>
  <c r="D3750" i="2"/>
  <c r="D3969" i="2"/>
  <c r="D3767" i="2"/>
  <c r="D3940" i="2"/>
  <c r="D3775" i="2"/>
  <c r="D4000" i="2"/>
  <c r="D3876" i="2"/>
  <c r="D3801" i="2"/>
  <c r="D3791" i="2"/>
  <c r="D3727" i="2"/>
  <c r="D3742" i="2"/>
  <c r="D3726" i="2"/>
  <c r="D3835" i="2"/>
  <c r="D3794" i="2"/>
  <c r="D3823" i="2"/>
  <c r="D3765" i="2"/>
  <c r="D3900" i="2"/>
  <c r="D3774" i="2"/>
  <c r="D3908" i="2"/>
  <c r="D3762" i="2"/>
  <c r="D3739" i="2"/>
  <c r="D3747" i="2"/>
  <c r="D3968" i="2"/>
  <c r="D3743" i="2"/>
  <c r="D3841" i="2"/>
  <c r="D3734" i="2"/>
  <c r="D3779" i="2"/>
  <c r="D3822" i="2"/>
  <c r="D3786" i="2"/>
  <c r="D3795" i="2"/>
  <c r="D3810" i="2"/>
  <c r="D4072" i="2"/>
  <c r="A3723" i="2"/>
  <c r="L3818" i="2"/>
  <c r="L3795" i="2"/>
  <c r="L3759" i="2"/>
  <c r="L3755" i="2"/>
  <c r="L3819" i="2"/>
  <c r="L3831" i="2"/>
  <c r="L3723" i="2"/>
  <c r="L3731" i="2"/>
  <c r="L3830" i="2"/>
  <c r="L3779" i="2"/>
  <c r="L3786" i="2"/>
  <c r="L3739" i="2"/>
  <c r="L3811" i="2"/>
  <c r="L3743" i="2"/>
  <c r="L3737" i="2"/>
  <c r="L3803" i="2"/>
  <c r="D3933" i="2"/>
  <c r="C4071" i="2"/>
  <c r="C4070" i="2"/>
  <c r="C3723" i="2"/>
  <c r="D3899" i="2"/>
  <c r="D3961" i="2"/>
  <c r="D4028" i="2"/>
  <c r="D3943" i="2"/>
  <c r="D3921" i="2"/>
  <c r="D3886" i="2"/>
  <c r="D3962" i="2"/>
  <c r="D3871" i="2"/>
  <c r="D3915" i="2"/>
  <c r="D3854" i="2"/>
  <c r="D3867" i="2"/>
  <c r="D3882" i="2"/>
  <c r="D3885" i="2"/>
  <c r="D3914" i="2"/>
  <c r="D3847" i="2"/>
  <c r="D3911" i="2"/>
  <c r="D3895" i="2"/>
  <c r="D3887" i="2"/>
  <c r="D3879" i="2"/>
  <c r="D3949" i="2"/>
  <c r="D3925" i="2"/>
  <c r="D3919" i="2"/>
  <c r="D3889" i="2"/>
  <c r="D3857" i="2"/>
  <c r="D3897" i="2"/>
  <c r="D3873" i="2"/>
  <c r="D4068" i="2"/>
  <c r="D3946" i="2"/>
  <c r="D4040" i="2"/>
  <c r="D3922" i="2"/>
  <c r="D3939" i="2"/>
  <c r="D4044" i="2"/>
  <c r="D3898" i="2"/>
  <c r="D3893" i="2"/>
  <c r="D3945" i="2"/>
  <c r="C3921" i="2"/>
  <c r="A4041" i="2"/>
  <c r="C3836" i="2"/>
  <c r="L3836" i="2" s="1"/>
  <c r="A3956" i="2"/>
  <c r="C3824" i="2"/>
  <c r="L3824" i="2" s="1"/>
  <c r="A3944" i="2"/>
  <c r="C3826" i="2"/>
  <c r="L3826" i="2" s="1"/>
  <c r="A3946" i="2"/>
  <c r="C3745" i="2"/>
  <c r="L3745" i="2" s="1"/>
  <c r="A3865" i="2"/>
  <c r="C3783" i="2"/>
  <c r="L3783" i="2" s="1"/>
  <c r="A3903" i="2"/>
  <c r="C3730" i="2"/>
  <c r="L3730" i="2" s="1"/>
  <c r="A3850" i="2"/>
  <c r="C3756" i="2"/>
  <c r="L3756" i="2" s="1"/>
  <c r="A3876" i="2"/>
  <c r="C3828" i="2"/>
  <c r="L3828" i="2" s="1"/>
  <c r="A3948" i="2"/>
  <c r="C3825" i="2"/>
  <c r="L3825" i="2" s="1"/>
  <c r="A3945" i="2"/>
  <c r="C3752" i="2"/>
  <c r="L3752" i="2" s="1"/>
  <c r="A3872" i="2"/>
  <c r="C3782" i="2"/>
  <c r="L3782" i="2" s="1"/>
  <c r="A3902" i="2"/>
  <c r="C3762" i="2"/>
  <c r="L3762" i="2" s="1"/>
  <c r="A3882" i="2"/>
  <c r="C3813" i="2"/>
  <c r="L3813" i="2" s="1"/>
  <c r="A3933" i="2"/>
  <c r="C3725" i="2"/>
  <c r="L3725" i="2" s="1"/>
  <c r="A3845" i="2"/>
  <c r="C3736" i="2"/>
  <c r="L3736" i="2" s="1"/>
  <c r="A3856" i="2"/>
  <c r="C3814" i="2"/>
  <c r="L3814" i="2" s="1"/>
  <c r="A3934" i="2"/>
  <c r="C3758" i="2"/>
  <c r="L3758" i="2" s="1"/>
  <c r="A3878" i="2"/>
  <c r="C3841" i="2"/>
  <c r="L3841" i="2" s="1"/>
  <c r="A3961" i="2"/>
  <c r="C3749" i="2"/>
  <c r="L3749" i="2" s="1"/>
  <c r="A3869" i="2"/>
  <c r="I3869" i="2"/>
  <c r="C3781" i="2"/>
  <c r="L3781" i="2" s="1"/>
  <c r="A3901" i="2"/>
  <c r="I3901" i="2"/>
  <c r="C3771" i="2"/>
  <c r="L3771" i="2" s="1"/>
  <c r="A3891" i="2"/>
  <c r="C3747" i="2"/>
  <c r="L3747" i="2" s="1"/>
  <c r="A3867" i="2"/>
  <c r="C3769" i="2"/>
  <c r="L3769" i="2" s="1"/>
  <c r="A3889" i="2"/>
  <c r="C3768" i="2"/>
  <c r="L3768" i="2" s="1"/>
  <c r="A3888" i="2"/>
  <c r="C3815" i="2"/>
  <c r="L3815" i="2" s="1"/>
  <c r="A3935" i="2"/>
  <c r="C3778" i="2"/>
  <c r="L3778" i="2" s="1"/>
  <c r="A3898" i="2"/>
  <c r="C3735" i="2"/>
  <c r="L3735" i="2" s="1"/>
  <c r="A3855" i="2"/>
  <c r="C3727" i="2"/>
  <c r="L3727" i="2" s="1"/>
  <c r="A3847" i="2"/>
  <c r="D3910" i="2"/>
  <c r="D4012" i="2"/>
  <c r="C3822" i="2"/>
  <c r="L3822" i="2"/>
  <c r="A3942" i="2"/>
  <c r="C3842" i="2"/>
  <c r="L3842" i="2"/>
  <c r="A3962" i="2"/>
  <c r="C3774" i="2"/>
  <c r="L3774" i="2"/>
  <c r="A3894" i="2"/>
  <c r="C3775" i="2"/>
  <c r="L3775" i="2"/>
  <c r="A3895" i="2"/>
  <c r="C3760" i="2"/>
  <c r="L3760" i="2"/>
  <c r="A3880" i="2"/>
  <c r="C3790" i="2"/>
  <c r="L3790" i="2"/>
  <c r="A3910" i="2"/>
  <c r="C3784" i="2"/>
  <c r="L3784" i="2"/>
  <c r="A3904" i="2"/>
  <c r="C3773" i="2"/>
  <c r="L3773" i="2"/>
  <c r="A3893" i="2"/>
  <c r="I3893" i="2"/>
  <c r="C3820" i="2"/>
  <c r="L3820" i="2"/>
  <c r="A3940" i="2"/>
  <c r="C3785" i="2"/>
  <c r="L3785" i="2"/>
  <c r="A3905" i="2"/>
  <c r="C3810" i="2"/>
  <c r="L3810" i="2"/>
  <c r="A3930" i="2"/>
  <c r="C3794" i="2"/>
  <c r="L3794" i="2"/>
  <c r="A3914" i="2"/>
  <c r="C3939" i="2"/>
  <c r="A4059" i="2"/>
  <c r="C3789" i="2"/>
  <c r="L3789" i="2" s="1"/>
  <c r="A3909" i="2"/>
  <c r="C3839" i="2"/>
  <c r="L3839" i="2" s="1"/>
  <c r="A3959" i="2"/>
  <c r="C3805" i="2"/>
  <c r="L3805" i="2" s="1"/>
  <c r="A3925" i="2"/>
  <c r="I3925" i="2"/>
  <c r="C3890" i="2"/>
  <c r="A4010" i="2"/>
  <c r="C3879" i="2"/>
  <c r="A3999" i="2"/>
  <c r="C3732" i="2"/>
  <c r="L3732" i="2" s="1"/>
  <c r="A3852" i="2"/>
  <c r="C3834" i="2"/>
  <c r="L3834" i="2" s="1"/>
  <c r="A3954" i="2"/>
  <c r="C3724" i="2"/>
  <c r="L3724" i="2" s="1"/>
  <c r="A3844" i="2"/>
  <c r="C3751" i="2"/>
  <c r="L3751" i="2" s="1"/>
  <c r="A3871" i="2"/>
  <c r="C3817" i="2"/>
  <c r="L3817" i="2" s="1"/>
  <c r="A3937" i="2"/>
  <c r="C3791" i="2"/>
  <c r="L3791" i="2" s="1"/>
  <c r="A3911" i="2"/>
  <c r="C3857" i="2"/>
  <c r="A3977" i="2"/>
  <c r="C3780" i="2"/>
  <c r="L3780" i="2"/>
  <c r="A3900" i="2"/>
  <c r="C3804" i="2"/>
  <c r="L3804" i="2"/>
  <c r="A3924" i="2"/>
  <c r="C3835" i="2"/>
  <c r="L3835" i="2"/>
  <c r="A3955" i="2"/>
  <c r="D3930" i="2"/>
  <c r="D4020" i="2"/>
  <c r="D3861" i="2"/>
  <c r="D3954" i="2"/>
  <c r="D3913" i="2"/>
  <c r="D3951" i="2"/>
  <c r="D3901" i="2"/>
  <c r="D3938" i="2"/>
  <c r="D3843" i="2"/>
  <c r="M3843" i="2"/>
  <c r="M3844" i="2"/>
  <c r="M3845" i="2" s="1"/>
  <c r="M3846" i="2" s="1"/>
  <c r="M3847" i="2" s="1"/>
  <c r="M3848" i="2" s="1"/>
  <c r="M3849" i="2" s="1"/>
  <c r="M3850" i="2" s="1"/>
  <c r="M3851" i="2" s="1"/>
  <c r="M3852" i="2" s="1"/>
  <c r="M3853" i="2" s="1"/>
  <c r="M3854" i="2" s="1"/>
  <c r="M3855" i="2" s="1"/>
  <c r="M3856" i="2" s="1"/>
  <c r="M3857" i="2" s="1"/>
  <c r="M3858" i="2" s="1"/>
  <c r="M3859" i="2" s="1"/>
  <c r="M3860" i="2" s="1"/>
  <c r="M3861" i="2" s="1"/>
  <c r="M3862" i="2" s="1"/>
  <c r="M3863" i="2" s="1"/>
  <c r="M3864" i="2" s="1"/>
  <c r="M3865" i="2" s="1"/>
  <c r="M3866" i="2" s="1"/>
  <c r="M3867" i="2" s="1"/>
  <c r="M3868" i="2" s="1"/>
  <c r="M3869" i="2" s="1"/>
  <c r="M3870" i="2" s="1"/>
  <c r="M3871" i="2" s="1"/>
  <c r="M3872" i="2" s="1"/>
  <c r="M3873" i="2" s="1"/>
  <c r="M3874" i="2" s="1"/>
  <c r="M3875" i="2" s="1"/>
  <c r="M3876" i="2" s="1"/>
  <c r="M3877" i="2" s="1"/>
  <c r="M3878" i="2" s="1"/>
  <c r="M3879" i="2" s="1"/>
  <c r="M3880" i="2" s="1"/>
  <c r="M3881" i="2" s="1"/>
  <c r="M3882" i="2" s="1"/>
  <c r="M3883" i="2" s="1"/>
  <c r="M3884" i="2" s="1"/>
  <c r="M3885" i="2" s="1"/>
  <c r="M3886" i="2" s="1"/>
  <c r="M3887" i="2" s="1"/>
  <c r="M3888" i="2" s="1"/>
  <c r="M3889" i="2" s="1"/>
  <c r="M3890" i="2" s="1"/>
  <c r="M3891" i="2" s="1"/>
  <c r="M3892" i="2" s="1"/>
  <c r="M3893" i="2" s="1"/>
  <c r="M3894" i="2" s="1"/>
  <c r="M3895" i="2" s="1"/>
  <c r="M3896" i="2" s="1"/>
  <c r="M3897" i="2" s="1"/>
  <c r="M3898" i="2" s="1"/>
  <c r="M3899" i="2" s="1"/>
  <c r="M3900" i="2" s="1"/>
  <c r="M3901" i="2" s="1"/>
  <c r="M3902" i="2" s="1"/>
  <c r="M3903" i="2" s="1"/>
  <c r="M3904" i="2" s="1"/>
  <c r="M3905" i="2" s="1"/>
  <c r="M3906" i="2" s="1"/>
  <c r="M3907" i="2" s="1"/>
  <c r="M3908" i="2" s="1"/>
  <c r="M3909" i="2" s="1"/>
  <c r="M3910" i="2" s="1"/>
  <c r="M3911" i="2" s="1"/>
  <c r="M3912" i="2" s="1"/>
  <c r="M3913" i="2" s="1"/>
  <c r="M3914" i="2" s="1"/>
  <c r="M3915" i="2" s="1"/>
  <c r="M3916" i="2" s="1"/>
  <c r="M3917" i="2" s="1"/>
  <c r="M3918" i="2" s="1"/>
  <c r="M3919" i="2" s="1"/>
  <c r="M3920" i="2" s="1"/>
  <c r="M3921" i="2" s="1"/>
  <c r="M3922" i="2" s="1"/>
  <c r="M3923" i="2" s="1"/>
  <c r="M3924" i="2" s="1"/>
  <c r="M3925" i="2" s="1"/>
  <c r="M3926" i="2" s="1"/>
  <c r="M3927" i="2" s="1"/>
  <c r="M3928" i="2" s="1"/>
  <c r="D3851" i="2"/>
  <c r="D3853" i="2"/>
  <c r="D4001" i="2"/>
  <c r="D3845" i="2"/>
  <c r="D3907" i="2"/>
  <c r="D3964" i="2"/>
  <c r="D3958" i="2"/>
  <c r="D3874" i="2"/>
  <c r="D3927" i="2"/>
  <c r="D4024" i="2"/>
  <c r="D3855" i="2"/>
  <c r="D3877" i="2"/>
  <c r="D3935" i="2"/>
  <c r="D3950" i="2"/>
  <c r="D3929" i="2"/>
  <c r="D3934" i="2"/>
  <c r="D3917" i="2"/>
  <c r="D3878" i="2"/>
  <c r="D3918" i="2"/>
  <c r="D3883" i="2"/>
  <c r="D4080" i="2"/>
  <c r="D3865" i="2"/>
  <c r="D3909" i="2"/>
  <c r="D4064" i="2"/>
  <c r="D3984" i="2"/>
  <c r="D3850" i="2"/>
  <c r="D3992" i="2"/>
  <c r="D3923" i="2"/>
  <c r="D3955" i="2"/>
  <c r="D4060" i="2"/>
  <c r="D3942" i="2"/>
  <c r="C3746" i="2"/>
  <c r="L3746" i="2" s="1"/>
  <c r="A3866" i="2"/>
  <c r="C3827" i="2"/>
  <c r="L3827" i="2" s="1"/>
  <c r="A3947" i="2"/>
  <c r="C3764" i="2"/>
  <c r="L3764" i="2" s="1"/>
  <c r="A3884" i="2"/>
  <c r="C3729" i="2"/>
  <c r="L3729" i="2" s="1"/>
  <c r="A3849" i="2"/>
  <c r="C3906" i="2"/>
  <c r="A4026" i="2"/>
  <c r="C3757" i="2"/>
  <c r="L3757" i="2"/>
  <c r="A3877" i="2"/>
  <c r="I3877" i="2"/>
  <c r="C3772" i="2"/>
  <c r="L3772" i="2"/>
  <c r="A3892" i="2"/>
  <c r="C3838" i="2"/>
  <c r="L3838" i="2"/>
  <c r="A3958" i="2"/>
  <c r="C3812" i="2"/>
  <c r="L3812" i="2"/>
  <c r="A3932" i="2"/>
  <c r="C3802" i="2"/>
  <c r="L3802" i="2"/>
  <c r="A3922" i="2"/>
  <c r="C3798" i="2"/>
  <c r="L3798" i="2"/>
  <c r="A3918" i="2"/>
  <c r="C3840" i="2"/>
  <c r="L3840" i="2"/>
  <c r="A3960" i="2"/>
  <c r="C3742" i="2"/>
  <c r="L3742" i="2"/>
  <c r="A3862" i="2"/>
  <c r="C3766" i="2"/>
  <c r="L3766" i="2"/>
  <c r="A3886" i="2"/>
  <c r="C3763" i="2"/>
  <c r="L3763" i="2"/>
  <c r="A3883" i="2"/>
  <c r="C3765" i="2"/>
  <c r="L3765" i="2"/>
  <c r="A3885" i="2"/>
  <c r="C3915" i="2"/>
  <c r="L3915" i="2"/>
  <c r="A4035" i="2"/>
  <c r="C3741" i="2"/>
  <c r="L3741" i="2" s="1"/>
  <c r="A3861" i="2"/>
  <c r="C3809" i="2"/>
  <c r="L3809" i="2" s="1"/>
  <c r="A3929" i="2"/>
  <c r="C3733" i="2"/>
  <c r="L3733" i="2" s="1"/>
  <c r="A3853" i="2"/>
  <c r="C3875" i="2"/>
  <c r="A3995" i="2"/>
  <c r="C3829" i="2"/>
  <c r="A3949" i="2"/>
  <c r="C3821" i="2"/>
  <c r="L3821" i="2" s="1"/>
  <c r="A3941" i="2"/>
  <c r="C3851" i="2"/>
  <c r="L3851" i="2" s="1"/>
  <c r="A3971" i="2"/>
  <c r="C3806" i="2"/>
  <c r="L3806" i="2" s="1"/>
  <c r="A3926" i="2"/>
  <c r="C3823" i="2"/>
  <c r="L3823" i="2" s="1"/>
  <c r="A3943" i="2"/>
  <c r="C3787" i="2"/>
  <c r="L3787" i="2" s="1"/>
  <c r="A3907" i="2"/>
  <c r="C3927" i="2"/>
  <c r="L3927" i="2" s="1"/>
  <c r="A4047" i="2"/>
  <c r="C3863" i="2"/>
  <c r="L3863" i="2"/>
  <c r="A3983" i="2"/>
  <c r="C3938" i="2"/>
  <c r="L3938" i="2" s="1"/>
  <c r="A4058" i="2"/>
  <c r="C3837" i="2"/>
  <c r="L3837" i="2" s="1"/>
  <c r="A3957" i="2"/>
  <c r="C3726" i="2"/>
  <c r="L3726" i="2" s="1"/>
  <c r="A3846" i="2"/>
  <c r="C3816" i="2"/>
  <c r="L3816" i="2" s="1"/>
  <c r="A3936" i="2"/>
  <c r="C3832" i="2"/>
  <c r="A3952" i="2"/>
  <c r="C3931" i="2"/>
  <c r="L3931" i="2"/>
  <c r="A4051" i="2"/>
  <c r="C3734" i="2"/>
  <c r="L3734" i="2" s="1"/>
  <c r="A3854" i="2"/>
  <c r="C3923" i="2"/>
  <c r="A4043" i="2"/>
  <c r="C3833" i="2"/>
  <c r="L3833" i="2" s="1"/>
  <c r="A3953" i="2"/>
  <c r="C3761" i="2"/>
  <c r="L3761" i="2" s="1"/>
  <c r="A3881" i="2"/>
  <c r="C3797" i="2"/>
  <c r="L3797" i="2" s="1"/>
  <c r="A3917" i="2"/>
  <c r="C3728" i="2"/>
  <c r="L3728" i="2" s="1"/>
  <c r="A3848" i="2"/>
  <c r="C3793" i="2"/>
  <c r="L3793" i="2" s="1"/>
  <c r="A3913" i="2"/>
  <c r="C3796" i="2"/>
  <c r="L3796" i="2" s="1"/>
  <c r="A3916" i="2"/>
  <c r="C3792" i="2"/>
  <c r="L3792" i="2" s="1"/>
  <c r="A3912" i="2"/>
  <c r="C3744" i="2"/>
  <c r="L3744" i="2" s="1"/>
  <c r="A3864" i="2"/>
  <c r="C3873" i="2"/>
  <c r="L3873" i="2" s="1"/>
  <c r="A3993" i="2"/>
  <c r="C3899" i="2"/>
  <c r="L3899" i="2" s="1"/>
  <c r="A4019" i="2"/>
  <c r="C3740" i="2"/>
  <c r="L3740" i="2" s="1"/>
  <c r="A3860" i="2"/>
  <c r="C3754" i="2"/>
  <c r="L3754" i="2" s="1"/>
  <c r="A3874" i="2"/>
  <c r="C3738" i="2"/>
  <c r="L3738" i="2" s="1"/>
  <c r="A3858" i="2"/>
  <c r="C3776" i="2"/>
  <c r="L3776" i="2" s="1"/>
  <c r="A3896" i="2"/>
  <c r="C3750" i="2"/>
  <c r="L3750" i="2" s="1"/>
  <c r="A3870" i="2"/>
  <c r="C3767" i="2"/>
  <c r="L3767" i="2" s="1"/>
  <c r="A3887" i="2"/>
  <c r="C3777" i="2"/>
  <c r="L3777" i="2" s="1"/>
  <c r="A3897" i="2"/>
  <c r="C3808" i="2"/>
  <c r="L3808" i="2" s="1"/>
  <c r="A3928" i="2"/>
  <c r="C3788" i="2"/>
  <c r="L3788" i="2" s="1"/>
  <c r="A3908" i="2"/>
  <c r="C3800" i="2"/>
  <c r="L3800" i="2" s="1"/>
  <c r="A3920" i="2"/>
  <c r="C3748" i="2"/>
  <c r="A3868" i="2"/>
  <c r="C3799" i="2"/>
  <c r="L3799" i="2" s="1"/>
  <c r="A3919" i="2"/>
  <c r="C3859" i="2"/>
  <c r="L3859" i="2" s="1"/>
  <c r="A3979" i="2"/>
  <c r="D3906" i="2"/>
  <c r="D3859" i="2"/>
  <c r="D3862" i="2"/>
  <c r="D3931" i="2"/>
  <c r="D3863" i="2"/>
  <c r="D3894" i="2"/>
  <c r="D3846" i="2"/>
  <c r="D3996" i="2"/>
  <c r="D3870" i="2"/>
  <c r="D3905" i="2"/>
  <c r="D3858" i="2"/>
  <c r="D3875" i="2"/>
  <c r="D3972" i="2"/>
  <c r="D3903" i="2"/>
  <c r="D3941" i="2"/>
  <c r="D3866" i="2"/>
  <c r="D3890" i="2"/>
  <c r="D4076" i="2"/>
  <c r="D4004" i="2"/>
  <c r="D4032" i="2"/>
  <c r="D3869" i="2"/>
  <c r="D3959" i="2"/>
  <c r="D3953" i="2"/>
  <c r="D3957" i="2"/>
  <c r="D3902" i="2"/>
  <c r="D3947" i="2"/>
  <c r="D3937" i="2"/>
  <c r="D3926" i="2"/>
  <c r="D4048" i="2"/>
  <c r="D3980" i="2"/>
  <c r="D3891" i="2"/>
  <c r="A3843" i="2"/>
  <c r="L3921" i="2"/>
  <c r="L3843" i="2"/>
  <c r="L3857" i="2"/>
  <c r="L3951" i="2"/>
  <c r="L3890" i="2"/>
  <c r="L3906" i="2"/>
  <c r="L3939" i="2"/>
  <c r="L3879" i="2"/>
  <c r="L3875" i="2"/>
  <c r="L3950" i="2"/>
  <c r="D4053" i="2"/>
  <c r="C4019" i="2"/>
  <c r="C4043" i="2"/>
  <c r="L4043" i="2" s="1"/>
  <c r="C4051" i="2"/>
  <c r="C3983" i="2"/>
  <c r="C3995" i="2"/>
  <c r="C4035" i="2"/>
  <c r="L4035" i="2" s="1"/>
  <c r="C4026" i="2"/>
  <c r="L4026" i="2" s="1"/>
  <c r="C3977" i="2"/>
  <c r="L3977" i="2" s="1"/>
  <c r="C4010" i="2"/>
  <c r="L4010" i="2" s="1"/>
  <c r="C4059" i="2"/>
  <c r="L4059" i="2" s="1"/>
  <c r="C4041" i="2"/>
  <c r="L4041" i="2" s="1"/>
  <c r="C3843" i="2"/>
  <c r="C3979" i="2"/>
  <c r="L3979" i="2" s="1"/>
  <c r="C3993" i="2"/>
  <c r="L3993" i="2"/>
  <c r="C4058" i="2"/>
  <c r="L4058" i="2" s="1"/>
  <c r="C4047" i="2"/>
  <c r="C3971" i="2"/>
  <c r="L3971" i="2" s="1"/>
  <c r="C3999" i="2"/>
  <c r="D4067" i="2"/>
  <c r="D4079" i="2"/>
  <c r="D3986" i="2"/>
  <c r="D3979" i="2"/>
  <c r="D4022" i="2"/>
  <c r="D4073" i="2"/>
  <c r="D4010" i="2"/>
  <c r="D3978" i="2"/>
  <c r="D3966" i="2"/>
  <c r="D3983" i="2"/>
  <c r="D4026" i="2"/>
  <c r="D4043" i="2"/>
  <c r="D4003" i="2"/>
  <c r="D4054" i="2"/>
  <c r="D3973" i="2"/>
  <c r="D4033" i="2"/>
  <c r="C3868" i="2"/>
  <c r="L3868" i="2" s="1"/>
  <c r="A3988" i="2"/>
  <c r="C3908" i="2"/>
  <c r="L3908" i="2" s="1"/>
  <c r="A4028" i="2"/>
  <c r="C3897" i="2"/>
  <c r="L3897" i="2"/>
  <c r="A4017" i="2"/>
  <c r="C3870" i="2"/>
  <c r="L3870" i="2" s="1"/>
  <c r="A3990" i="2"/>
  <c r="C3858" i="2"/>
  <c r="L3858" i="2"/>
  <c r="A3978" i="2"/>
  <c r="C3860" i="2"/>
  <c r="L3860" i="2" s="1"/>
  <c r="A3980" i="2"/>
  <c r="C3912" i="2"/>
  <c r="L3912" i="2" s="1"/>
  <c r="A4032" i="2"/>
  <c r="C3913" i="2"/>
  <c r="L3913" i="2" s="1"/>
  <c r="A4033" i="2"/>
  <c r="C3917" i="2"/>
  <c r="L3917" i="2" s="1"/>
  <c r="A4037" i="2"/>
  <c r="C3953" i="2"/>
  <c r="L3953" i="2" s="1"/>
  <c r="A4073" i="2"/>
  <c r="C3854" i="2"/>
  <c r="L3854" i="2"/>
  <c r="A3974" i="2"/>
  <c r="C3952" i="2"/>
  <c r="A4072" i="2"/>
  <c r="C3846" i="2"/>
  <c r="L3846" i="2" s="1"/>
  <c r="A3966" i="2"/>
  <c r="C3943" i="2"/>
  <c r="L3943" i="2" s="1"/>
  <c r="A4063" i="2"/>
  <c r="C3949" i="2"/>
  <c r="L3949" i="2" s="1"/>
  <c r="A4069" i="2"/>
  <c r="C3853" i="2"/>
  <c r="L3853" i="2"/>
  <c r="A3973" i="2"/>
  <c r="C3861" i="2"/>
  <c r="L3861" i="2" s="1"/>
  <c r="A3981" i="2"/>
  <c r="C3885" i="2"/>
  <c r="L3885" i="2"/>
  <c r="A4005" i="2"/>
  <c r="C3886" i="2"/>
  <c r="L3886" i="2" s="1"/>
  <c r="A4006" i="2"/>
  <c r="C3960" i="2"/>
  <c r="A4080" i="2"/>
  <c r="C3922" i="2"/>
  <c r="L3922" i="2"/>
  <c r="A4042" i="2"/>
  <c r="C3958" i="2"/>
  <c r="L3958" i="2" s="1"/>
  <c r="A4078" i="2"/>
  <c r="C3877" i="2"/>
  <c r="L3877" i="2"/>
  <c r="A3997" i="2"/>
  <c r="C3849" i="2"/>
  <c r="L3849" i="2" s="1"/>
  <c r="A3969" i="2"/>
  <c r="C3947" i="2"/>
  <c r="L3947" i="2" s="1"/>
  <c r="A4067" i="2"/>
  <c r="C3955" i="2"/>
  <c r="L3955" i="2" s="1"/>
  <c r="A4075" i="2"/>
  <c r="C3900" i="2"/>
  <c r="L3900" i="2" s="1"/>
  <c r="A4020" i="2"/>
  <c r="C3911" i="2"/>
  <c r="L3911" i="2" s="1"/>
  <c r="A4031" i="2"/>
  <c r="C3871" i="2"/>
  <c r="L3871" i="2"/>
  <c r="A3991" i="2"/>
  <c r="C3954" i="2"/>
  <c r="L3954" i="2" s="1"/>
  <c r="A4074" i="2"/>
  <c r="C3925" i="2"/>
  <c r="L3925" i="2"/>
  <c r="A4045" i="2"/>
  <c r="C3909" i="2"/>
  <c r="L3909" i="2" s="1"/>
  <c r="A4029" i="2"/>
  <c r="C3914" i="2"/>
  <c r="L3914" i="2" s="1"/>
  <c r="A4034" i="2"/>
  <c r="C3905" i="2"/>
  <c r="L3905" i="2" s="1"/>
  <c r="A4025" i="2"/>
  <c r="C3893" i="2"/>
  <c r="L3893" i="2" s="1"/>
  <c r="A4013" i="2"/>
  <c r="C3910" i="2"/>
  <c r="L3910" i="2" s="1"/>
  <c r="A4030" i="2"/>
  <c r="C3895" i="2"/>
  <c r="L3895" i="2"/>
  <c r="A4015" i="2"/>
  <c r="C3962" i="2"/>
  <c r="L3962" i="2" s="1"/>
  <c r="A4082" i="2"/>
  <c r="C3847" i="2"/>
  <c r="L3847" i="2"/>
  <c r="A3967" i="2"/>
  <c r="C3898" i="2"/>
  <c r="L3898" i="2" s="1"/>
  <c r="A4018" i="2"/>
  <c r="C3888" i="2"/>
  <c r="L3888" i="2" s="1"/>
  <c r="A4008" i="2"/>
  <c r="C3867" i="2"/>
  <c r="L3867" i="2" s="1"/>
  <c r="A3987" i="2"/>
  <c r="C3901" i="2"/>
  <c r="L3901" i="2" s="1"/>
  <c r="A4021" i="2"/>
  <c r="C3961" i="2"/>
  <c r="L3961" i="2" s="1"/>
  <c r="A4081" i="2"/>
  <c r="C3934" i="2"/>
  <c r="L3934" i="2"/>
  <c r="A4054" i="2"/>
  <c r="C3845" i="2"/>
  <c r="L3845" i="2" s="1"/>
  <c r="A3965" i="2"/>
  <c r="C3882" i="2"/>
  <c r="L3882" i="2"/>
  <c r="A4002" i="2"/>
  <c r="C3872" i="2"/>
  <c r="L3872" i="2" s="1"/>
  <c r="A3992" i="2"/>
  <c r="C3948" i="2"/>
  <c r="L3948" i="2" s="1"/>
  <c r="A4068" i="2"/>
  <c r="C3850" i="2"/>
  <c r="L3850" i="2" s="1"/>
  <c r="A3970" i="2"/>
  <c r="C3865" i="2"/>
  <c r="L3865" i="2" s="1"/>
  <c r="A3985" i="2"/>
  <c r="C3944" i="2"/>
  <c r="L3944" i="2" s="1"/>
  <c r="A4064" i="2"/>
  <c r="D4077" i="2"/>
  <c r="D4062" i="2"/>
  <c r="D4075" i="2"/>
  <c r="D4029" i="2"/>
  <c r="D4038" i="2"/>
  <c r="D4037" i="2"/>
  <c r="D4049" i="2"/>
  <c r="D4055" i="2"/>
  <c r="D3975" i="2"/>
  <c r="D4047" i="2"/>
  <c r="D4078" i="2"/>
  <c r="D4027" i="2"/>
  <c r="D3971" i="2"/>
  <c r="D4058" i="2"/>
  <c r="D4071" i="2"/>
  <c r="D4074" i="2"/>
  <c r="D4013" i="2"/>
  <c r="D4042" i="2"/>
  <c r="D4066" i="2"/>
  <c r="D3993" i="2"/>
  <c r="D3977" i="2"/>
  <c r="D4039" i="2"/>
  <c r="D4069" i="2"/>
  <c r="D4007" i="2"/>
  <c r="D4031" i="2"/>
  <c r="D4034" i="2"/>
  <c r="D4002" i="2"/>
  <c r="D3974" i="2"/>
  <c r="D3991" i="2"/>
  <c r="D4006" i="2"/>
  <c r="D4063" i="2"/>
  <c r="D4081" i="2"/>
  <c r="D3995" i="2"/>
  <c r="D4051" i="2"/>
  <c r="D4061" i="2"/>
  <c r="C3919" i="2"/>
  <c r="L3919" i="2" s="1"/>
  <c r="A4039" i="2"/>
  <c r="C3920" i="2"/>
  <c r="L3920" i="2"/>
  <c r="A4040" i="2"/>
  <c r="C3928" i="2"/>
  <c r="L3928" i="2" s="1"/>
  <c r="A4048" i="2"/>
  <c r="C3887" i="2"/>
  <c r="L3887" i="2" s="1"/>
  <c r="A4007" i="2"/>
  <c r="C3896" i="2"/>
  <c r="L3896" i="2" s="1"/>
  <c r="A4016" i="2"/>
  <c r="C3874" i="2"/>
  <c r="L3874" i="2" s="1"/>
  <c r="A3994" i="2"/>
  <c r="C3864" i="2"/>
  <c r="L3864" i="2" s="1"/>
  <c r="A3984" i="2"/>
  <c r="C3916" i="2"/>
  <c r="L3916" i="2"/>
  <c r="A4036" i="2"/>
  <c r="C3848" i="2"/>
  <c r="L3848" i="2" s="1"/>
  <c r="A3968" i="2"/>
  <c r="C3881" i="2"/>
  <c r="L3881" i="2"/>
  <c r="A4001" i="2"/>
  <c r="C3936" i="2"/>
  <c r="L3936" i="2" s="1"/>
  <c r="A4056" i="2"/>
  <c r="C3957" i="2"/>
  <c r="L3957" i="2" s="1"/>
  <c r="A4077" i="2"/>
  <c r="C3907" i="2"/>
  <c r="L3907" i="2" s="1"/>
  <c r="A4027" i="2"/>
  <c r="C3926" i="2"/>
  <c r="L3926" i="2" s="1"/>
  <c r="A4046" i="2"/>
  <c r="C3941" i="2"/>
  <c r="L3941" i="2" s="1"/>
  <c r="A4061" i="2"/>
  <c r="C3929" i="2"/>
  <c r="L3929" i="2"/>
  <c r="A4049" i="2"/>
  <c r="C3883" i="2"/>
  <c r="L3883" i="2" s="1"/>
  <c r="A4003" i="2"/>
  <c r="C3862" i="2"/>
  <c r="L3862" i="2"/>
  <c r="A3982" i="2"/>
  <c r="C3918" i="2"/>
  <c r="L3918" i="2" s="1"/>
  <c r="A4038" i="2"/>
  <c r="C3932" i="2"/>
  <c r="L3932" i="2" s="1"/>
  <c r="A4052" i="2"/>
  <c r="C3892" i="2"/>
  <c r="L3892" i="2" s="1"/>
  <c r="A4012" i="2"/>
  <c r="C3884" i="2"/>
  <c r="L3884" i="2" s="1"/>
  <c r="A4004" i="2"/>
  <c r="C3866" i="2"/>
  <c r="L3866" i="2" s="1"/>
  <c r="A3986" i="2"/>
  <c r="D3965" i="2"/>
  <c r="C3924" i="2"/>
  <c r="L3924" i="2" s="1"/>
  <c r="A4044" i="2"/>
  <c r="C3937" i="2"/>
  <c r="L3937" i="2" s="1"/>
  <c r="A4057" i="2"/>
  <c r="C3844" i="2"/>
  <c r="L3844" i="2" s="1"/>
  <c r="A3964" i="2"/>
  <c r="C3852" i="2"/>
  <c r="L3852" i="2"/>
  <c r="A3972" i="2"/>
  <c r="C3959" i="2"/>
  <c r="A4079" i="2"/>
  <c r="C3930" i="2"/>
  <c r="L3930" i="2" s="1"/>
  <c r="A4050" i="2"/>
  <c r="C3940" i="2"/>
  <c r="L3940" i="2" s="1"/>
  <c r="A4060" i="2"/>
  <c r="C3904" i="2"/>
  <c r="L3904" i="2" s="1"/>
  <c r="A4024" i="2"/>
  <c r="C3880" i="2"/>
  <c r="L3880" i="2"/>
  <c r="A4000" i="2"/>
  <c r="C3894" i="2"/>
  <c r="L3894" i="2" s="1"/>
  <c r="A4014" i="2"/>
  <c r="C3942" i="2"/>
  <c r="L3942" i="2"/>
  <c r="A4062" i="2"/>
  <c r="C3855" i="2"/>
  <c r="L3855" i="2" s="1"/>
  <c r="A3975" i="2"/>
  <c r="C3935" i="2"/>
  <c r="A4055" i="2"/>
  <c r="C3889" i="2"/>
  <c r="L3889" i="2"/>
  <c r="A4009" i="2"/>
  <c r="C3891" i="2"/>
  <c r="L3891" i="2" s="1"/>
  <c r="A4011" i="2"/>
  <c r="C3869" i="2"/>
  <c r="L3869" i="2"/>
  <c r="A3989" i="2"/>
  <c r="C3878" i="2"/>
  <c r="L3878" i="2" s="1"/>
  <c r="A3998" i="2"/>
  <c r="C3856" i="2"/>
  <c r="L3856" i="2" s="1"/>
  <c r="A3976" i="2"/>
  <c r="C3933" i="2"/>
  <c r="L3933" i="2" s="1"/>
  <c r="A4053" i="2"/>
  <c r="C3902" i="2"/>
  <c r="L3902" i="2" s="1"/>
  <c r="A4022" i="2"/>
  <c r="C3945" i="2"/>
  <c r="L3945" i="2" s="1"/>
  <c r="A4065" i="2"/>
  <c r="C3876" i="2"/>
  <c r="L3876" i="2"/>
  <c r="A3996" i="2"/>
  <c r="C3903" i="2"/>
  <c r="L3903" i="2" s="1"/>
  <c r="A4023" i="2"/>
  <c r="C3946" i="2"/>
  <c r="L3946" i="2"/>
  <c r="A4066" i="2"/>
  <c r="C3956" i="2"/>
  <c r="L3956" i="2" s="1"/>
  <c r="A4076" i="2"/>
  <c r="D4046" i="2"/>
  <c r="D4023" i="2"/>
  <c r="D4025" i="2"/>
  <c r="D4014" i="2"/>
  <c r="D4011" i="2"/>
  <c r="D4057" i="2"/>
  <c r="D3989" i="2"/>
  <c r="D3990" i="2"/>
  <c r="D3982" i="2"/>
  <c r="D3970" i="2"/>
  <c r="D3985" i="2"/>
  <c r="D3998" i="2"/>
  <c r="D4070" i="2"/>
  <c r="D3997" i="2"/>
  <c r="D3994" i="2"/>
  <c r="D3963" i="2"/>
  <c r="M3963" i="2"/>
  <c r="M3964" i="2"/>
  <c r="M3965" i="2" s="1"/>
  <c r="M3966" i="2" s="1"/>
  <c r="M3967" i="2" s="1"/>
  <c r="M3968" i="2" s="1"/>
  <c r="M3969" i="2" s="1"/>
  <c r="M3970" i="2" s="1"/>
  <c r="M3971" i="2" s="1"/>
  <c r="M3972" i="2" s="1"/>
  <c r="M3973" i="2" s="1"/>
  <c r="M3974" i="2" s="1"/>
  <c r="M3975" i="2" s="1"/>
  <c r="M3976" i="2" s="1"/>
  <c r="M3977" i="2" s="1"/>
  <c r="M3978" i="2" s="1"/>
  <c r="M3979" i="2" s="1"/>
  <c r="M3980" i="2" s="1"/>
  <c r="M3981" i="2" s="1"/>
  <c r="M3982" i="2" s="1"/>
  <c r="M3983" i="2" s="1"/>
  <c r="M3984" i="2" s="1"/>
  <c r="M3985" i="2" s="1"/>
  <c r="M3986" i="2" s="1"/>
  <c r="M3987" i="2" s="1"/>
  <c r="M3988" i="2" s="1"/>
  <c r="M3989" i="2" s="1"/>
  <c r="M3990" i="2" s="1"/>
  <c r="M3991" i="2" s="1"/>
  <c r="M3992" i="2" s="1"/>
  <c r="M3993" i="2" s="1"/>
  <c r="M3994" i="2" s="1"/>
  <c r="M3995" i="2" s="1"/>
  <c r="M3996" i="2" s="1"/>
  <c r="M3997" i="2" s="1"/>
  <c r="M3998" i="2" s="1"/>
  <c r="M3999" i="2" s="1"/>
  <c r="M4000" i="2" s="1"/>
  <c r="M4001" i="2" s="1"/>
  <c r="M4002" i="2" s="1"/>
  <c r="M4003" i="2" s="1"/>
  <c r="M4004" i="2" s="1"/>
  <c r="M4005" i="2" s="1"/>
  <c r="M4006" i="2" s="1"/>
  <c r="M4007" i="2" s="1"/>
  <c r="M4008" i="2" s="1"/>
  <c r="M4009" i="2" s="1"/>
  <c r="M4010" i="2" s="1"/>
  <c r="M4011" i="2" s="1"/>
  <c r="M4012" i="2" s="1"/>
  <c r="M4013" i="2" s="1"/>
  <c r="M4014" i="2" s="1"/>
  <c r="M4015" i="2" s="1"/>
  <c r="M4016" i="2" s="1"/>
  <c r="M4017" i="2" s="1"/>
  <c r="M4018" i="2" s="1"/>
  <c r="M4019" i="2" s="1"/>
  <c r="M4020" i="2" s="1"/>
  <c r="M4021" i="2" s="1"/>
  <c r="M4022" i="2" s="1"/>
  <c r="M4023" i="2" s="1"/>
  <c r="M4024" i="2" s="1"/>
  <c r="M4025" i="2" s="1"/>
  <c r="M4026" i="2" s="1"/>
  <c r="M4027" i="2" s="1"/>
  <c r="M4028" i="2" s="1"/>
  <c r="M4029" i="2" s="1"/>
  <c r="M4030" i="2" s="1"/>
  <c r="M4031" i="2" s="1"/>
  <c r="M4032" i="2" s="1"/>
  <c r="M4033" i="2" s="1"/>
  <c r="M4034" i="2" s="1"/>
  <c r="M4035" i="2" s="1"/>
  <c r="M4036" i="2" s="1"/>
  <c r="M4037" i="2" s="1"/>
  <c r="M4038" i="2" s="1"/>
  <c r="M4039" i="2" s="1"/>
  <c r="M4040" i="2" s="1"/>
  <c r="M4041" i="2" s="1"/>
  <c r="M4042" i="2" s="1"/>
  <c r="M4043" i="2" s="1"/>
  <c r="M4044" i="2" s="1"/>
  <c r="M4045" i="2" s="1"/>
  <c r="M4046" i="2" s="1"/>
  <c r="M4047" i="2" s="1"/>
  <c r="M4048" i="2" s="1"/>
  <c r="D4021" i="2"/>
  <c r="D3981" i="2"/>
  <c r="D4050" i="2"/>
  <c r="D4030" i="2"/>
  <c r="D4065" i="2"/>
  <c r="D4018" i="2"/>
  <c r="D4059" i="2"/>
  <c r="D4017" i="2"/>
  <c r="D4009" i="2"/>
  <c r="D4045" i="2"/>
  <c r="D3999" i="2"/>
  <c r="D4015" i="2"/>
  <c r="D3967" i="2"/>
  <c r="D4005" i="2"/>
  <c r="D3987" i="2"/>
  <c r="D4035" i="2"/>
  <c r="D4082" i="2"/>
  <c r="D4041" i="2"/>
  <c r="D4019" i="2"/>
  <c r="A3963" i="2"/>
  <c r="L4070" i="2"/>
  <c r="L3995" i="2"/>
  <c r="L3963" i="2"/>
  <c r="L3999" i="2"/>
  <c r="L4071" i="2"/>
  <c r="L4019" i="2"/>
  <c r="L4051" i="2"/>
  <c r="L4047" i="2"/>
  <c r="L3983" i="2"/>
  <c r="C3963" i="2"/>
  <c r="C4076" i="2"/>
  <c r="L4076" i="2" s="1"/>
  <c r="C4023" i="2"/>
  <c r="L4023" i="2"/>
  <c r="C4065" i="2"/>
  <c r="L4065" i="2" s="1"/>
  <c r="C4053" i="2"/>
  <c r="L4053" i="2" s="1"/>
  <c r="I4053" i="2"/>
  <c r="C3998" i="2"/>
  <c r="L3998" i="2" s="1"/>
  <c r="C4011" i="2"/>
  <c r="L4011" i="2" s="1"/>
  <c r="C4055" i="2"/>
  <c r="L4055" i="2" s="1"/>
  <c r="C4062" i="2"/>
  <c r="L4062" i="2" s="1"/>
  <c r="C4000" i="2"/>
  <c r="L4000" i="2" s="1"/>
  <c r="C4060" i="2"/>
  <c r="L4060" i="2"/>
  <c r="C4079" i="2"/>
  <c r="L4079" i="2" s="1"/>
  <c r="C3964" i="2"/>
  <c r="L3964" i="2" s="1"/>
  <c r="C4044" i="2"/>
  <c r="L4044" i="2" s="1"/>
  <c r="C4064" i="2"/>
  <c r="L4064" i="2" s="1"/>
  <c r="C3970" i="2"/>
  <c r="L3970" i="2" s="1"/>
  <c r="C3992" i="2"/>
  <c r="L3992" i="2" s="1"/>
  <c r="C3965" i="2"/>
  <c r="L3965" i="2" s="1"/>
  <c r="C4081" i="2"/>
  <c r="L4081" i="2"/>
  <c r="C3987" i="2"/>
  <c r="L3987" i="2" s="1"/>
  <c r="C4018" i="2"/>
  <c r="L4018" i="2" s="1"/>
  <c r="C4082" i="2"/>
  <c r="L4082" i="2" s="1"/>
  <c r="C4030" i="2"/>
  <c r="L4030" i="2" s="1"/>
  <c r="C4025" i="2"/>
  <c r="L4025" i="2" s="1"/>
  <c r="C4029" i="2"/>
  <c r="L4029" i="2" s="1"/>
  <c r="I4029" i="2"/>
  <c r="C4074" i="2"/>
  <c r="L4074" i="2" s="1"/>
  <c r="C4031" i="2"/>
  <c r="L4031" i="2"/>
  <c r="C4075" i="2"/>
  <c r="L4075" i="2" s="1"/>
  <c r="C3969" i="2"/>
  <c r="L3969" i="2" s="1"/>
  <c r="C4078" i="2"/>
  <c r="L4078" i="2" s="1"/>
  <c r="C4080" i="2"/>
  <c r="L4080" i="2" s="1"/>
  <c r="C4005" i="2"/>
  <c r="L4005" i="2" s="1"/>
  <c r="C3973" i="2"/>
  <c r="L3973" i="2" s="1"/>
  <c r="I3973" i="2"/>
  <c r="C4063" i="2"/>
  <c r="L4063" i="2" s="1"/>
  <c r="C4072" i="2"/>
  <c r="L4072" i="2"/>
  <c r="C4073" i="2"/>
  <c r="L4073" i="2" s="1"/>
  <c r="C4033" i="2"/>
  <c r="L4033" i="2" s="1"/>
  <c r="C3980" i="2"/>
  <c r="L3980" i="2" s="1"/>
  <c r="C3990" i="2"/>
  <c r="L3990" i="2" s="1"/>
  <c r="C4028" i="2"/>
  <c r="L4028" i="2" s="1"/>
  <c r="C4004" i="2"/>
  <c r="L4004" i="2" s="1"/>
  <c r="C4052" i="2"/>
  <c r="L4052" i="2" s="1"/>
  <c r="C3982" i="2"/>
  <c r="L3982" i="2"/>
  <c r="C4049" i="2"/>
  <c r="L4049" i="2" s="1"/>
  <c r="C4046" i="2"/>
  <c r="L4046" i="2" s="1"/>
  <c r="C4077" i="2"/>
  <c r="L4077" i="2" s="1"/>
  <c r="C4001" i="2"/>
  <c r="L4001" i="2" s="1"/>
  <c r="C4036" i="2"/>
  <c r="L4036" i="2" s="1"/>
  <c r="C3994" i="2"/>
  <c r="L3994" i="2" s="1"/>
  <c r="C4007" i="2"/>
  <c r="L4007" i="2" s="1"/>
  <c r="C4040" i="2"/>
  <c r="L4040" i="2"/>
  <c r="C4066" i="2"/>
  <c r="L4066" i="2" s="1"/>
  <c r="C3996" i="2"/>
  <c r="L3996" i="2" s="1"/>
  <c r="C4022" i="2"/>
  <c r="L4022" i="2" s="1"/>
  <c r="C3976" i="2"/>
  <c r="L3976" i="2" s="1"/>
  <c r="C3989" i="2"/>
  <c r="L3989" i="2" s="1"/>
  <c r="C4009" i="2"/>
  <c r="L4009" i="2" s="1"/>
  <c r="C3975" i="2"/>
  <c r="L3975" i="2" s="1"/>
  <c r="C4014" i="2"/>
  <c r="L4014" i="2"/>
  <c r="C4024" i="2"/>
  <c r="L4024" i="2" s="1"/>
  <c r="C4050" i="2"/>
  <c r="L4050" i="2" s="1"/>
  <c r="C3972" i="2"/>
  <c r="L3972" i="2" s="1"/>
  <c r="C4057" i="2"/>
  <c r="L4057" i="2" s="1"/>
  <c r="C3985" i="2"/>
  <c r="L3985" i="2" s="1"/>
  <c r="C4068" i="2"/>
  <c r="L4068" i="2" s="1"/>
  <c r="C4002" i="2"/>
  <c r="L4002" i="2" s="1"/>
  <c r="C4054" i="2"/>
  <c r="L4054" i="2"/>
  <c r="C4021" i="2"/>
  <c r="L4021" i="2" s="1"/>
  <c r="C4008" i="2"/>
  <c r="L4008" i="2" s="1"/>
  <c r="C3967" i="2"/>
  <c r="L3967" i="2" s="1"/>
  <c r="C4015" i="2"/>
  <c r="L4015" i="2" s="1"/>
  <c r="C4013" i="2"/>
  <c r="L4013" i="2" s="1"/>
  <c r="C4034" i="2"/>
  <c r="L4034" i="2" s="1"/>
  <c r="C4045" i="2"/>
  <c r="L4045" i="2" s="1"/>
  <c r="C3991" i="2"/>
  <c r="L3991" i="2"/>
  <c r="C4020" i="2"/>
  <c r="L4020" i="2" s="1"/>
  <c r="C4067" i="2"/>
  <c r="L4067" i="2" s="1"/>
  <c r="C3997" i="2"/>
  <c r="L3997" i="2" s="1"/>
  <c r="C4042" i="2"/>
  <c r="L4042" i="2" s="1"/>
  <c r="C4006" i="2"/>
  <c r="L4006" i="2" s="1"/>
  <c r="C3981" i="2"/>
  <c r="L3981" i="2"/>
  <c r="I3981" i="2"/>
  <c r="C4069" i="2"/>
  <c r="L4069" i="2" s="1"/>
  <c r="C3966" i="2"/>
  <c r="L3966" i="2"/>
  <c r="C3974" i="2"/>
  <c r="L3974" i="2" s="1"/>
  <c r="C4037" i="2"/>
  <c r="L4037" i="2" s="1"/>
  <c r="I4037" i="2"/>
  <c r="C4032" i="2"/>
  <c r="L4032" i="2" s="1"/>
  <c r="C3978" i="2"/>
  <c r="L3978" i="2" s="1"/>
  <c r="C4017" i="2"/>
  <c r="L4017" i="2"/>
  <c r="C3988" i="2"/>
  <c r="L3988" i="2"/>
  <c r="C3986" i="2"/>
  <c r="L3986" i="2" s="1"/>
  <c r="C4012" i="2"/>
  <c r="L4012" i="2"/>
  <c r="C4038" i="2"/>
  <c r="L4038" i="2" s="1"/>
  <c r="C4003" i="2"/>
  <c r="L4003" i="2" s="1"/>
  <c r="C4061" i="2"/>
  <c r="L4061" i="2" s="1"/>
  <c r="C4027" i="2"/>
  <c r="L4027" i="2" s="1"/>
  <c r="C4056" i="2"/>
  <c r="L4056" i="2"/>
  <c r="C3968" i="2"/>
  <c r="L3968" i="2"/>
  <c r="C3984" i="2"/>
  <c r="L3984" i="2" s="1"/>
  <c r="C4016" i="2"/>
  <c r="L4016" i="2"/>
  <c r="C4048" i="2"/>
  <c r="L4048" i="2" s="1"/>
  <c r="C4039" i="2"/>
  <c r="L4039" i="2" s="1"/>
  <c r="E263" i="3"/>
  <c r="V200" i="3"/>
  <c r="R234" i="3"/>
  <c r="E150" i="3"/>
  <c r="V170" i="3"/>
  <c r="R204" i="3"/>
  <c r="R165" i="3"/>
  <c r="E201" i="3"/>
  <c r="E163" i="3"/>
  <c r="V133" i="3"/>
  <c r="R167" i="3"/>
  <c r="E185" i="3"/>
  <c r="E149" i="3"/>
  <c r="V116" i="3"/>
  <c r="R150" i="3"/>
  <c r="V87" i="3"/>
  <c r="R121" i="3"/>
  <c r="E173" i="3"/>
  <c r="V104" i="3"/>
  <c r="R138" i="3"/>
  <c r="E159" i="3"/>
  <c r="R196" i="3"/>
  <c r="E153" i="3"/>
  <c r="E181" i="3"/>
  <c r="V147" i="3"/>
  <c r="R181" i="3"/>
  <c r="E174" i="3"/>
  <c r="E208" i="3"/>
  <c r="V80" i="3"/>
  <c r="R114" i="3"/>
  <c r="E202" i="3"/>
  <c r="V190" i="3"/>
  <c r="R224" i="3"/>
  <c r="E122" i="3"/>
  <c r="E156" i="3"/>
  <c r="V86" i="3"/>
  <c r="R120" i="3"/>
  <c r="E180" i="3"/>
  <c r="E234" i="3"/>
  <c r="R195" i="3"/>
  <c r="V101" i="3"/>
  <c r="R135" i="3"/>
  <c r="E131" i="3"/>
  <c r="V164" i="3"/>
  <c r="R198" i="3"/>
  <c r="E157" i="3"/>
  <c r="V126" i="3"/>
  <c r="R160" i="3"/>
  <c r="V119" i="3"/>
  <c r="R153" i="3"/>
  <c r="E121" i="3"/>
  <c r="V118" i="3"/>
  <c r="R152" i="3"/>
  <c r="V144" i="3"/>
  <c r="R178" i="3"/>
  <c r="E135" i="3"/>
  <c r="E137" i="3"/>
  <c r="R137" i="3"/>
  <c r="E162" i="3"/>
  <c r="R129" i="3"/>
  <c r="R168" i="3"/>
  <c r="R124" i="3"/>
  <c r="R123" i="3"/>
  <c r="R115" i="3"/>
  <c r="R117" i="3"/>
  <c r="E114" i="3"/>
  <c r="E148" i="3"/>
  <c r="E110" i="3"/>
  <c r="E144" i="3"/>
  <c r="R112" i="3"/>
  <c r="E143" i="3"/>
  <c r="AB56" i="3"/>
  <c r="AB52" i="3"/>
  <c r="AB40" i="3"/>
  <c r="AB79" i="3"/>
  <c r="AB83" i="3"/>
  <c r="AB91" i="3"/>
  <c r="AB95" i="3"/>
  <c r="AB99" i="3"/>
  <c r="AB103" i="3"/>
  <c r="AB115" i="3"/>
  <c r="AB119" i="3"/>
  <c r="AB123" i="3"/>
  <c r="AB127" i="3"/>
  <c r="AB131" i="3"/>
  <c r="AB135" i="3"/>
  <c r="AB159" i="3"/>
  <c r="R125" i="3"/>
  <c r="E107" i="3"/>
  <c r="E141" i="3"/>
  <c r="AB84" i="3"/>
  <c r="AB100" i="3"/>
  <c r="AB116" i="3"/>
  <c r="AB132" i="3"/>
  <c r="V77" i="3"/>
  <c r="R111" i="3"/>
  <c r="V106" i="3"/>
  <c r="R140" i="3"/>
  <c r="AB81" i="3"/>
  <c r="AB85" i="3"/>
  <c r="AB89" i="3"/>
  <c r="AB93" i="3"/>
  <c r="AB97" i="3"/>
  <c r="AB101" i="3"/>
  <c r="AB121" i="3"/>
  <c r="AB125" i="3"/>
  <c r="AB129" i="3"/>
  <c r="AB133" i="3"/>
  <c r="AB149" i="3"/>
  <c r="AB130" i="3"/>
  <c r="AB134" i="3"/>
  <c r="AB170" i="3"/>
  <c r="V142" i="3"/>
  <c r="R176" i="3"/>
  <c r="V108" i="3"/>
  <c r="R105" i="3"/>
  <c r="R143" i="3"/>
  <c r="R141" i="3"/>
  <c r="AB57" i="3"/>
  <c r="AB49" i="3"/>
  <c r="AB41" i="3"/>
  <c r="AB66" i="3"/>
  <c r="S66" i="3"/>
  <c r="AB58" i="3"/>
  <c r="T58" i="3"/>
  <c r="S58" i="3"/>
  <c r="AB78" i="3"/>
  <c r="AB90" i="3"/>
  <c r="AB98" i="3"/>
  <c r="AB122" i="3"/>
  <c r="AB138" i="3"/>
  <c r="AB162" i="3"/>
  <c r="AB45" i="3"/>
  <c r="AB70" i="3"/>
  <c r="AB62" i="3"/>
  <c r="T62" i="3"/>
  <c r="AB82" i="3"/>
  <c r="AB86" i="3"/>
  <c r="AB94" i="3"/>
  <c r="T94" i="3"/>
  <c r="AB102" i="3"/>
  <c r="AB118" i="3"/>
  <c r="AB126" i="3"/>
  <c r="AB69" i="3"/>
  <c r="AB61" i="3"/>
  <c r="L3935" i="2"/>
  <c r="L3959" i="2"/>
  <c r="L3960" i="2"/>
  <c r="L3952" i="2"/>
  <c r="L3923" i="2"/>
  <c r="L3748" i="2"/>
  <c r="L3832" i="2"/>
  <c r="L3829" i="2"/>
  <c r="T60" i="3"/>
  <c r="T43" i="3"/>
  <c r="S51" i="3"/>
  <c r="V111" i="3"/>
  <c r="R145" i="3"/>
  <c r="V117" i="3"/>
  <c r="R151" i="3"/>
  <c r="V168" i="3"/>
  <c r="R202" i="3"/>
  <c r="E169" i="3"/>
  <c r="V160" i="3"/>
  <c r="R194" i="3"/>
  <c r="E165" i="3"/>
  <c r="V120" i="3"/>
  <c r="R154" i="3"/>
  <c r="V224" i="3"/>
  <c r="R258" i="3"/>
  <c r="V258" i="3"/>
  <c r="V138" i="3"/>
  <c r="R172" i="3"/>
  <c r="V150" i="3"/>
  <c r="R184" i="3"/>
  <c r="E183" i="3"/>
  <c r="V234" i="3"/>
  <c r="R268" i="3"/>
  <c r="V268" i="3"/>
  <c r="V141" i="3"/>
  <c r="R175" i="3"/>
  <c r="V176" i="3"/>
  <c r="R210" i="3"/>
  <c r="V115" i="3"/>
  <c r="R149" i="3"/>
  <c r="V137" i="3"/>
  <c r="R171" i="3"/>
  <c r="V152" i="3"/>
  <c r="R186" i="3"/>
  <c r="V198" i="3"/>
  <c r="R232" i="3"/>
  <c r="V135" i="3"/>
  <c r="R169" i="3"/>
  <c r="E268" i="3"/>
  <c r="E236" i="3"/>
  <c r="E242" i="3"/>
  <c r="E215" i="3"/>
  <c r="E187" i="3"/>
  <c r="V196" i="3"/>
  <c r="R230" i="3"/>
  <c r="E207" i="3"/>
  <c r="E219" i="3"/>
  <c r="E235" i="3"/>
  <c r="V143" i="3"/>
  <c r="R177" i="3"/>
  <c r="R174" i="3"/>
  <c r="V140" i="3"/>
  <c r="E178" i="3"/>
  <c r="V123" i="3"/>
  <c r="R157" i="3"/>
  <c r="V129" i="3"/>
  <c r="R163" i="3"/>
  <c r="E171" i="3"/>
  <c r="V153" i="3"/>
  <c r="R187" i="3"/>
  <c r="E190" i="3"/>
  <c r="V114" i="3"/>
  <c r="R148" i="3"/>
  <c r="V181" i="3"/>
  <c r="R215" i="3"/>
  <c r="V121" i="3"/>
  <c r="R155" i="3"/>
  <c r="E197" i="3"/>
  <c r="V165" i="3"/>
  <c r="R199" i="3"/>
  <c r="E184" i="3"/>
  <c r="V105" i="3"/>
  <c r="R139" i="3"/>
  <c r="E175" i="3"/>
  <c r="V125" i="3"/>
  <c r="R159" i="3"/>
  <c r="E177" i="3"/>
  <c r="V112" i="3"/>
  <c r="R146" i="3"/>
  <c r="E182" i="3"/>
  <c r="V124" i="3"/>
  <c r="R158" i="3"/>
  <c r="E196" i="3"/>
  <c r="V178" i="3"/>
  <c r="R212" i="3"/>
  <c r="E155" i="3"/>
  <c r="E191" i="3"/>
  <c r="V195" i="3"/>
  <c r="R229" i="3"/>
  <c r="E214" i="3"/>
  <c r="E193" i="3"/>
  <c r="V167" i="3"/>
  <c r="R201" i="3"/>
  <c r="V204" i="3"/>
  <c r="R238" i="3"/>
  <c r="V229" i="3"/>
  <c r="R263" i="3"/>
  <c r="V263" i="3"/>
  <c r="V230" i="3"/>
  <c r="R264" i="3"/>
  <c r="V264" i="3"/>
  <c r="E221" i="3"/>
  <c r="E270" i="3"/>
  <c r="E217" i="3"/>
  <c r="E189" i="3"/>
  <c r="E218" i="3"/>
  <c r="V157" i="3"/>
  <c r="R191" i="3"/>
  <c r="E212" i="3"/>
  <c r="E269" i="3"/>
  <c r="V232" i="3"/>
  <c r="R266" i="3"/>
  <c r="V266" i="3"/>
  <c r="V171" i="3"/>
  <c r="R205" i="3"/>
  <c r="V172" i="3"/>
  <c r="R206" i="3"/>
  <c r="V154" i="3"/>
  <c r="R188" i="3"/>
  <c r="E199" i="3"/>
  <c r="V151" i="3"/>
  <c r="R185" i="3"/>
  <c r="V238" i="3"/>
  <c r="R272" i="3"/>
  <c r="V272" i="3"/>
  <c r="E248" i="3"/>
  <c r="E225" i="3"/>
  <c r="V175" i="3"/>
  <c r="R209" i="3"/>
  <c r="V194" i="3"/>
  <c r="R228" i="3"/>
  <c r="E203" i="3"/>
  <c r="V201" i="3"/>
  <c r="R235" i="3"/>
  <c r="V212" i="3"/>
  <c r="R246" i="3"/>
  <c r="V246" i="3"/>
  <c r="T196" i="3"/>
  <c r="E230" i="3"/>
  <c r="V155" i="3"/>
  <c r="R189" i="3"/>
  <c r="V148" i="3"/>
  <c r="R182" i="3"/>
  <c r="E205" i="3"/>
  <c r="AB171" i="3"/>
  <c r="V177" i="3"/>
  <c r="R211" i="3"/>
  <c r="V210" i="3"/>
  <c r="R244" i="3"/>
  <c r="V244" i="3"/>
  <c r="E231" i="3"/>
  <c r="V187" i="3"/>
  <c r="R221" i="3"/>
  <c r="E227" i="3"/>
  <c r="V158" i="3"/>
  <c r="R192" i="3"/>
  <c r="E216" i="3"/>
  <c r="E211" i="3"/>
  <c r="V159" i="3"/>
  <c r="R193" i="3"/>
  <c r="E209" i="3"/>
  <c r="V215" i="3"/>
  <c r="R249" i="3"/>
  <c r="V249" i="3"/>
  <c r="E224" i="3"/>
  <c r="E253" i="3"/>
  <c r="V146" i="3"/>
  <c r="R180" i="3"/>
  <c r="V139" i="3"/>
  <c r="R173" i="3"/>
  <c r="V199" i="3"/>
  <c r="R233" i="3"/>
  <c r="V163" i="3"/>
  <c r="R197" i="3"/>
  <c r="V174" i="3"/>
  <c r="R208" i="3"/>
  <c r="E241" i="3"/>
  <c r="E249" i="3"/>
  <c r="V169" i="3"/>
  <c r="R203" i="3"/>
  <c r="V186" i="3"/>
  <c r="R220" i="3"/>
  <c r="V149" i="3"/>
  <c r="R183" i="3"/>
  <c r="V184" i="3"/>
  <c r="R218" i="3"/>
  <c r="V202" i="3"/>
  <c r="R236" i="3"/>
  <c r="V145" i="3"/>
  <c r="R179" i="3"/>
  <c r="V218" i="3"/>
  <c r="R252" i="3"/>
  <c r="V252" i="3"/>
  <c r="V183" i="3"/>
  <c r="R217" i="3"/>
  <c r="V203" i="3"/>
  <c r="R237" i="3"/>
  <c r="E264" i="3"/>
  <c r="V185" i="3"/>
  <c r="R219" i="3"/>
  <c r="E233" i="3"/>
  <c r="V206" i="3"/>
  <c r="R240" i="3"/>
  <c r="E261" i="3"/>
  <c r="E239" i="3"/>
  <c r="S205" i="3"/>
  <c r="V235" i="3"/>
  <c r="R269" i="3"/>
  <c r="V269" i="3"/>
  <c r="T225" i="3"/>
  <c r="T259" i="3" s="1"/>
  <c r="E259" i="3"/>
  <c r="V236" i="3"/>
  <c r="R270" i="3"/>
  <c r="V270" i="3"/>
  <c r="V220" i="3"/>
  <c r="R254" i="3"/>
  <c r="V254" i="3"/>
  <c r="V208" i="3"/>
  <c r="R242" i="3"/>
  <c r="V242" i="3"/>
  <c r="V173" i="3"/>
  <c r="R207" i="3"/>
  <c r="E243" i="3"/>
  <c r="V221" i="3"/>
  <c r="R255" i="3"/>
  <c r="V255" i="3"/>
  <c r="E237" i="3"/>
  <c r="V209" i="3"/>
  <c r="R243" i="3"/>
  <c r="V243" i="3"/>
  <c r="V188" i="3"/>
  <c r="R222" i="3"/>
  <c r="E246" i="3"/>
  <c r="E251" i="3"/>
  <c r="V179" i="3"/>
  <c r="R213" i="3"/>
  <c r="V180" i="3"/>
  <c r="R214" i="3"/>
  <c r="E245" i="3"/>
  <c r="E250" i="3"/>
  <c r="E252" i="3"/>
  <c r="E255" i="3"/>
  <c r="V197" i="3"/>
  <c r="R231" i="3"/>
  <c r="V192" i="3"/>
  <c r="R226" i="3"/>
  <c r="E265" i="3"/>
  <c r="V211" i="3"/>
  <c r="R245" i="3"/>
  <c r="V245" i="3"/>
  <c r="V189" i="3"/>
  <c r="R223" i="3"/>
  <c r="E223" i="3"/>
  <c r="V233" i="3"/>
  <c r="R267" i="3"/>
  <c r="V267" i="3"/>
  <c r="E258" i="3"/>
  <c r="V193" i="3"/>
  <c r="R227" i="3"/>
  <c r="V182" i="3"/>
  <c r="R216" i="3"/>
  <c r="V228" i="3"/>
  <c r="R262" i="3"/>
  <c r="V262" i="3"/>
  <c r="V205" i="3"/>
  <c r="R239" i="3"/>
  <c r="V191" i="3"/>
  <c r="R225" i="3"/>
  <c r="V227" i="3"/>
  <c r="R261" i="3"/>
  <c r="V261" i="3"/>
  <c r="V214" i="3"/>
  <c r="R248" i="3"/>
  <c r="V248" i="3"/>
  <c r="V222" i="3"/>
  <c r="R256" i="3"/>
  <c r="V256" i="3"/>
  <c r="E267" i="3"/>
  <c r="V239" i="3"/>
  <c r="R273" i="3"/>
  <c r="V273" i="3"/>
  <c r="V216" i="3"/>
  <c r="R250" i="3"/>
  <c r="V250" i="3"/>
  <c r="V223" i="3"/>
  <c r="R257" i="3"/>
  <c r="V257" i="3"/>
  <c r="V226" i="3"/>
  <c r="R260" i="3"/>
  <c r="V260" i="3"/>
  <c r="E271" i="3"/>
  <c r="V240" i="3"/>
  <c r="R274" i="3"/>
  <c r="V274" i="3"/>
  <c r="V217" i="3"/>
  <c r="R251" i="3"/>
  <c r="V251" i="3"/>
  <c r="E257" i="3"/>
  <c r="V207" i="3"/>
  <c r="R241" i="3"/>
  <c r="V241" i="3"/>
  <c r="E273" i="3"/>
  <c r="V225" i="3"/>
  <c r="R259" i="3"/>
  <c r="V259" i="3"/>
  <c r="V231" i="3"/>
  <c r="R265" i="3"/>
  <c r="V265" i="3"/>
  <c r="V213" i="3"/>
  <c r="R247" i="3"/>
  <c r="V247" i="3"/>
  <c r="V219" i="3"/>
  <c r="R253" i="3"/>
  <c r="V253" i="3"/>
  <c r="V237" i="3"/>
  <c r="R271" i="3"/>
  <c r="V271" i="3"/>
  <c r="H19" i="6"/>
  <c r="G17" i="6"/>
  <c r="H11" i="6"/>
  <c r="G9" i="6"/>
  <c r="G3" i="6"/>
  <c r="G21" i="6"/>
  <c r="H15" i="6"/>
  <c r="G13" i="6"/>
  <c r="H7" i="6"/>
  <c r="G5" i="6"/>
  <c r="AB54" i="3"/>
  <c r="AB39" i="3"/>
  <c r="AB65" i="3"/>
  <c r="AB80" i="3"/>
  <c r="AB88" i="3"/>
  <c r="AB92" i="3"/>
  <c r="AB96" i="3"/>
  <c r="AB104" i="3"/>
  <c r="AB120" i="3"/>
  <c r="AB124" i="3"/>
  <c r="AB128" i="3"/>
  <c r="T132" i="3"/>
  <c r="AB136" i="3"/>
  <c r="AB152" i="3"/>
  <c r="AB160" i="3"/>
  <c r="AB168" i="3"/>
  <c r="AB172" i="3"/>
  <c r="AB42" i="3"/>
  <c r="AB37" i="3"/>
  <c r="AB51" i="3"/>
  <c r="T51" i="3"/>
  <c r="AB63" i="3"/>
  <c r="S63" i="3"/>
  <c r="S31" i="3"/>
  <c r="W65" i="3" s="1"/>
  <c r="S18" i="3"/>
  <c r="W52" i="3" s="1"/>
  <c r="T29" i="3"/>
  <c r="X29" i="3" s="1"/>
  <c r="AA63" i="3" s="1"/>
  <c r="S27" i="3"/>
  <c r="W61" i="3" s="1"/>
  <c r="S30" i="3"/>
  <c r="W64" i="3" s="1"/>
  <c r="S17" i="3"/>
  <c r="W51" i="3" s="1"/>
  <c r="S14" i="3"/>
  <c r="W48" i="3" s="1"/>
  <c r="S20" i="3"/>
  <c r="W54" i="3" s="1"/>
  <c r="T32" i="3"/>
  <c r="X32" i="3" s="1"/>
  <c r="AA66" i="3" s="1"/>
  <c r="S23" i="3"/>
  <c r="W57" i="3" s="1"/>
  <c r="S35" i="3"/>
  <c r="W69" i="3" s="1"/>
  <c r="S24" i="3"/>
  <c r="W58" i="3" s="1"/>
  <c r="W92" i="3" s="1"/>
  <c r="H3" i="6"/>
  <c r="G22" i="6"/>
  <c r="H20" i="6"/>
  <c r="G18" i="6"/>
  <c r="G14" i="6"/>
  <c r="H12" i="6"/>
  <c r="G10" i="6"/>
  <c r="G6" i="6"/>
  <c r="H4" i="6"/>
  <c r="H21" i="6"/>
  <c r="G19" i="6"/>
  <c r="H17" i="6"/>
  <c r="G15" i="6"/>
  <c r="H13" i="6"/>
  <c r="G11" i="6"/>
  <c r="H9" i="6"/>
  <c r="G7" i="6"/>
  <c r="H5" i="6"/>
  <c r="G20" i="6"/>
  <c r="H18" i="6"/>
  <c r="G16" i="6"/>
  <c r="G12" i="6"/>
  <c r="H10" i="6"/>
  <c r="G8" i="6"/>
  <c r="F3" i="7"/>
  <c r="S107" i="3"/>
  <c r="H22" i="6"/>
  <c r="H48" i="6"/>
  <c r="H74" i="6" s="1"/>
  <c r="AB156" i="3"/>
  <c r="T110" i="3"/>
  <c r="T53" i="3"/>
  <c r="AB53" i="3"/>
  <c r="AB137" i="3"/>
  <c r="AB117" i="3"/>
  <c r="AB87" i="3"/>
  <c r="S210" i="3"/>
  <c r="S244" i="3" s="1"/>
  <c r="S141" i="3"/>
  <c r="S36" i="3"/>
  <c r="W70" i="3" s="1"/>
  <c r="T33" i="3"/>
  <c r="X33" i="3" s="1"/>
  <c r="AA67" i="3" s="1"/>
  <c r="T19" i="3"/>
  <c r="X19" i="3" s="1"/>
  <c r="AA53" i="3" s="1"/>
  <c r="S13" i="3"/>
  <c r="W47" i="3" s="1"/>
  <c r="T13" i="3"/>
  <c r="X13" i="3" s="1"/>
  <c r="AA47" i="3" s="1"/>
  <c r="S26" i="3"/>
  <c r="W60" i="3" s="1"/>
  <c r="S59" i="3"/>
  <c r="T81" i="3"/>
  <c r="T99" i="3"/>
  <c r="T30" i="3"/>
  <c r="X30" i="3" s="1"/>
  <c r="AA64" i="3" s="1"/>
  <c r="T22" i="3"/>
  <c r="X22" i="3" s="1"/>
  <c r="S28" i="3"/>
  <c r="W62" i="3" s="1"/>
  <c r="S33" i="3"/>
  <c r="W67" i="3" s="1"/>
  <c r="S19" i="3"/>
  <c r="W53" i="3" s="1"/>
  <c r="S62" i="3"/>
  <c r="S25" i="3"/>
  <c r="W59" i="3" s="1"/>
  <c r="T34" i="3"/>
  <c r="X34" i="3" s="1"/>
  <c r="T36" i="3"/>
  <c r="X36" i="3" s="1"/>
  <c r="AA70" i="3" s="1"/>
  <c r="S56" i="3"/>
  <c r="S101" i="3"/>
  <c r="S22" i="3"/>
  <c r="W56" i="3" s="1"/>
  <c r="T16" i="3"/>
  <c r="X16" i="3" s="1"/>
  <c r="AA50" i="3" s="1"/>
  <c r="S21" i="3"/>
  <c r="W55" i="3" s="1"/>
  <c r="T50" i="3"/>
  <c r="T95" i="3"/>
  <c r="T25" i="3"/>
  <c r="X25" i="3" s="1"/>
  <c r="S117" i="3"/>
  <c r="S55" i="3"/>
  <c r="S68" i="3"/>
  <c r="T46" i="3"/>
  <c r="T63" i="3"/>
  <c r="X63" i="3" s="1"/>
  <c r="T67" i="3"/>
  <c r="S105" i="3"/>
  <c r="T83" i="3"/>
  <c r="T127" i="3"/>
  <c r="S95" i="3"/>
  <c r="S103" i="3"/>
  <c r="S60" i="3"/>
  <c r="S61" i="3"/>
  <c r="S69" i="3"/>
  <c r="T55" i="3"/>
  <c r="S64" i="3"/>
  <c r="W98" i="3" s="1"/>
  <c r="S67" i="3"/>
  <c r="T126" i="3"/>
  <c r="S120" i="3"/>
  <c r="T104" i="3"/>
  <c r="T70" i="3"/>
  <c r="T145" i="3"/>
  <c r="S47" i="3"/>
  <c r="T61" i="3"/>
  <c r="S50" i="3"/>
  <c r="T59" i="3"/>
  <c r="S53" i="3"/>
  <c r="T76" i="3"/>
  <c r="S133" i="3"/>
  <c r="T125" i="3"/>
  <c r="S170" i="3"/>
  <c r="T7" i="3"/>
  <c r="X7" i="3" s="1"/>
  <c r="S15" i="3"/>
  <c r="W49" i="3" s="1"/>
  <c r="T18" i="3"/>
  <c r="X18" i="3" s="1"/>
  <c r="T27" i="3"/>
  <c r="X27" i="3" s="1"/>
  <c r="AA61" i="3" s="1"/>
  <c r="S29" i="3"/>
  <c r="W63" i="3" s="1"/>
  <c r="S32" i="3"/>
  <c r="W66" i="3" s="1"/>
  <c r="W100" i="3" s="1"/>
  <c r="T35" i="3"/>
  <c r="X35" i="3" s="1"/>
  <c r="AA69" i="3" s="1"/>
  <c r="T17" i="3"/>
  <c r="X17" i="3" s="1"/>
  <c r="T21" i="3"/>
  <c r="X21" i="3" s="1"/>
  <c r="AA55" i="3" s="1"/>
  <c r="T24" i="3"/>
  <c r="X24" i="3" s="1"/>
  <c r="S34" i="3"/>
  <c r="W68" i="3" s="1"/>
  <c r="W102" i="3" s="1"/>
  <c r="S10" i="3"/>
  <c r="W44" i="3" s="1"/>
  <c r="T14" i="3"/>
  <c r="X14" i="3" s="1"/>
  <c r="AA48" i="3" s="1"/>
  <c r="S16" i="3"/>
  <c r="W50" i="3" s="1"/>
  <c r="T20" i="3"/>
  <c r="X20" i="3" s="1"/>
  <c r="AA54" i="3" s="1"/>
  <c r="T23" i="3"/>
  <c r="X23" i="3" s="1"/>
  <c r="AA57" i="3" s="1"/>
  <c r="T26" i="3"/>
  <c r="X26" i="3" s="1"/>
  <c r="AA60" i="3" s="1"/>
  <c r="T28" i="3"/>
  <c r="X28" i="3" s="1"/>
  <c r="AA62" i="3" s="1"/>
  <c r="T31" i="3"/>
  <c r="X31" i="3" s="1"/>
  <c r="J1162" i="2"/>
  <c r="J802" i="2"/>
  <c r="M1163" i="2"/>
  <c r="M3323" i="2"/>
  <c r="M3324" i="2" s="1"/>
  <c r="M3325" i="2" s="1"/>
  <c r="M3326" i="2" s="1"/>
  <c r="M3327" i="2" s="1"/>
  <c r="M3328" i="2" s="1"/>
  <c r="J1406" i="2"/>
  <c r="J1526" i="2" s="1"/>
  <c r="J1646" i="2" s="1"/>
  <c r="J1766" i="2" s="1"/>
  <c r="J1886" i="2" s="1"/>
  <c r="J2006" i="2" s="1"/>
  <c r="J2126" i="2" s="1"/>
  <c r="M3083" i="2"/>
  <c r="J1402" i="2"/>
  <c r="J1522" i="2"/>
  <c r="J1642" i="2"/>
  <c r="J1762" i="2"/>
  <c r="J1882" i="2"/>
  <c r="J2002" i="2"/>
  <c r="J2122" i="2"/>
  <c r="H98" i="6"/>
  <c r="H124" i="6" s="1"/>
  <c r="J1288" i="2"/>
  <c r="J1048" i="2" s="1"/>
  <c r="J2368" i="2"/>
  <c r="J2488" i="2" s="1"/>
  <c r="J2608" i="2" s="1"/>
  <c r="J2728" i="2" s="1"/>
  <c r="J2848" i="2" s="1"/>
  <c r="J1045" i="2"/>
  <c r="J804" i="2"/>
  <c r="J564" i="2" s="1"/>
  <c r="J1164" i="2"/>
  <c r="J806" i="2"/>
  <c r="J1166" i="2"/>
  <c r="J562" i="2"/>
  <c r="J922" i="2"/>
  <c r="J566" i="2"/>
  <c r="J926" i="2"/>
  <c r="J924" i="2"/>
  <c r="J2369" i="2"/>
  <c r="J2489" i="2"/>
  <c r="J2609" i="2"/>
  <c r="J2729" i="2" s="1"/>
  <c r="J2849" i="2" s="1"/>
  <c r="J2969" i="2" s="1"/>
  <c r="J3089" i="2" s="1"/>
  <c r="J3209" i="2" s="1"/>
  <c r="J3329" i="2" s="1"/>
  <c r="J3449" i="2" s="1"/>
  <c r="J3569" i="2" s="1"/>
  <c r="J3689" i="2" s="1"/>
  <c r="J3809" i="2" s="1"/>
  <c r="J3929" i="2" s="1"/>
  <c r="J4049" i="2" s="1"/>
  <c r="J1289" i="2"/>
  <c r="J1409" i="2" s="1"/>
  <c r="J1529" i="2" s="1"/>
  <c r="J1649" i="2" s="1"/>
  <c r="J1769" i="2" s="1"/>
  <c r="J1889" i="2" s="1"/>
  <c r="J2009" i="2" s="1"/>
  <c r="J2129" i="2" s="1"/>
  <c r="J1165" i="2"/>
  <c r="J805" i="2"/>
  <c r="J925" i="2" s="1"/>
  <c r="J82" i="2"/>
  <c r="M83" i="2"/>
  <c r="J682" i="2"/>
  <c r="J1049" i="2"/>
  <c r="J809" i="2" s="1"/>
  <c r="J1290" i="2"/>
  <c r="J1050" i="2" s="1"/>
  <c r="J2370" i="2"/>
  <c r="J2490" i="2" s="1"/>
  <c r="J2610" i="2" s="1"/>
  <c r="J565" i="2"/>
  <c r="J85" i="2" s="1"/>
  <c r="J86" i="2"/>
  <c r="J686" i="2"/>
  <c r="J206" i="2" s="1"/>
  <c r="J326" i="2" s="1"/>
  <c r="J446" i="2" s="1"/>
  <c r="J202" i="2"/>
  <c r="J1291" i="2"/>
  <c r="J2252" i="2"/>
  <c r="J1292" i="2" s="1"/>
  <c r="J2371" i="2"/>
  <c r="J2491" i="2" s="1"/>
  <c r="J2611" i="2" s="1"/>
  <c r="J2731" i="2" s="1"/>
  <c r="J2851" i="2" s="1"/>
  <c r="J2971" i="2" s="1"/>
  <c r="J3091" i="2" s="1"/>
  <c r="J3211" i="2" s="1"/>
  <c r="J3331" i="2" s="1"/>
  <c r="J3451" i="2" s="1"/>
  <c r="J3571" i="2" s="1"/>
  <c r="J3691" i="2" s="1"/>
  <c r="J3811" i="2" s="1"/>
  <c r="J3931" i="2" s="1"/>
  <c r="J4051" i="2" s="1"/>
  <c r="J1169" i="2"/>
  <c r="J1410" i="2"/>
  <c r="J1530" i="2"/>
  <c r="J1650" i="2" s="1"/>
  <c r="J1770" i="2" s="1"/>
  <c r="J1890" i="2" s="1"/>
  <c r="J2010" i="2" s="1"/>
  <c r="J2130" i="2" s="1"/>
  <c r="J322" i="2"/>
  <c r="J2253" i="2"/>
  <c r="J2254" i="2" s="1"/>
  <c r="J2372" i="2"/>
  <c r="J2492" i="2"/>
  <c r="J2612" i="2" s="1"/>
  <c r="J2732" i="2" s="1"/>
  <c r="J2852" i="2" s="1"/>
  <c r="J2972" i="2" s="1"/>
  <c r="J3092" i="2" s="1"/>
  <c r="J3212" i="2" s="1"/>
  <c r="J3332" i="2" s="1"/>
  <c r="J3452" i="2" s="1"/>
  <c r="J3572" i="2" s="1"/>
  <c r="J3692" i="2" s="1"/>
  <c r="J3812" i="2" s="1"/>
  <c r="J3932" i="2" s="1"/>
  <c r="J4052" i="2" s="1"/>
  <c r="J1051" i="2"/>
  <c r="J1411" i="2"/>
  <c r="J1531" i="2"/>
  <c r="J1651" i="2" s="1"/>
  <c r="J1771" i="2" s="1"/>
  <c r="J1891" i="2" s="1"/>
  <c r="J2011" i="2" s="1"/>
  <c r="J2131" i="2" s="1"/>
  <c r="J442" i="2"/>
  <c r="M443" i="2"/>
  <c r="J2373" i="2"/>
  <c r="J2493" i="2" s="1"/>
  <c r="J2613" i="2" s="1"/>
  <c r="J2733" i="2" s="1"/>
  <c r="J2853" i="2" s="1"/>
  <c r="J2973" i="2" s="1"/>
  <c r="J3093" i="2" s="1"/>
  <c r="J3213" i="2" s="1"/>
  <c r="J3333" i="2" s="1"/>
  <c r="J3453" i="2" s="1"/>
  <c r="J3573" i="2" s="1"/>
  <c r="J3693" i="2" s="1"/>
  <c r="J3813" i="2" s="1"/>
  <c r="J3933" i="2" s="1"/>
  <c r="J4053" i="2" s="1"/>
  <c r="J1293" i="2"/>
  <c r="J2374" i="2"/>
  <c r="J2494" i="2" s="1"/>
  <c r="J2614" i="2" s="1"/>
  <c r="J2734" i="2" s="1"/>
  <c r="J2854" i="2" s="1"/>
  <c r="J2974" i="2" s="1"/>
  <c r="J3094" i="2" s="1"/>
  <c r="J3214" i="2" s="1"/>
  <c r="J3334" i="2" s="1"/>
  <c r="J3454" i="2" s="1"/>
  <c r="J3574" i="2" s="1"/>
  <c r="J3694" i="2" s="1"/>
  <c r="J3814" i="2" s="1"/>
  <c r="J3934" i="2" s="1"/>
  <c r="J4054" i="2" s="1"/>
  <c r="W93" i="3" l="1"/>
  <c r="H3917" i="2"/>
  <c r="I2462" i="2"/>
  <c r="I2454" i="2"/>
  <c r="I2438" i="2"/>
  <c r="I2318" i="2"/>
  <c r="H1990" i="2"/>
  <c r="H1734" i="2"/>
  <c r="I1350" i="2"/>
  <c r="L1350" i="2"/>
  <c r="I2350" i="2"/>
  <c r="H1095" i="2"/>
  <c r="H454" i="2"/>
  <c r="AB75" i="3"/>
  <c r="L737" i="2"/>
  <c r="H2374" i="2"/>
  <c r="H4056" i="2"/>
  <c r="I4056" i="2"/>
  <c r="I4003" i="2"/>
  <c r="H4003" i="2"/>
  <c r="H4032" i="2"/>
  <c r="I4032" i="2"/>
  <c r="I3997" i="2"/>
  <c r="H3997" i="2"/>
  <c r="I3967" i="2"/>
  <c r="H3967" i="2"/>
  <c r="H3972" i="2"/>
  <c r="I3972" i="2"/>
  <c r="H4022" i="2"/>
  <c r="I4022" i="2"/>
  <c r="I4077" i="2"/>
  <c r="H4077" i="2"/>
  <c r="H3980" i="2"/>
  <c r="I3980" i="2"/>
  <c r="H4078" i="2"/>
  <c r="I4078" i="2"/>
  <c r="H4082" i="2"/>
  <c r="I4082" i="2"/>
  <c r="H4044" i="2"/>
  <c r="I4044" i="2"/>
  <c r="H3998" i="2"/>
  <c r="I3998" i="2"/>
  <c r="H4010" i="2"/>
  <c r="I4010" i="2"/>
  <c r="H3909" i="2"/>
  <c r="H4048" i="2"/>
  <c r="I4048" i="2"/>
  <c r="H3968" i="2"/>
  <c r="I3968" i="2"/>
  <c r="H3986" i="2"/>
  <c r="I3986" i="2"/>
  <c r="H3974" i="2"/>
  <c r="I3974" i="2"/>
  <c r="H4020" i="2"/>
  <c r="I4020" i="2"/>
  <c r="I4021" i="2"/>
  <c r="H4021" i="2"/>
  <c r="H4024" i="2"/>
  <c r="I4024" i="2"/>
  <c r="H4066" i="2"/>
  <c r="I4066" i="2"/>
  <c r="I4049" i="2"/>
  <c r="H4049" i="2"/>
  <c r="I4073" i="2"/>
  <c r="H4073" i="2"/>
  <c r="I4075" i="2"/>
  <c r="H4075" i="2"/>
  <c r="I3987" i="2"/>
  <c r="H3987" i="2"/>
  <c r="I4079" i="2"/>
  <c r="H4079" i="2"/>
  <c r="I4065" i="2"/>
  <c r="H4065" i="2"/>
  <c r="I3941" i="2"/>
  <c r="H3941" i="2"/>
  <c r="I3949" i="2"/>
  <c r="H3949" i="2"/>
  <c r="W94" i="3"/>
  <c r="I4039" i="2"/>
  <c r="H4039" i="2"/>
  <c r="I4061" i="2"/>
  <c r="H4061" i="2"/>
  <c r="I4017" i="2"/>
  <c r="H4017" i="2"/>
  <c r="I4069" i="2"/>
  <c r="H4069" i="2"/>
  <c r="I4045" i="2"/>
  <c r="H4045" i="2"/>
  <c r="H4002" i="2"/>
  <c r="I4002" i="2"/>
  <c r="I3975" i="2"/>
  <c r="H3975" i="2"/>
  <c r="I4007" i="2"/>
  <c r="H4007" i="2"/>
  <c r="H4052" i="2"/>
  <c r="I4052" i="2"/>
  <c r="I4063" i="2"/>
  <c r="H4063" i="2"/>
  <c r="H4074" i="2"/>
  <c r="I4074" i="2"/>
  <c r="I3965" i="2"/>
  <c r="H3965" i="2"/>
  <c r="H4000" i="2"/>
  <c r="I4000" i="2"/>
  <c r="H4076" i="2"/>
  <c r="I4076" i="2"/>
  <c r="I3971" i="2"/>
  <c r="H3971" i="2"/>
  <c r="I3885" i="2"/>
  <c r="H3885" i="2"/>
  <c r="I3883" i="2"/>
  <c r="H3883" i="2"/>
  <c r="H3886" i="2"/>
  <c r="I3886" i="2"/>
  <c r="H3862" i="2"/>
  <c r="I3862" i="2"/>
  <c r="H3960" i="2"/>
  <c r="I3960" i="2"/>
  <c r="H3984" i="2"/>
  <c r="I3984" i="2"/>
  <c r="H4038" i="2"/>
  <c r="I4038" i="2"/>
  <c r="H3988" i="2"/>
  <c r="I3988" i="2"/>
  <c r="H4006" i="2"/>
  <c r="I4006" i="2"/>
  <c r="I4013" i="2"/>
  <c r="H4013" i="2"/>
  <c r="I3985" i="2"/>
  <c r="H3985" i="2"/>
  <c r="I3989" i="2"/>
  <c r="H3989" i="2"/>
  <c r="H4036" i="2"/>
  <c r="I4036" i="2"/>
  <c r="H4028" i="2"/>
  <c r="I4028" i="2"/>
  <c r="I4005" i="2"/>
  <c r="H4005" i="2"/>
  <c r="I4025" i="2"/>
  <c r="H4025" i="2"/>
  <c r="H3970" i="2"/>
  <c r="I3970" i="2"/>
  <c r="I4055" i="2"/>
  <c r="H4055" i="2"/>
  <c r="I3983" i="2"/>
  <c r="H3983" i="2"/>
  <c r="I4043" i="2"/>
  <c r="H4043" i="2"/>
  <c r="H3918" i="2"/>
  <c r="I3918" i="2"/>
  <c r="H3922" i="2"/>
  <c r="I3922" i="2"/>
  <c r="H3932" i="2"/>
  <c r="I3932" i="2"/>
  <c r="H3958" i="2"/>
  <c r="I3958" i="2"/>
  <c r="H3892" i="2"/>
  <c r="I3892" i="2"/>
  <c r="I3955" i="2"/>
  <c r="H3955" i="2"/>
  <c r="H3924" i="2"/>
  <c r="I3924" i="2"/>
  <c r="H3900" i="2"/>
  <c r="I3900" i="2"/>
  <c r="H3914" i="2"/>
  <c r="I3914" i="2"/>
  <c r="H3930" i="2"/>
  <c r="I3930" i="2"/>
  <c r="I3905" i="2"/>
  <c r="H3905" i="2"/>
  <c r="H3940" i="2"/>
  <c r="I3940" i="2"/>
  <c r="H3904" i="2"/>
  <c r="I3904" i="2"/>
  <c r="H3910" i="2"/>
  <c r="I3910" i="2"/>
  <c r="H3880" i="2"/>
  <c r="I3880" i="2"/>
  <c r="I3895" i="2"/>
  <c r="H3895" i="2"/>
  <c r="H3894" i="2"/>
  <c r="I3894" i="2"/>
  <c r="H3962" i="2"/>
  <c r="I3962" i="2"/>
  <c r="H3942" i="2"/>
  <c r="I3942" i="2"/>
  <c r="I3769" i="2"/>
  <c r="H3769" i="2"/>
  <c r="H3806" i="2"/>
  <c r="I3806" i="2"/>
  <c r="H3768" i="2"/>
  <c r="I3768" i="2"/>
  <c r="I3823" i="2"/>
  <c r="H3823" i="2"/>
  <c r="I3815" i="2"/>
  <c r="H3815" i="2"/>
  <c r="I3787" i="2"/>
  <c r="H3787" i="2"/>
  <c r="H3778" i="2"/>
  <c r="I3778" i="2"/>
  <c r="I3927" i="2"/>
  <c r="H3927" i="2"/>
  <c r="H3792" i="2"/>
  <c r="I3792" i="2"/>
  <c r="I3789" i="2"/>
  <c r="H3789" i="2"/>
  <c r="H3744" i="2"/>
  <c r="I3744" i="2"/>
  <c r="I3839" i="2"/>
  <c r="H3839" i="2"/>
  <c r="H3890" i="2"/>
  <c r="I3890" i="2"/>
  <c r="H3738" i="2"/>
  <c r="I3738" i="2"/>
  <c r="H3732" i="2"/>
  <c r="I3732" i="2"/>
  <c r="H3776" i="2"/>
  <c r="I3776" i="2"/>
  <c r="H3834" i="2"/>
  <c r="I3834" i="2"/>
  <c r="H3750" i="2"/>
  <c r="I3750" i="2"/>
  <c r="H3724" i="2"/>
  <c r="I3724" i="2"/>
  <c r="I3767" i="2"/>
  <c r="H3767" i="2"/>
  <c r="I3751" i="2"/>
  <c r="H3751" i="2"/>
  <c r="I3777" i="2"/>
  <c r="H3777" i="2"/>
  <c r="I3817" i="2"/>
  <c r="H3817" i="2"/>
  <c r="H3808" i="2"/>
  <c r="I3808" i="2"/>
  <c r="I3791" i="2"/>
  <c r="H3791" i="2"/>
  <c r="H3788" i="2"/>
  <c r="I3788" i="2"/>
  <c r="I3857" i="2"/>
  <c r="H3857" i="2"/>
  <c r="H3818" i="2"/>
  <c r="I3818" i="2"/>
  <c r="I3621" i="2"/>
  <c r="H3621" i="2"/>
  <c r="H3620" i="2"/>
  <c r="I3620" i="2"/>
  <c r="H3694" i="2"/>
  <c r="I3694" i="2"/>
  <c r="H3770" i="2"/>
  <c r="I3770" i="2"/>
  <c r="H3622" i="2"/>
  <c r="I3622" i="2"/>
  <c r="H3676" i="2"/>
  <c r="I3676" i="2"/>
  <c r="H3632" i="2"/>
  <c r="I3632" i="2"/>
  <c r="H3674" i="2"/>
  <c r="I3674" i="2"/>
  <c r="H3720" i="2"/>
  <c r="I3720" i="2"/>
  <c r="I3673" i="2"/>
  <c r="H3673" i="2"/>
  <c r="I3705" i="2"/>
  <c r="H3705" i="2"/>
  <c r="H3690" i="2"/>
  <c r="I3690" i="2"/>
  <c r="H3678" i="2"/>
  <c r="I3678" i="2"/>
  <c r="H3608" i="2"/>
  <c r="I3608" i="2"/>
  <c r="H3708" i="2"/>
  <c r="I3708" i="2"/>
  <c r="I3665" i="2"/>
  <c r="H3665" i="2"/>
  <c r="H3682" i="2"/>
  <c r="I3682" i="2"/>
  <c r="I3677" i="2"/>
  <c r="H3677" i="2"/>
  <c r="H3636" i="2"/>
  <c r="I3636" i="2"/>
  <c r="H3700" i="2"/>
  <c r="I3700" i="2"/>
  <c r="H3692" i="2"/>
  <c r="I3692" i="2"/>
  <c r="I3641" i="2"/>
  <c r="H3641" i="2"/>
  <c r="H3610" i="2"/>
  <c r="I3610" i="2"/>
  <c r="I3653" i="2"/>
  <c r="H3653" i="2"/>
  <c r="H3718" i="2"/>
  <c r="I3718" i="2"/>
  <c r="I3713" i="2"/>
  <c r="H3713" i="2"/>
  <c r="I3663" i="2"/>
  <c r="H3663" i="2"/>
  <c r="H3664" i="2"/>
  <c r="I3664" i="2"/>
  <c r="H3652" i="2"/>
  <c r="I3652" i="2"/>
  <c r="I3803" i="2"/>
  <c r="H3803" i="2"/>
  <c r="H3706" i="2"/>
  <c r="I3706" i="2"/>
  <c r="I3655" i="2"/>
  <c r="H3655" i="2"/>
  <c r="I3609" i="2"/>
  <c r="H3609" i="2"/>
  <c r="H3712" i="2"/>
  <c r="I3712" i="2"/>
  <c r="H3704" i="2"/>
  <c r="I3704" i="2"/>
  <c r="H3654" i="2"/>
  <c r="I3654" i="2"/>
  <c r="H3644" i="2"/>
  <c r="I3644" i="2"/>
  <c r="H3696" i="2"/>
  <c r="I3696" i="2"/>
  <c r="H3716" i="2"/>
  <c r="I3716" i="2"/>
  <c r="H3722" i="2"/>
  <c r="I3722" i="2"/>
  <c r="I3707" i="2"/>
  <c r="H3707" i="2"/>
  <c r="H3606" i="2"/>
  <c r="I3606" i="2"/>
  <c r="I3801" i="2"/>
  <c r="H3801" i="2"/>
  <c r="I3483" i="2"/>
  <c r="H3483" i="2"/>
  <c r="H3602" i="2"/>
  <c r="I3602" i="2"/>
  <c r="H3650" i="2"/>
  <c r="I3650" i="2"/>
  <c r="H3498" i="2"/>
  <c r="I3498" i="2"/>
  <c r="H3520" i="2"/>
  <c r="I3520" i="2"/>
  <c r="I3493" i="2"/>
  <c r="H3493" i="2"/>
  <c r="I3831" i="2"/>
  <c r="H3831" i="2"/>
  <c r="H3508" i="2"/>
  <c r="I3508" i="2"/>
  <c r="H3542" i="2"/>
  <c r="I3542" i="2"/>
  <c r="I3687" i="2"/>
  <c r="H3687" i="2"/>
  <c r="I3473" i="2"/>
  <c r="H3473" i="2"/>
  <c r="I3479" i="2"/>
  <c r="H3479" i="2"/>
  <c r="I3364" i="2"/>
  <c r="H3364" i="2"/>
  <c r="H3367" i="2"/>
  <c r="I3367" i="2"/>
  <c r="H3423" i="2"/>
  <c r="I3423" i="2"/>
  <c r="H3403" i="2"/>
  <c r="I3403" i="2"/>
  <c r="I3469" i="2"/>
  <c r="H3469" i="2"/>
  <c r="I3475" i="2"/>
  <c r="H3475" i="2"/>
  <c r="I3424" i="2"/>
  <c r="H3424" i="2"/>
  <c r="I3384" i="2"/>
  <c r="H3384" i="2"/>
  <c r="I3390" i="2"/>
  <c r="H3390" i="2"/>
  <c r="I3503" i="2"/>
  <c r="H3503" i="2"/>
  <c r="I3412" i="2"/>
  <c r="H3412" i="2"/>
  <c r="I3402" i="2"/>
  <c r="H3402" i="2"/>
  <c r="H3421" i="2"/>
  <c r="I3421" i="2"/>
  <c r="H3439" i="2"/>
  <c r="I3439" i="2"/>
  <c r="I3563" i="2"/>
  <c r="H3563" i="2"/>
  <c r="I3382" i="2"/>
  <c r="H3382" i="2"/>
  <c r="H3373" i="2"/>
  <c r="I3373" i="2"/>
  <c r="I3420" i="2"/>
  <c r="H3420" i="2"/>
  <c r="I3400" i="2"/>
  <c r="H3400" i="2"/>
  <c r="I3436" i="2"/>
  <c r="H3436" i="2"/>
  <c r="I3378" i="2"/>
  <c r="H3378" i="2"/>
  <c r="H3427" i="2"/>
  <c r="I3427" i="2"/>
  <c r="H3546" i="2"/>
  <c r="I3546" i="2"/>
  <c r="I3449" i="2"/>
  <c r="H3449" i="2"/>
  <c r="H3433" i="2"/>
  <c r="I3433" i="2"/>
  <c r="H3369" i="2"/>
  <c r="I3369" i="2"/>
  <c r="I3463" i="2"/>
  <c r="H3463" i="2"/>
  <c r="I3394" i="2"/>
  <c r="H3394" i="2"/>
  <c r="I3465" i="2"/>
  <c r="H3465" i="2"/>
  <c r="H3472" i="2"/>
  <c r="I3472" i="2"/>
  <c r="I3428" i="2"/>
  <c r="H3428" i="2"/>
  <c r="I3398" i="2"/>
  <c r="H3398" i="2"/>
  <c r="H3450" i="2"/>
  <c r="I3450" i="2"/>
  <c r="H3464" i="2"/>
  <c r="I3464" i="2"/>
  <c r="I3408" i="2"/>
  <c r="H3408" i="2"/>
  <c r="I3519" i="2"/>
  <c r="H3519" i="2"/>
  <c r="I3438" i="2"/>
  <c r="H3438" i="2"/>
  <c r="I3414" i="2"/>
  <c r="H3414" i="2"/>
  <c r="H3431" i="2"/>
  <c r="I3431" i="2"/>
  <c r="H3381" i="2"/>
  <c r="I3381" i="2"/>
  <c r="I3368" i="2"/>
  <c r="H3368" i="2"/>
  <c r="I3404" i="2"/>
  <c r="H3404" i="2"/>
  <c r="H3446" i="2"/>
  <c r="I3446" i="2"/>
  <c r="I3380" i="2"/>
  <c r="H3380" i="2"/>
  <c r="H3468" i="2"/>
  <c r="I3468" i="2"/>
  <c r="H3456" i="2"/>
  <c r="I3456" i="2"/>
  <c r="H3448" i="2"/>
  <c r="I3448" i="2"/>
  <c r="H3454" i="2"/>
  <c r="I3454" i="2"/>
  <c r="H3425" i="2"/>
  <c r="I3425" i="2"/>
  <c r="H3476" i="2"/>
  <c r="I3476" i="2"/>
  <c r="H3409" i="2"/>
  <c r="I3409" i="2"/>
  <c r="H3530" i="2"/>
  <c r="I3530" i="2"/>
  <c r="H3387" i="2"/>
  <c r="I3387" i="2"/>
  <c r="I3445" i="2"/>
  <c r="H3445" i="2"/>
  <c r="H3452" i="2"/>
  <c r="I3452" i="2"/>
  <c r="H3462" i="2"/>
  <c r="I3462" i="2"/>
  <c r="H3391" i="2"/>
  <c r="I3391" i="2"/>
  <c r="H3405" i="2"/>
  <c r="I3405" i="2"/>
  <c r="H3401" i="2"/>
  <c r="I3401" i="2"/>
  <c r="I3386" i="2"/>
  <c r="H3386" i="2"/>
  <c r="I3461" i="2"/>
  <c r="H3461" i="2"/>
  <c r="I3513" i="2"/>
  <c r="H3513" i="2"/>
  <c r="I3250" i="2"/>
  <c r="H3250" i="2"/>
  <c r="I3314" i="2"/>
  <c r="H3314" i="2"/>
  <c r="H3393" i="2"/>
  <c r="I3393" i="2"/>
  <c r="H3297" i="2"/>
  <c r="I3297" i="2"/>
  <c r="I3298" i="2"/>
  <c r="H3298" i="2"/>
  <c r="I3246" i="2"/>
  <c r="H3246" i="2"/>
  <c r="I3252" i="2"/>
  <c r="H3252" i="2"/>
  <c r="I3276" i="2"/>
  <c r="H3276" i="2"/>
  <c r="I3459" i="2"/>
  <c r="H3459" i="2"/>
  <c r="I3362" i="2"/>
  <c r="H3362" i="2"/>
  <c r="I3296" i="2"/>
  <c r="H3296" i="2"/>
  <c r="I3322" i="2"/>
  <c r="H3322" i="2"/>
  <c r="I3312" i="2"/>
  <c r="H3312" i="2"/>
  <c r="I3410" i="2"/>
  <c r="H3410" i="2"/>
  <c r="I3294" i="2"/>
  <c r="H3294" i="2"/>
  <c r="I3270" i="2"/>
  <c r="H3270" i="2"/>
  <c r="I3318" i="2"/>
  <c r="H3318" i="2"/>
  <c r="I3264" i="2"/>
  <c r="H3264" i="2"/>
  <c r="H3399" i="2"/>
  <c r="I3399" i="2"/>
  <c r="H3295" i="2"/>
  <c r="I3295" i="2"/>
  <c r="H3123" i="2"/>
  <c r="I3123" i="2"/>
  <c r="H3257" i="2"/>
  <c r="I3257" i="2"/>
  <c r="I3192" i="2"/>
  <c r="H3192" i="2"/>
  <c r="I3238" i="2"/>
  <c r="H3238" i="2"/>
  <c r="I3202" i="2"/>
  <c r="H3202" i="2"/>
  <c r="H3209" i="2"/>
  <c r="I3209" i="2"/>
  <c r="I3176" i="2"/>
  <c r="H3176" i="2"/>
  <c r="H3213" i="2"/>
  <c r="I3213" i="2"/>
  <c r="I3242" i="2"/>
  <c r="H3242" i="2"/>
  <c r="H3193" i="2"/>
  <c r="I3193" i="2"/>
  <c r="H3327" i="2"/>
  <c r="I3327" i="2"/>
  <c r="H3171" i="2"/>
  <c r="I3171" i="2"/>
  <c r="H3217" i="2"/>
  <c r="I3217" i="2"/>
  <c r="H3129" i="2"/>
  <c r="I3129" i="2"/>
  <c r="H3157" i="2"/>
  <c r="I3157" i="2"/>
  <c r="H3259" i="2"/>
  <c r="I3259" i="2"/>
  <c r="H3315" i="2"/>
  <c r="I3315" i="2"/>
  <c r="H3223" i="2"/>
  <c r="I3223" i="2"/>
  <c r="I3182" i="2"/>
  <c r="H3182" i="2"/>
  <c r="H3233" i="2"/>
  <c r="I3233" i="2"/>
  <c r="H3197" i="2"/>
  <c r="I3197" i="2"/>
  <c r="I3154" i="2"/>
  <c r="H3154" i="2"/>
  <c r="H3149" i="2"/>
  <c r="I3149" i="2"/>
  <c r="H3239" i="2"/>
  <c r="I3239" i="2"/>
  <c r="H3227" i="2"/>
  <c r="I3227" i="2"/>
  <c r="H3225" i="2"/>
  <c r="I3225" i="2"/>
  <c r="I3148" i="2"/>
  <c r="H3148" i="2"/>
  <c r="I3124" i="2"/>
  <c r="H3124" i="2"/>
  <c r="H3251" i="2"/>
  <c r="I3251" i="2"/>
  <c r="H3235" i="2"/>
  <c r="I3235" i="2"/>
  <c r="I3136" i="2"/>
  <c r="H3136" i="2"/>
  <c r="I3168" i="2"/>
  <c r="H3168" i="2"/>
  <c r="I3142" i="2"/>
  <c r="H3142" i="2"/>
  <c r="I3184" i="2"/>
  <c r="H3184" i="2"/>
  <c r="I3220" i="2"/>
  <c r="H3220" i="2"/>
  <c r="H3279" i="2"/>
  <c r="I3279" i="2"/>
  <c r="H3133" i="2"/>
  <c r="I3133" i="2"/>
  <c r="I3144" i="2"/>
  <c r="H3144" i="2"/>
  <c r="I3198" i="2"/>
  <c r="H3198" i="2"/>
  <c r="I3180" i="2"/>
  <c r="H3180" i="2"/>
  <c r="I3150" i="2"/>
  <c r="H3150" i="2"/>
  <c r="H3147" i="2"/>
  <c r="I3147" i="2"/>
  <c r="I3174" i="2"/>
  <c r="H3174" i="2"/>
  <c r="I3160" i="2"/>
  <c r="H3160" i="2"/>
  <c r="H3263" i="2"/>
  <c r="I3263" i="2"/>
  <c r="H3135" i="2"/>
  <c r="I3135" i="2"/>
  <c r="I3194" i="2"/>
  <c r="H3194" i="2"/>
  <c r="I3208" i="2"/>
  <c r="H3208" i="2"/>
  <c r="I3130" i="2"/>
  <c r="H3130" i="2"/>
  <c r="H3145" i="2"/>
  <c r="I3145" i="2"/>
  <c r="H3470" i="2"/>
  <c r="I3470" i="2"/>
  <c r="I3084" i="2"/>
  <c r="H3084" i="2"/>
  <c r="I3100" i="2"/>
  <c r="H3100" i="2"/>
  <c r="H3005" i="2"/>
  <c r="I3005" i="2"/>
  <c r="I3064" i="2"/>
  <c r="H3064" i="2"/>
  <c r="I3116" i="2"/>
  <c r="H3116" i="2"/>
  <c r="I3022" i="2"/>
  <c r="H3022" i="2"/>
  <c r="I3106" i="2"/>
  <c r="H3106" i="2"/>
  <c r="I3048" i="2"/>
  <c r="H3048" i="2"/>
  <c r="H3155" i="2"/>
  <c r="I3155" i="2"/>
  <c r="I3016" i="2"/>
  <c r="H3016" i="2"/>
  <c r="H3047" i="2"/>
  <c r="I3047" i="2"/>
  <c r="H3115" i="2"/>
  <c r="I3115" i="2"/>
  <c r="H3065" i="2"/>
  <c r="I3065" i="2"/>
  <c r="H3351" i="2"/>
  <c r="I3351" i="2"/>
  <c r="H3219" i="2"/>
  <c r="I3219" i="2"/>
  <c r="I3028" i="2"/>
  <c r="H3028" i="2"/>
  <c r="H3041" i="2"/>
  <c r="I3041" i="2"/>
  <c r="H3105" i="2"/>
  <c r="I3105" i="2"/>
  <c r="H3203" i="2"/>
  <c r="I3203" i="2"/>
  <c r="H3107" i="2"/>
  <c r="I3107" i="2"/>
  <c r="I3032" i="2"/>
  <c r="H3032" i="2"/>
  <c r="H3119" i="2"/>
  <c r="I3119" i="2"/>
  <c r="I3086" i="2"/>
  <c r="H3086" i="2"/>
  <c r="H3029" i="2"/>
  <c r="I3029" i="2"/>
  <c r="H3045" i="2"/>
  <c r="I3045" i="2"/>
  <c r="I3034" i="2"/>
  <c r="H3034" i="2"/>
  <c r="H3079" i="2"/>
  <c r="I3079" i="2"/>
  <c r="H3077" i="2"/>
  <c r="I3077" i="2"/>
  <c r="I3186" i="2"/>
  <c r="H3186" i="2"/>
  <c r="I3082" i="2"/>
  <c r="H3082" i="2"/>
  <c r="I3040" i="2"/>
  <c r="H3040" i="2"/>
  <c r="I3118" i="2"/>
  <c r="H3118" i="2"/>
  <c r="I3054" i="2"/>
  <c r="H3054" i="2"/>
  <c r="I3072" i="2"/>
  <c r="H3072" i="2"/>
  <c r="H3027" i="2"/>
  <c r="I3027" i="2"/>
  <c r="H3137" i="2"/>
  <c r="I3137" i="2"/>
  <c r="H3055" i="2"/>
  <c r="I3055" i="2"/>
  <c r="I2984" i="2"/>
  <c r="H2984" i="2"/>
  <c r="H2947" i="2"/>
  <c r="I2947" i="2"/>
  <c r="H2975" i="2"/>
  <c r="I2975" i="2"/>
  <c r="H3075" i="2"/>
  <c r="I3075" i="2"/>
  <c r="I2986" i="2"/>
  <c r="H2986" i="2"/>
  <c r="H2957" i="2"/>
  <c r="I2957" i="2"/>
  <c r="I2902" i="2"/>
  <c r="H2902" i="2"/>
  <c r="H2959" i="2"/>
  <c r="I2959" i="2"/>
  <c r="I2996" i="2"/>
  <c r="H2996" i="2"/>
  <c r="I2914" i="2"/>
  <c r="H2914" i="2"/>
  <c r="I2944" i="2"/>
  <c r="H2944" i="2"/>
  <c r="H2925" i="2"/>
  <c r="I2925" i="2"/>
  <c r="H2885" i="2"/>
  <c r="I2885" i="2"/>
  <c r="H2909" i="2"/>
  <c r="I2909" i="2"/>
  <c r="I2980" i="2"/>
  <c r="H2980" i="2"/>
  <c r="I2966" i="2"/>
  <c r="H2966" i="2"/>
  <c r="I2964" i="2"/>
  <c r="H2964" i="2"/>
  <c r="H2999" i="2"/>
  <c r="I2999" i="2"/>
  <c r="H3039" i="2"/>
  <c r="I3039" i="2"/>
  <c r="I2800" i="2"/>
  <c r="H2800" i="2"/>
  <c r="I2804" i="2"/>
  <c r="H2804" i="2"/>
  <c r="I2874" i="2"/>
  <c r="H2874" i="2"/>
  <c r="I2776" i="2"/>
  <c r="H2776" i="2"/>
  <c r="I2878" i="2"/>
  <c r="H2878" i="2"/>
  <c r="I2822" i="2"/>
  <c r="H2822" i="2"/>
  <c r="I2828" i="2"/>
  <c r="H2828" i="2"/>
  <c r="H2807" i="2"/>
  <c r="I2807" i="2"/>
  <c r="I2814" i="2"/>
  <c r="H2814" i="2"/>
  <c r="H2791" i="2"/>
  <c r="I2791" i="2"/>
  <c r="H2861" i="2"/>
  <c r="I2861" i="2"/>
  <c r="H2875" i="2"/>
  <c r="I2875" i="2"/>
  <c r="I2832" i="2"/>
  <c r="H2832" i="2"/>
  <c r="H2863" i="2"/>
  <c r="I2863" i="2"/>
  <c r="H2939" i="2"/>
  <c r="I2939" i="2"/>
  <c r="H2767" i="2"/>
  <c r="I2767" i="2"/>
  <c r="H2855" i="2"/>
  <c r="I2855" i="2"/>
  <c r="I2790" i="2"/>
  <c r="H2790" i="2"/>
  <c r="H2827" i="2"/>
  <c r="I2827" i="2"/>
  <c r="I2840" i="2"/>
  <c r="H2840" i="2"/>
  <c r="I2864" i="2"/>
  <c r="H2864" i="2"/>
  <c r="I2774" i="2"/>
  <c r="H2774" i="2"/>
  <c r="I2806" i="2"/>
  <c r="H2806" i="2"/>
  <c r="I2930" i="2"/>
  <c r="H2930" i="2"/>
  <c r="H2857" i="2"/>
  <c r="I2857" i="2"/>
  <c r="I2764" i="2"/>
  <c r="H2764" i="2"/>
  <c r="I3110" i="2"/>
  <c r="H3110" i="2"/>
  <c r="I2688" i="2"/>
  <c r="H2688" i="2"/>
  <c r="I2644" i="2"/>
  <c r="H2644" i="2"/>
  <c r="H2703" i="2"/>
  <c r="I2703" i="2"/>
  <c r="H2737" i="2"/>
  <c r="I2737" i="2"/>
  <c r="I2826" i="2"/>
  <c r="H2826" i="2"/>
  <c r="H2841" i="2"/>
  <c r="I2841" i="2"/>
  <c r="H2783" i="2"/>
  <c r="I2783" i="2"/>
  <c r="I2698" i="2"/>
  <c r="H2698" i="2"/>
  <c r="I2746" i="2"/>
  <c r="H2746" i="2"/>
  <c r="I2660" i="2"/>
  <c r="H2660" i="2"/>
  <c r="I2736" i="2"/>
  <c r="H2736" i="2"/>
  <c r="I2682" i="2"/>
  <c r="H2682" i="2"/>
  <c r="H2717" i="2"/>
  <c r="I2717" i="2"/>
  <c r="I2710" i="2"/>
  <c r="H2710" i="2"/>
  <c r="H2729" i="2"/>
  <c r="I2729" i="2"/>
  <c r="I2734" i="2"/>
  <c r="H2734" i="2"/>
  <c r="I2662" i="2"/>
  <c r="H2662" i="2"/>
  <c r="H2771" i="2"/>
  <c r="I2771" i="2"/>
  <c r="I2740" i="2"/>
  <c r="H2740" i="2"/>
  <c r="I2726" i="2"/>
  <c r="H2726" i="2"/>
  <c r="I2744" i="2"/>
  <c r="H2744" i="2"/>
  <c r="I2716" i="2"/>
  <c r="H2716" i="2"/>
  <c r="I2720" i="2"/>
  <c r="H2720" i="2"/>
  <c r="I2724" i="2"/>
  <c r="H2724" i="2"/>
  <c r="H2707" i="2"/>
  <c r="I2707" i="2"/>
  <c r="I2714" i="2"/>
  <c r="H2714" i="2"/>
  <c r="I2670" i="2"/>
  <c r="H2670" i="2"/>
  <c r="H2759" i="2"/>
  <c r="I2759" i="2"/>
  <c r="H2735" i="2"/>
  <c r="I2735" i="2"/>
  <c r="I2762" i="2"/>
  <c r="H2762" i="2"/>
  <c r="H2647" i="2"/>
  <c r="I2647" i="2"/>
  <c r="H2799" i="2"/>
  <c r="I2799" i="2"/>
  <c r="I2712" i="2"/>
  <c r="H2712" i="2"/>
  <c r="I2646" i="2"/>
  <c r="H2646" i="2"/>
  <c r="H2755" i="2"/>
  <c r="I2755" i="2"/>
  <c r="H2843" i="2"/>
  <c r="I2843" i="2"/>
  <c r="I2564" i="2"/>
  <c r="H2564" i="2"/>
  <c r="H2549" i="2"/>
  <c r="I2549" i="2"/>
  <c r="H2541" i="2"/>
  <c r="I2541" i="2"/>
  <c r="I2528" i="2"/>
  <c r="H2528" i="2"/>
  <c r="I2634" i="2"/>
  <c r="H2634" i="2"/>
  <c r="H2535" i="2"/>
  <c r="I2535" i="2"/>
  <c r="H2561" i="2"/>
  <c r="I2561" i="2"/>
  <c r="H2589" i="2"/>
  <c r="I2589" i="2"/>
  <c r="I2536" i="2"/>
  <c r="H2536" i="2"/>
  <c r="H2525" i="2"/>
  <c r="I2525" i="2"/>
  <c r="I2610" i="2"/>
  <c r="H2610" i="2"/>
  <c r="H2577" i="2"/>
  <c r="I2577" i="2"/>
  <c r="I2638" i="2"/>
  <c r="H2638" i="2"/>
  <c r="H2591" i="2"/>
  <c r="I2591" i="2"/>
  <c r="I2544" i="2"/>
  <c r="H2544" i="2"/>
  <c r="I2580" i="2"/>
  <c r="H2580" i="2"/>
  <c r="I2582" i="2"/>
  <c r="H2582" i="2"/>
  <c r="H2565" i="2"/>
  <c r="I2565" i="2"/>
  <c r="H2727" i="2"/>
  <c r="I2727" i="2"/>
  <c r="H2557" i="2"/>
  <c r="I2557" i="2"/>
  <c r="I2588" i="2"/>
  <c r="H2588" i="2"/>
  <c r="I2558" i="2"/>
  <c r="H2558" i="2"/>
  <c r="H2625" i="2"/>
  <c r="I2625" i="2"/>
  <c r="I2632" i="2"/>
  <c r="H2632" i="2"/>
  <c r="H2567" i="2"/>
  <c r="I2567" i="2"/>
  <c r="I2584" i="2"/>
  <c r="H2584" i="2"/>
  <c r="I2530" i="2"/>
  <c r="H2530" i="2"/>
  <c r="H2637" i="2"/>
  <c r="I2637" i="2"/>
  <c r="I2574" i="2"/>
  <c r="H2574" i="2"/>
  <c r="I2576" i="2"/>
  <c r="H2576" i="2"/>
  <c r="H2569" i="2"/>
  <c r="I2569" i="2"/>
  <c r="I2738" i="2"/>
  <c r="H2738" i="2"/>
  <c r="H2551" i="2"/>
  <c r="I2551" i="2"/>
  <c r="I2554" i="2"/>
  <c r="H2554" i="2"/>
  <c r="I2612" i="2"/>
  <c r="H2612" i="2"/>
  <c r="I2622" i="2"/>
  <c r="H2622" i="2"/>
  <c r="H2621" i="2"/>
  <c r="I2621" i="2"/>
  <c r="H2673" i="2"/>
  <c r="I2673" i="2"/>
  <c r="I2578" i="2"/>
  <c r="H2578" i="2"/>
  <c r="H2721" i="2"/>
  <c r="I2721" i="2"/>
  <c r="H2870" i="2"/>
  <c r="I2618" i="2"/>
  <c r="H2618" i="2"/>
  <c r="I2430" i="2"/>
  <c r="H2430" i="2"/>
  <c r="I2494" i="2"/>
  <c r="H2494" i="2"/>
  <c r="H2453" i="2"/>
  <c r="I2453" i="2"/>
  <c r="H2427" i="2"/>
  <c r="I2427" i="2"/>
  <c r="H2493" i="2"/>
  <c r="I2493" i="2"/>
  <c r="I2422" i="2"/>
  <c r="H2422" i="2"/>
  <c r="I2440" i="2"/>
  <c r="H2440" i="2"/>
  <c r="H2507" i="2"/>
  <c r="I2507" i="2"/>
  <c r="I2446" i="2"/>
  <c r="H2446" i="2"/>
  <c r="H2531" i="2"/>
  <c r="I2531" i="2"/>
  <c r="I2358" i="2"/>
  <c r="H2358" i="2"/>
  <c r="H2487" i="2"/>
  <c r="I2487" i="2"/>
  <c r="H2377" i="2"/>
  <c r="I2377" i="2"/>
  <c r="I2316" i="2"/>
  <c r="H2316" i="2"/>
  <c r="H2327" i="2"/>
  <c r="I2327" i="2"/>
  <c r="I2380" i="2"/>
  <c r="H2380" i="2"/>
  <c r="I2402" i="2"/>
  <c r="H2402" i="2"/>
  <c r="H2345" i="2"/>
  <c r="I2345" i="2"/>
  <c r="I2344" i="2"/>
  <c r="H2344" i="2"/>
  <c r="H2305" i="2"/>
  <c r="I2305" i="2"/>
  <c r="H2343" i="2"/>
  <c r="I2343" i="2"/>
  <c r="H2411" i="2"/>
  <c r="I2411" i="2"/>
  <c r="I2290" i="2"/>
  <c r="H2290" i="2"/>
  <c r="I2326" i="2"/>
  <c r="H2326" i="2"/>
  <c r="H2375" i="2"/>
  <c r="I2375" i="2"/>
  <c r="H2387" i="2"/>
  <c r="I2387" i="2"/>
  <c r="H2397" i="2"/>
  <c r="I2397" i="2"/>
  <c r="I2320" i="2"/>
  <c r="H2320" i="2"/>
  <c r="I2284" i="2"/>
  <c r="H2284" i="2"/>
  <c r="I2302" i="2"/>
  <c r="H2302" i="2"/>
  <c r="I2334" i="2"/>
  <c r="H2334" i="2"/>
  <c r="H2373" i="2"/>
  <c r="I2373" i="2"/>
  <c r="L2246" i="2"/>
  <c r="H2246" i="2"/>
  <c r="H2111" i="2"/>
  <c r="I2111" i="2"/>
  <c r="H2117" i="2"/>
  <c r="I2117" i="2"/>
  <c r="I2094" i="2"/>
  <c r="H2094" i="2"/>
  <c r="H2219" i="2"/>
  <c r="I2219" i="2"/>
  <c r="I2126" i="2"/>
  <c r="H2126" i="2"/>
  <c r="H2113" i="2"/>
  <c r="I2113" i="2"/>
  <c r="I2088" i="2"/>
  <c r="H2088" i="2"/>
  <c r="I2056" i="2"/>
  <c r="H2056" i="2"/>
  <c r="I2098" i="2"/>
  <c r="H2098" i="2"/>
  <c r="I2152" i="2"/>
  <c r="H2152" i="2"/>
  <c r="I2128" i="2"/>
  <c r="H2128" i="2"/>
  <c r="H2153" i="2"/>
  <c r="I2153" i="2"/>
  <c r="H2125" i="2"/>
  <c r="I2125" i="2"/>
  <c r="H2195" i="2"/>
  <c r="I2195" i="2"/>
  <c r="H1895" i="2"/>
  <c r="I1895" i="2"/>
  <c r="H1937" i="2"/>
  <c r="I1937" i="2"/>
  <c r="I1918" i="2"/>
  <c r="H1918" i="2"/>
  <c r="I1902" i="2"/>
  <c r="H1902" i="2"/>
  <c r="H1919" i="2"/>
  <c r="I1919" i="2"/>
  <c r="H1943" i="2"/>
  <c r="I1943" i="2"/>
  <c r="I1920" i="2"/>
  <c r="H1920" i="2"/>
  <c r="I1922" i="2"/>
  <c r="H1922" i="2"/>
  <c r="H1885" i="2"/>
  <c r="I1885" i="2"/>
  <c r="I1840" i="2"/>
  <c r="H1840" i="2"/>
  <c r="I1838" i="2"/>
  <c r="H1838" i="2"/>
  <c r="I1824" i="2"/>
  <c r="H1824" i="2"/>
  <c r="H1843" i="2"/>
  <c r="I1843" i="2"/>
  <c r="H1849" i="2"/>
  <c r="I1849" i="2"/>
  <c r="H1897" i="2"/>
  <c r="I1897" i="2"/>
  <c r="I1970" i="2"/>
  <c r="H1970" i="2"/>
  <c r="H1700" i="2"/>
  <c r="I1700" i="2"/>
  <c r="H1717" i="2"/>
  <c r="I1717" i="2"/>
  <c r="H1883" i="2"/>
  <c r="I1883" i="2"/>
  <c r="I1754" i="2"/>
  <c r="H1754" i="2"/>
  <c r="H1783" i="2"/>
  <c r="I1783" i="2"/>
  <c r="H1759" i="2"/>
  <c r="I1759" i="2"/>
  <c r="H1654" i="2"/>
  <c r="I1654" i="2"/>
  <c r="H1616" i="2"/>
  <c r="I1616" i="2"/>
  <c r="H1600" i="2"/>
  <c r="I1600" i="2"/>
  <c r="H1454" i="2"/>
  <c r="I1454" i="2"/>
  <c r="H1498" i="2"/>
  <c r="I1498" i="2"/>
  <c r="H1579" i="2"/>
  <c r="I1579" i="2"/>
  <c r="H1491" i="2"/>
  <c r="I1491" i="2"/>
  <c r="H1610" i="2"/>
  <c r="I1610" i="2"/>
  <c r="H1510" i="2"/>
  <c r="I1510" i="2"/>
  <c r="H1323" i="2"/>
  <c r="I1323" i="2"/>
  <c r="H1670" i="2"/>
  <c r="I1670" i="2"/>
  <c r="H1422" i="2"/>
  <c r="I1422" i="2"/>
  <c r="H1400" i="2"/>
  <c r="I1400" i="2"/>
  <c r="H1434" i="2"/>
  <c r="I1434" i="2"/>
  <c r="H1427" i="2"/>
  <c r="I1427" i="2"/>
  <c r="H1439" i="2"/>
  <c r="I1439" i="2"/>
  <c r="H1346" i="2"/>
  <c r="I1346" i="2"/>
  <c r="H1506" i="2"/>
  <c r="I1506" i="2"/>
  <c r="H1338" i="2"/>
  <c r="I1338" i="2"/>
  <c r="H1435" i="2"/>
  <c r="I1435" i="2"/>
  <c r="H1345" i="2"/>
  <c r="I1345" i="2"/>
  <c r="I1203" i="2"/>
  <c r="H1203" i="2"/>
  <c r="H3981" i="2"/>
  <c r="I4067" i="2"/>
  <c r="H4067" i="2"/>
  <c r="H4034" i="2"/>
  <c r="I4034" i="2"/>
  <c r="H4008" i="2"/>
  <c r="I4008" i="2"/>
  <c r="H4068" i="2"/>
  <c r="I4068" i="2"/>
  <c r="H4050" i="2"/>
  <c r="I4050" i="2"/>
  <c r="I4009" i="2"/>
  <c r="H4009" i="2"/>
  <c r="H3996" i="2"/>
  <c r="I3996" i="2"/>
  <c r="H3994" i="2"/>
  <c r="I3994" i="2"/>
  <c r="H4046" i="2"/>
  <c r="I4046" i="2"/>
  <c r="H4004" i="2"/>
  <c r="I4004" i="2"/>
  <c r="I4033" i="2"/>
  <c r="H4033" i="2"/>
  <c r="I3969" i="2"/>
  <c r="H3969" i="2"/>
  <c r="H4018" i="2"/>
  <c r="I4018" i="2"/>
  <c r="H3992" i="2"/>
  <c r="I3992" i="2"/>
  <c r="H3964" i="2"/>
  <c r="I3964" i="2"/>
  <c r="H4062" i="2"/>
  <c r="I4062" i="2"/>
  <c r="I3963" i="2"/>
  <c r="H3963" i="2"/>
  <c r="H4058" i="2"/>
  <c r="I4058" i="2"/>
  <c r="I3843" i="2"/>
  <c r="H3843" i="2"/>
  <c r="I4059" i="2"/>
  <c r="H4059" i="2"/>
  <c r="H4026" i="2"/>
  <c r="I4026" i="2"/>
  <c r="H3920" i="2"/>
  <c r="I3920" i="2"/>
  <c r="H3908" i="2"/>
  <c r="I3908" i="2"/>
  <c r="H3928" i="2"/>
  <c r="I3928" i="2"/>
  <c r="I3897" i="2"/>
  <c r="H3897" i="2"/>
  <c r="I3887" i="2"/>
  <c r="H3887" i="2"/>
  <c r="H3870" i="2"/>
  <c r="I3870" i="2"/>
  <c r="H3896" i="2"/>
  <c r="I3896" i="2"/>
  <c r="H3858" i="2"/>
  <c r="I3858" i="2"/>
  <c r="H3874" i="2"/>
  <c r="I3874" i="2"/>
  <c r="H3860" i="2"/>
  <c r="I3860" i="2"/>
  <c r="H3864" i="2"/>
  <c r="I3864" i="2"/>
  <c r="H3912" i="2"/>
  <c r="I3912" i="2"/>
  <c r="H3916" i="2"/>
  <c r="I3916" i="2"/>
  <c r="I3913" i="2"/>
  <c r="H3913" i="2"/>
  <c r="H3848" i="2"/>
  <c r="I3848" i="2"/>
  <c r="I3917" i="2"/>
  <c r="I3881" i="2"/>
  <c r="H3881" i="2"/>
  <c r="I3953" i="2"/>
  <c r="H3953" i="2"/>
  <c r="H3936" i="2"/>
  <c r="I3936" i="2"/>
  <c r="H3846" i="2"/>
  <c r="I3846" i="2"/>
  <c r="I3957" i="2"/>
  <c r="I3907" i="2"/>
  <c r="H3907" i="2"/>
  <c r="I3943" i="2"/>
  <c r="H3943" i="2"/>
  <c r="H3926" i="2"/>
  <c r="I3926" i="2"/>
  <c r="I3853" i="2"/>
  <c r="H3853" i="2"/>
  <c r="I3929" i="2"/>
  <c r="H3929" i="2"/>
  <c r="I3861" i="2"/>
  <c r="H4070" i="2"/>
  <c r="I4070" i="2"/>
  <c r="H3746" i="2"/>
  <c r="I3746" i="2"/>
  <c r="I3921" i="2"/>
  <c r="H3921" i="2"/>
  <c r="I3827" i="2"/>
  <c r="H3827" i="2"/>
  <c r="H3836" i="2"/>
  <c r="I3836" i="2"/>
  <c r="H3764" i="2"/>
  <c r="I3764" i="2"/>
  <c r="H3824" i="2"/>
  <c r="I3824" i="2"/>
  <c r="I3729" i="2"/>
  <c r="H3729" i="2"/>
  <c r="H3826" i="2"/>
  <c r="I3826" i="2"/>
  <c r="H3906" i="2"/>
  <c r="I3906" i="2"/>
  <c r="I3781" i="2"/>
  <c r="H3781" i="2"/>
  <c r="I3829" i="2"/>
  <c r="H3829" i="2"/>
  <c r="I3771" i="2"/>
  <c r="H3771" i="2"/>
  <c r="I3821" i="2"/>
  <c r="H3821" i="2"/>
  <c r="I3747" i="2"/>
  <c r="H3747" i="2"/>
  <c r="I3851" i="2"/>
  <c r="H3851" i="2"/>
  <c r="H3784" i="2"/>
  <c r="I3784" i="2"/>
  <c r="I3833" i="2"/>
  <c r="H3833" i="2"/>
  <c r="I3773" i="2"/>
  <c r="H3773" i="2"/>
  <c r="I3761" i="2"/>
  <c r="H3761" i="2"/>
  <c r="H3820" i="2"/>
  <c r="I3820" i="2"/>
  <c r="I3797" i="2"/>
  <c r="H3797" i="2"/>
  <c r="I3785" i="2"/>
  <c r="H3785" i="2"/>
  <c r="H3728" i="2"/>
  <c r="I3728" i="2"/>
  <c r="H3810" i="2"/>
  <c r="I3810" i="2"/>
  <c r="I3793" i="2"/>
  <c r="H3793" i="2"/>
  <c r="H3794" i="2"/>
  <c r="I3794" i="2"/>
  <c r="H3796" i="2"/>
  <c r="I3796" i="2"/>
  <c r="I3939" i="2"/>
  <c r="H3939" i="2"/>
  <c r="I3805" i="2"/>
  <c r="H3805" i="2"/>
  <c r="I3899" i="2"/>
  <c r="H3899" i="2"/>
  <c r="I3703" i="2"/>
  <c r="H3703" i="2"/>
  <c r="H3668" i="2"/>
  <c r="I3668" i="2"/>
  <c r="H3648" i="2"/>
  <c r="I3648" i="2"/>
  <c r="I3671" i="2"/>
  <c r="H3671" i="2"/>
  <c r="H3686" i="2"/>
  <c r="I3686" i="2"/>
  <c r="H3688" i="2"/>
  <c r="I3688" i="2"/>
  <c r="I3649" i="2"/>
  <c r="H3649" i="2"/>
  <c r="I3697" i="2"/>
  <c r="H3697" i="2"/>
  <c r="I3731" i="2"/>
  <c r="H3731" i="2"/>
  <c r="I3657" i="2"/>
  <c r="H3657" i="2"/>
  <c r="I3627" i="2"/>
  <c r="H3627" i="2"/>
  <c r="I3631" i="2"/>
  <c r="H3631" i="2"/>
  <c r="I3701" i="2"/>
  <c r="H3701" i="2"/>
  <c r="I3647" i="2"/>
  <c r="H3647" i="2"/>
  <c r="I3689" i="2"/>
  <c r="H3689" i="2"/>
  <c r="H3634" i="2"/>
  <c r="I3634" i="2"/>
  <c r="H3638" i="2"/>
  <c r="I3638" i="2"/>
  <c r="I3759" i="2"/>
  <c r="H3759" i="2"/>
  <c r="H3616" i="2"/>
  <c r="I3616" i="2"/>
  <c r="I3685" i="2"/>
  <c r="H3685" i="2"/>
  <c r="I3645" i="2"/>
  <c r="H3645" i="2"/>
  <c r="I3753" i="2"/>
  <c r="H3753" i="2"/>
  <c r="I3605" i="2"/>
  <c r="H3605" i="2"/>
  <c r="I3693" i="2"/>
  <c r="H3693" i="2"/>
  <c r="I3719" i="2"/>
  <c r="H3719" i="2"/>
  <c r="I3643" i="2"/>
  <c r="H3643" i="2"/>
  <c r="H3624" i="2"/>
  <c r="I3624" i="2"/>
  <c r="H3642" i="2"/>
  <c r="I3642" i="2"/>
  <c r="I3669" i="2"/>
  <c r="H3669" i="2"/>
  <c r="H3646" i="2"/>
  <c r="I3646" i="2"/>
  <c r="H3672" i="2"/>
  <c r="I3672" i="2"/>
  <c r="H3662" i="2"/>
  <c r="I3662" i="2"/>
  <c r="I3819" i="2"/>
  <c r="H3819" i="2"/>
  <c r="I3811" i="2"/>
  <c r="H3811" i="2"/>
  <c r="H3506" i="2"/>
  <c r="I3506" i="2"/>
  <c r="I3525" i="2"/>
  <c r="H3525" i="2"/>
  <c r="H3582" i="2"/>
  <c r="I3582" i="2"/>
  <c r="I3565" i="2"/>
  <c r="H3565" i="2"/>
  <c r="I3681" i="2"/>
  <c r="H3681" i="2"/>
  <c r="H3496" i="2"/>
  <c r="I3496" i="2"/>
  <c r="H3486" i="2"/>
  <c r="I3486" i="2"/>
  <c r="I3659" i="2"/>
  <c r="H3659" i="2"/>
  <c r="I3587" i="2"/>
  <c r="H3587" i="2"/>
  <c r="I3675" i="2"/>
  <c r="H3675" i="2"/>
  <c r="I3601" i="2"/>
  <c r="H3601" i="2"/>
  <c r="H3666" i="2"/>
  <c r="I3666" i="2"/>
  <c r="I3541" i="2"/>
  <c r="H3541" i="2"/>
  <c r="H3532" i="2"/>
  <c r="I3532" i="2"/>
  <c r="H3510" i="2"/>
  <c r="I3510" i="2"/>
  <c r="H3544" i="2"/>
  <c r="I3544" i="2"/>
  <c r="I3589" i="2"/>
  <c r="H3589" i="2"/>
  <c r="I3543" i="2"/>
  <c r="H3543" i="2"/>
  <c r="H3484" i="2"/>
  <c r="I3484" i="2"/>
  <c r="I3593" i="2"/>
  <c r="H3593" i="2"/>
  <c r="I3531" i="2"/>
  <c r="H3531" i="2"/>
  <c r="H3598" i="2"/>
  <c r="I3598" i="2"/>
  <c r="H3600" i="2"/>
  <c r="I3600" i="2"/>
  <c r="I3575" i="2"/>
  <c r="H3575" i="2"/>
  <c r="H3554" i="2"/>
  <c r="I3554" i="2"/>
  <c r="H3560" i="2"/>
  <c r="I3560" i="2"/>
  <c r="H3512" i="2"/>
  <c r="I3512" i="2"/>
  <c r="I3547" i="2"/>
  <c r="H3547" i="2"/>
  <c r="H3556" i="2"/>
  <c r="I3556" i="2"/>
  <c r="H3540" i="2"/>
  <c r="I3540" i="2"/>
  <c r="H3502" i="2"/>
  <c r="I3502" i="2"/>
  <c r="H3538" i="2"/>
  <c r="I3538" i="2"/>
  <c r="I3699" i="2"/>
  <c r="H3699" i="2"/>
  <c r="I3573" i="2"/>
  <c r="H3573" i="2"/>
  <c r="H3698" i="2"/>
  <c r="I3698" i="2"/>
  <c r="H3578" i="2"/>
  <c r="I3578" i="2"/>
  <c r="H3478" i="2"/>
  <c r="I3478" i="2"/>
  <c r="I3453" i="2"/>
  <c r="H3453" i="2"/>
  <c r="H3411" i="2"/>
  <c r="I3411" i="2"/>
  <c r="I3499" i="2"/>
  <c r="H3499" i="2"/>
  <c r="H3397" i="2"/>
  <c r="I3397" i="2"/>
  <c r="I3422" i="2"/>
  <c r="H3422" i="2"/>
  <c r="H3389" i="2"/>
  <c r="I3389" i="2"/>
  <c r="I3388" i="2"/>
  <c r="H3388" i="2"/>
  <c r="I3374" i="2"/>
  <c r="H3374" i="2"/>
  <c r="I3579" i="2"/>
  <c r="H3579" i="2"/>
  <c r="I3372" i="2"/>
  <c r="H3372" i="2"/>
  <c r="I3418" i="2"/>
  <c r="H3418" i="2"/>
  <c r="I3711" i="2"/>
  <c r="H3711" i="2"/>
  <c r="H3415" i="2"/>
  <c r="I3415" i="2"/>
  <c r="I3497" i="2"/>
  <c r="H3497" i="2"/>
  <c r="I3539" i="2"/>
  <c r="H3539" i="2"/>
  <c r="I3396" i="2"/>
  <c r="H3396" i="2"/>
  <c r="I3366" i="2"/>
  <c r="H3366" i="2"/>
  <c r="H3417" i="2"/>
  <c r="I3417" i="2"/>
  <c r="I3376" i="2"/>
  <c r="H3376" i="2"/>
  <c r="H3460" i="2"/>
  <c r="I3460" i="2"/>
  <c r="I3561" i="2"/>
  <c r="H3561" i="2"/>
  <c r="H3293" i="2"/>
  <c r="I3293" i="2"/>
  <c r="I3360" i="2"/>
  <c r="H3360" i="2"/>
  <c r="H3245" i="2"/>
  <c r="I3245" i="2"/>
  <c r="I3346" i="2"/>
  <c r="H3346" i="2"/>
  <c r="H3287" i="2"/>
  <c r="I3287" i="2"/>
  <c r="H3335" i="2"/>
  <c r="I3335" i="2"/>
  <c r="H3357" i="2"/>
  <c r="I3357" i="2"/>
  <c r="H3590" i="2"/>
  <c r="I3590" i="2"/>
  <c r="H3253" i="2"/>
  <c r="I3253" i="2"/>
  <c r="I3340" i="2"/>
  <c r="H3340" i="2"/>
  <c r="I3262" i="2"/>
  <c r="H3262" i="2"/>
  <c r="I3256" i="2"/>
  <c r="H3256" i="2"/>
  <c r="I3591" i="2"/>
  <c r="H3591" i="2"/>
  <c r="H3277" i="2"/>
  <c r="I3277" i="2"/>
  <c r="H3337" i="2"/>
  <c r="I3337" i="2"/>
  <c r="I3447" i="2"/>
  <c r="H3447" i="2"/>
  <c r="I3326" i="2"/>
  <c r="H3326" i="2"/>
  <c r="H3319" i="2"/>
  <c r="I3319" i="2"/>
  <c r="I3284" i="2"/>
  <c r="H3284" i="2"/>
  <c r="H3301" i="2"/>
  <c r="I3301" i="2"/>
  <c r="I3248" i="2"/>
  <c r="H3248" i="2"/>
  <c r="I3282" i="2"/>
  <c r="H3282" i="2"/>
  <c r="H3261" i="2"/>
  <c r="I3261" i="2"/>
  <c r="I3292" i="2"/>
  <c r="H3292" i="2"/>
  <c r="H3311" i="2"/>
  <c r="I3311" i="2"/>
  <c r="H3383" i="2"/>
  <c r="I3383" i="2"/>
  <c r="H3458" i="2"/>
  <c r="I3458" i="2"/>
  <c r="H3175" i="2"/>
  <c r="I3175" i="2"/>
  <c r="I3190" i="2"/>
  <c r="H3190" i="2"/>
  <c r="I3338" i="2"/>
  <c r="H3338" i="2"/>
  <c r="I3290" i="2"/>
  <c r="H3290" i="2"/>
  <c r="H3183" i="2"/>
  <c r="I3183" i="2"/>
  <c r="I3156" i="2"/>
  <c r="H3156" i="2"/>
  <c r="I3158" i="2"/>
  <c r="H3158" i="2"/>
  <c r="I3132" i="2"/>
  <c r="H3132" i="2"/>
  <c r="H3163" i="2"/>
  <c r="I3163" i="2"/>
  <c r="I3126" i="2"/>
  <c r="H3126" i="2"/>
  <c r="I3210" i="2"/>
  <c r="H3210" i="2"/>
  <c r="I3178" i="2"/>
  <c r="H3178" i="2"/>
  <c r="H3229" i="2"/>
  <c r="I3229" i="2"/>
  <c r="H3177" i="2"/>
  <c r="I3177" i="2"/>
  <c r="I3224" i="2"/>
  <c r="H3224" i="2"/>
  <c r="I3471" i="2"/>
  <c r="H3471" i="2"/>
  <c r="H3321" i="2"/>
  <c r="I3321" i="2"/>
  <c r="H3161" i="2"/>
  <c r="I3161" i="2"/>
  <c r="I3216" i="2"/>
  <c r="H3216" i="2"/>
  <c r="H3273" i="2"/>
  <c r="I3273" i="2"/>
  <c r="H3003" i="2"/>
  <c r="I3003" i="2"/>
  <c r="H3053" i="2"/>
  <c r="I3053" i="2"/>
  <c r="I3024" i="2"/>
  <c r="H3024" i="2"/>
  <c r="H3049" i="2"/>
  <c r="I3049" i="2"/>
  <c r="H3013" i="2"/>
  <c r="I3013" i="2"/>
  <c r="I3120" i="2"/>
  <c r="H3120" i="2"/>
  <c r="H3159" i="2"/>
  <c r="I3159" i="2"/>
  <c r="I3036" i="2"/>
  <c r="H3036" i="2"/>
  <c r="I3096" i="2"/>
  <c r="H3096" i="2"/>
  <c r="H3063" i="2"/>
  <c r="I3063" i="2"/>
  <c r="H3211" i="2"/>
  <c r="I3211" i="2"/>
  <c r="I3092" i="2"/>
  <c r="H3092" i="2"/>
  <c r="H3073" i="2"/>
  <c r="I3073" i="2"/>
  <c r="I3052" i="2"/>
  <c r="H3052" i="2"/>
  <c r="I3122" i="2"/>
  <c r="H3122" i="2"/>
  <c r="I3076" i="2"/>
  <c r="H3076" i="2"/>
  <c r="H3093" i="2"/>
  <c r="I3093" i="2"/>
  <c r="H3071" i="2"/>
  <c r="I3071" i="2"/>
  <c r="I3056" i="2"/>
  <c r="H3056" i="2"/>
  <c r="H3085" i="2"/>
  <c r="I3085" i="2"/>
  <c r="H3089" i="2"/>
  <c r="I3089" i="2"/>
  <c r="H3143" i="2"/>
  <c r="I3143" i="2"/>
  <c r="I3078" i="2"/>
  <c r="H3078" i="2"/>
  <c r="I3070" i="2"/>
  <c r="H3070" i="2"/>
  <c r="H3201" i="2"/>
  <c r="I3201" i="2"/>
  <c r="I2900" i="2"/>
  <c r="H2900" i="2"/>
  <c r="I2950" i="2"/>
  <c r="H2950" i="2"/>
  <c r="H3011" i="2"/>
  <c r="I3011" i="2"/>
  <c r="I2958" i="2"/>
  <c r="H2958" i="2"/>
  <c r="I2906" i="2"/>
  <c r="H2906" i="2"/>
  <c r="I3098" i="2"/>
  <c r="H3098" i="2"/>
  <c r="I2992" i="2"/>
  <c r="H2992" i="2"/>
  <c r="I2940" i="2"/>
  <c r="H2940" i="2"/>
  <c r="H2949" i="2"/>
  <c r="I2949" i="2"/>
  <c r="I3050" i="2"/>
  <c r="H3050" i="2"/>
  <c r="I2894" i="2"/>
  <c r="H2894" i="2"/>
  <c r="I2970" i="2"/>
  <c r="H2970" i="2"/>
  <c r="H2901" i="2"/>
  <c r="I2901" i="2"/>
  <c r="H2905" i="2"/>
  <c r="I2905" i="2"/>
  <c r="H2931" i="2"/>
  <c r="I2931" i="2"/>
  <c r="H2977" i="2"/>
  <c r="I2977" i="2"/>
  <c r="I2938" i="2"/>
  <c r="H2938" i="2"/>
  <c r="I2922" i="2"/>
  <c r="H2922" i="2"/>
  <c r="I2974" i="2"/>
  <c r="H2974" i="2"/>
  <c r="H2889" i="2"/>
  <c r="I2889" i="2"/>
  <c r="H2989" i="2"/>
  <c r="I2989" i="2"/>
  <c r="I2982" i="2"/>
  <c r="H2982" i="2"/>
  <c r="H2997" i="2"/>
  <c r="I2997" i="2"/>
  <c r="H2917" i="2"/>
  <c r="I2917" i="2"/>
  <c r="H2937" i="2"/>
  <c r="I2937" i="2"/>
  <c r="I2888" i="2"/>
  <c r="H2888" i="2"/>
  <c r="I2926" i="2"/>
  <c r="H2926" i="2"/>
  <c r="H3019" i="2"/>
  <c r="I3019" i="2"/>
  <c r="H2993" i="2"/>
  <c r="I2993" i="2"/>
  <c r="I2928" i="2"/>
  <c r="H2928" i="2"/>
  <c r="I3066" i="2"/>
  <c r="H3066" i="2"/>
  <c r="H2763" i="2"/>
  <c r="I2763" i="2"/>
  <c r="I2946" i="2"/>
  <c r="H2946" i="2"/>
  <c r="H2823" i="2"/>
  <c r="I2823" i="2"/>
  <c r="I2808" i="2"/>
  <c r="H2808" i="2"/>
  <c r="I2842" i="2"/>
  <c r="H2842" i="2"/>
  <c r="H2873" i="2"/>
  <c r="I2873" i="2"/>
  <c r="H2971" i="2"/>
  <c r="I2971" i="2"/>
  <c r="H2915" i="2"/>
  <c r="I2915" i="2"/>
  <c r="H2955" i="2"/>
  <c r="I2955" i="2"/>
  <c r="H2899" i="2"/>
  <c r="I2899" i="2"/>
  <c r="I2854" i="2"/>
  <c r="H2854" i="2"/>
  <c r="I2830" i="2"/>
  <c r="H2830" i="2"/>
  <c r="I2802" i="2"/>
  <c r="H2802" i="2"/>
  <c r="I2780" i="2"/>
  <c r="H2780" i="2"/>
  <c r="I2818" i="2"/>
  <c r="H2818" i="2"/>
  <c r="H2961" i="2"/>
  <c r="I2961" i="2"/>
  <c r="H2761" i="2"/>
  <c r="I2761" i="2"/>
  <c r="H2851" i="2"/>
  <c r="I2851" i="2"/>
  <c r="I2658" i="2"/>
  <c r="H2658" i="2"/>
  <c r="H2753" i="2"/>
  <c r="I2753" i="2"/>
  <c r="H2695" i="2"/>
  <c r="I2695" i="2"/>
  <c r="I2722" i="2"/>
  <c r="H2722" i="2"/>
  <c r="I2990" i="2"/>
  <c r="H2990" i="2"/>
  <c r="L2598" i="2"/>
  <c r="I2686" i="2"/>
  <c r="H2686" i="2"/>
  <c r="L2534" i="2"/>
  <c r="H2534" i="2"/>
  <c r="H2779" i="2"/>
  <c r="I2779" i="2"/>
  <c r="I2702" i="2"/>
  <c r="H2702" i="2"/>
  <c r="I2664" i="2"/>
  <c r="H2664" i="2"/>
  <c r="I2758" i="2"/>
  <c r="H2758" i="2"/>
  <c r="I2730" i="2"/>
  <c r="H2730" i="2"/>
  <c r="I2656" i="2"/>
  <c r="H2656" i="2"/>
  <c r="H2681" i="2"/>
  <c r="I2681" i="2"/>
  <c r="I2754" i="2"/>
  <c r="H2754" i="2"/>
  <c r="H2661" i="2"/>
  <c r="I2661" i="2"/>
  <c r="I2684" i="2"/>
  <c r="H2684" i="2"/>
  <c r="H2693" i="2"/>
  <c r="I2693" i="2"/>
  <c r="I2680" i="2"/>
  <c r="H2680" i="2"/>
  <c r="H2665" i="2"/>
  <c r="I2665" i="2"/>
  <c r="H2795" i="2"/>
  <c r="I2795" i="2"/>
  <c r="H2571" i="2"/>
  <c r="I2571" i="2"/>
  <c r="H2659" i="2"/>
  <c r="I2659" i="2"/>
  <c r="H2627" i="2"/>
  <c r="I2627" i="2"/>
  <c r="I2542" i="2"/>
  <c r="H2542" i="2"/>
  <c r="H2547" i="2"/>
  <c r="I2547" i="2"/>
  <c r="I2614" i="2"/>
  <c r="H2614" i="2"/>
  <c r="I2608" i="2"/>
  <c r="H2608" i="2"/>
  <c r="H2609" i="2"/>
  <c r="I2609" i="2"/>
  <c r="H2581" i="2"/>
  <c r="I2581" i="2"/>
  <c r="I2590" i="2"/>
  <c r="H2590" i="2"/>
  <c r="I2640" i="2"/>
  <c r="H2640" i="2"/>
  <c r="H2597" i="2"/>
  <c r="I2597" i="2"/>
  <c r="I2628" i="2"/>
  <c r="H2628" i="2"/>
  <c r="I2562" i="2"/>
  <c r="H2562" i="2"/>
  <c r="I2572" i="2"/>
  <c r="H2572" i="2"/>
  <c r="I2616" i="2"/>
  <c r="H2616" i="2"/>
  <c r="H2871" i="2"/>
  <c r="I2871" i="2"/>
  <c r="H2309" i="2"/>
  <c r="I2309" i="2"/>
  <c r="I2310" i="2"/>
  <c r="H2310" i="2"/>
  <c r="H2369" i="2"/>
  <c r="I2369" i="2"/>
  <c r="I2498" i="2"/>
  <c r="H2498" i="2"/>
  <c r="H2285" i="2"/>
  <c r="I2285" i="2"/>
  <c r="I2360" i="2"/>
  <c r="H2360" i="2"/>
  <c r="I2376" i="2"/>
  <c r="H2376" i="2"/>
  <c r="I2306" i="2"/>
  <c r="H2306" i="2"/>
  <c r="I2370" i="2"/>
  <c r="H2370" i="2"/>
  <c r="I2298" i="2"/>
  <c r="H2298" i="2"/>
  <c r="H2631" i="2"/>
  <c r="I2631" i="2"/>
  <c r="I2130" i="2"/>
  <c r="H2130" i="2"/>
  <c r="H2183" i="2"/>
  <c r="I2183" i="2"/>
  <c r="I2104" i="2"/>
  <c r="H2104" i="2"/>
  <c r="H2101" i="2"/>
  <c r="I2101" i="2"/>
  <c r="I2058" i="2"/>
  <c r="H2058" i="2"/>
  <c r="I2118" i="2"/>
  <c r="H2118" i="2"/>
  <c r="H2065" i="2"/>
  <c r="I2065" i="2"/>
  <c r="H2071" i="2"/>
  <c r="I2071" i="2"/>
  <c r="H2391" i="2"/>
  <c r="I2391" i="2"/>
  <c r="I2114" i="2"/>
  <c r="H2114" i="2"/>
  <c r="H2097" i="2"/>
  <c r="I2097" i="2"/>
  <c r="H2235" i="2"/>
  <c r="I2235" i="2"/>
  <c r="I2110" i="2"/>
  <c r="H2110" i="2"/>
  <c r="I2050" i="2"/>
  <c r="H2050" i="2"/>
  <c r="H2053" i="2"/>
  <c r="I2053" i="2"/>
  <c r="I2116" i="2"/>
  <c r="H2116" i="2"/>
  <c r="I2074" i="2"/>
  <c r="H2074" i="2"/>
  <c r="I2086" i="2"/>
  <c r="H2086" i="2"/>
  <c r="H2077" i="2"/>
  <c r="I2077" i="2"/>
  <c r="I2060" i="2"/>
  <c r="H2060" i="2"/>
  <c r="I2154" i="2"/>
  <c r="H2154" i="2"/>
  <c r="H2135" i="2"/>
  <c r="I2135" i="2"/>
  <c r="H2259" i="2"/>
  <c r="I2259" i="2"/>
  <c r="H1926" i="2"/>
  <c r="H1985" i="2"/>
  <c r="I1985" i="2"/>
  <c r="H1949" i="2"/>
  <c r="I1949" i="2"/>
  <c r="H1971" i="2"/>
  <c r="I1971" i="2"/>
  <c r="H1989" i="2"/>
  <c r="I1989" i="2"/>
  <c r="I1946" i="2"/>
  <c r="H1946" i="2"/>
  <c r="H1869" i="2"/>
  <c r="I1869" i="2"/>
  <c r="H1865" i="2"/>
  <c r="I1865" i="2"/>
  <c r="I2150" i="2"/>
  <c r="H2150" i="2"/>
  <c r="I1892" i="2"/>
  <c r="H1892" i="2"/>
  <c r="I1812" i="2"/>
  <c r="H1812" i="2"/>
  <c r="H1875" i="2"/>
  <c r="I1875" i="2"/>
  <c r="H1749" i="2"/>
  <c r="I1749" i="2"/>
  <c r="H1697" i="2"/>
  <c r="I1697" i="2"/>
  <c r="H1585" i="2"/>
  <c r="I1585" i="2"/>
  <c r="H1653" i="2"/>
  <c r="I1653" i="2"/>
  <c r="H1771" i="2"/>
  <c r="I1771" i="2"/>
  <c r="H1609" i="2"/>
  <c r="I1609" i="2"/>
  <c r="H1605" i="2"/>
  <c r="I1605" i="2"/>
  <c r="H1623" i="2"/>
  <c r="I1623" i="2"/>
  <c r="H1680" i="2"/>
  <c r="I1680" i="2"/>
  <c r="H1646" i="2"/>
  <c r="I1646" i="2"/>
  <c r="H1656" i="2"/>
  <c r="I1656" i="2"/>
  <c r="H1644" i="2"/>
  <c r="I1644" i="2"/>
  <c r="H1672" i="2"/>
  <c r="I1672" i="2"/>
  <c r="H1553" i="2"/>
  <c r="I1553" i="2"/>
  <c r="H1487" i="2"/>
  <c r="I1487" i="2"/>
  <c r="H1548" i="2"/>
  <c r="I1548" i="2"/>
  <c r="H1504" i="2"/>
  <c r="I1504" i="2"/>
  <c r="H1471" i="2"/>
  <c r="I1471" i="2"/>
  <c r="H1518" i="2"/>
  <c r="I1518" i="2"/>
  <c r="H1453" i="2"/>
  <c r="I1453" i="2"/>
  <c r="H1543" i="2"/>
  <c r="I1543" i="2"/>
  <c r="H1562" i="2"/>
  <c r="I1562" i="2"/>
  <c r="H1558" i="2"/>
  <c r="I1558" i="2"/>
  <c r="H1647" i="2"/>
  <c r="I1647" i="2"/>
  <c r="H4037" i="2"/>
  <c r="H3973" i="2"/>
  <c r="H3877" i="2"/>
  <c r="I3999" i="2"/>
  <c r="H3999" i="2"/>
  <c r="I3979" i="2"/>
  <c r="H3979" i="2"/>
  <c r="I3995" i="2"/>
  <c r="H3995" i="2"/>
  <c r="I4051" i="2"/>
  <c r="H4051" i="2"/>
  <c r="I3919" i="2"/>
  <c r="H3919" i="2"/>
  <c r="H3868" i="2"/>
  <c r="I3868" i="2"/>
  <c r="H3952" i="2"/>
  <c r="I3952" i="2"/>
  <c r="I3849" i="2"/>
  <c r="H3849" i="2"/>
  <c r="H3884" i="2"/>
  <c r="I3884" i="2"/>
  <c r="I3947" i="2"/>
  <c r="H3947" i="2"/>
  <c r="H3866" i="2"/>
  <c r="I3866" i="2"/>
  <c r="I3911" i="2"/>
  <c r="H3911" i="2"/>
  <c r="I3937" i="2"/>
  <c r="H3937" i="2"/>
  <c r="I3871" i="2"/>
  <c r="H3871" i="2"/>
  <c r="H3844" i="2"/>
  <c r="I3844" i="2"/>
  <c r="H3954" i="2"/>
  <c r="I3954" i="2"/>
  <c r="H3852" i="2"/>
  <c r="I3852" i="2"/>
  <c r="I3959" i="2"/>
  <c r="H3959" i="2"/>
  <c r="I3909" i="2"/>
  <c r="I3847" i="2"/>
  <c r="H3847" i="2"/>
  <c r="I3855" i="2"/>
  <c r="H3855" i="2"/>
  <c r="H3898" i="2"/>
  <c r="I3898" i="2"/>
  <c r="I3935" i="2"/>
  <c r="H3935" i="2"/>
  <c r="H3888" i="2"/>
  <c r="I3888" i="2"/>
  <c r="I3889" i="2"/>
  <c r="H3889" i="2"/>
  <c r="I3867" i="2"/>
  <c r="H3867" i="2"/>
  <c r="I3891" i="2"/>
  <c r="H3891" i="2"/>
  <c r="I3961" i="2"/>
  <c r="H3961" i="2"/>
  <c r="H3878" i="2"/>
  <c r="I3878" i="2"/>
  <c r="H3934" i="2"/>
  <c r="I3934" i="2"/>
  <c r="H3856" i="2"/>
  <c r="I3856" i="2"/>
  <c r="I3845" i="2"/>
  <c r="H3845" i="2"/>
  <c r="I3933" i="2"/>
  <c r="H3882" i="2"/>
  <c r="I3882" i="2"/>
  <c r="H3902" i="2"/>
  <c r="I3902" i="2"/>
  <c r="H3872" i="2"/>
  <c r="I3872" i="2"/>
  <c r="I3945" i="2"/>
  <c r="H3945" i="2"/>
  <c r="H3948" i="2"/>
  <c r="I3948" i="2"/>
  <c r="H3876" i="2"/>
  <c r="I3876" i="2"/>
  <c r="H3850" i="2"/>
  <c r="I3850" i="2"/>
  <c r="I3903" i="2"/>
  <c r="H3903" i="2"/>
  <c r="I3865" i="2"/>
  <c r="H3865" i="2"/>
  <c r="H3946" i="2"/>
  <c r="I3946" i="2"/>
  <c r="H3944" i="2"/>
  <c r="I3944" i="2"/>
  <c r="H3956" i="2"/>
  <c r="I3956" i="2"/>
  <c r="I3757" i="2"/>
  <c r="H3757" i="2"/>
  <c r="I3745" i="2"/>
  <c r="H3745" i="2"/>
  <c r="H3772" i="2"/>
  <c r="I3772" i="2"/>
  <c r="I3783" i="2"/>
  <c r="H3783" i="2"/>
  <c r="H3838" i="2"/>
  <c r="I3838" i="2"/>
  <c r="H3730" i="2"/>
  <c r="I3730" i="2"/>
  <c r="H3812" i="2"/>
  <c r="I3812" i="2"/>
  <c r="H3756" i="2"/>
  <c r="I3756" i="2"/>
  <c r="H3802" i="2"/>
  <c r="I3802" i="2"/>
  <c r="H3828" i="2"/>
  <c r="I3828" i="2"/>
  <c r="H3798" i="2"/>
  <c r="I3798" i="2"/>
  <c r="I3825" i="2"/>
  <c r="H3825" i="2"/>
  <c r="H3840" i="2"/>
  <c r="I3840" i="2"/>
  <c r="H3752" i="2"/>
  <c r="I3752" i="2"/>
  <c r="H3742" i="2"/>
  <c r="I3742" i="2"/>
  <c r="H3782" i="2"/>
  <c r="I3782" i="2"/>
  <c r="H3766" i="2"/>
  <c r="I3766" i="2"/>
  <c r="H3762" i="2"/>
  <c r="I3762" i="2"/>
  <c r="I3763" i="2"/>
  <c r="H3763" i="2"/>
  <c r="I3813" i="2"/>
  <c r="H3813" i="2"/>
  <c r="H3814" i="2"/>
  <c r="I3814" i="2"/>
  <c r="I3741" i="2"/>
  <c r="H3741" i="2"/>
  <c r="H3758" i="2"/>
  <c r="I3758" i="2"/>
  <c r="I3809" i="2"/>
  <c r="H3809" i="2"/>
  <c r="I3841" i="2"/>
  <c r="H3841" i="2"/>
  <c r="I3733" i="2"/>
  <c r="H3733" i="2"/>
  <c r="I3749" i="2"/>
  <c r="H3749" i="2"/>
  <c r="I3875" i="2"/>
  <c r="H3875" i="2"/>
  <c r="I3727" i="2"/>
  <c r="H3727" i="2"/>
  <c r="H3938" i="2"/>
  <c r="I3938" i="2"/>
  <c r="H3760" i="2"/>
  <c r="I3760" i="2"/>
  <c r="H3734" i="2"/>
  <c r="I3734" i="2"/>
  <c r="H3790" i="2"/>
  <c r="I3790" i="2"/>
  <c r="I3923" i="2"/>
  <c r="H3923" i="2"/>
  <c r="I3873" i="2"/>
  <c r="H3873" i="2"/>
  <c r="H3754" i="2"/>
  <c r="I3754" i="2"/>
  <c r="I3603" i="2"/>
  <c r="H3603" i="2"/>
  <c r="I3607" i="2"/>
  <c r="H3607" i="2"/>
  <c r="I3715" i="2"/>
  <c r="H3715" i="2"/>
  <c r="I3743" i="2"/>
  <c r="H3743" i="2"/>
  <c r="I3679" i="2"/>
  <c r="H3679" i="2"/>
  <c r="I3615" i="2"/>
  <c r="H3615" i="2"/>
  <c r="H3684" i="2"/>
  <c r="I3684" i="2"/>
  <c r="I3807" i="2"/>
  <c r="H3807" i="2"/>
  <c r="H3628" i="2"/>
  <c r="I3628" i="2"/>
  <c r="H3658" i="2"/>
  <c r="I3658" i="2"/>
  <c r="H3660" i="2"/>
  <c r="I3660" i="2"/>
  <c r="I3667" i="2"/>
  <c r="H3667" i="2"/>
  <c r="H3680" i="2"/>
  <c r="I3680" i="2"/>
  <c r="I3695" i="2"/>
  <c r="H3695" i="2"/>
  <c r="I3737" i="2"/>
  <c r="H3737" i="2"/>
  <c r="H3656" i="2"/>
  <c r="I3656" i="2"/>
  <c r="I3629" i="2"/>
  <c r="H3629" i="2"/>
  <c r="H3612" i="2"/>
  <c r="I3612" i="2"/>
  <c r="I3613" i="2"/>
  <c r="H3613" i="2"/>
  <c r="H3618" i="2"/>
  <c r="I3618" i="2"/>
  <c r="I3721" i="2"/>
  <c r="H3721" i="2"/>
  <c r="H3950" i="2"/>
  <c r="I3950" i="2"/>
  <c r="I3779" i="2"/>
  <c r="H3779" i="2"/>
  <c r="H3640" i="2"/>
  <c r="I3640" i="2"/>
  <c r="H3786" i="2"/>
  <c r="I3786" i="2"/>
  <c r="I3485" i="2"/>
  <c r="H3485" i="2"/>
  <c r="I3597" i="2"/>
  <c r="H3597" i="2"/>
  <c r="I3633" i="2"/>
  <c r="H3633" i="2"/>
  <c r="H3584" i="2"/>
  <c r="I3584" i="2"/>
  <c r="H3518" i="2"/>
  <c r="I3518" i="2"/>
  <c r="H3592" i="2"/>
  <c r="I3592" i="2"/>
  <c r="H3514" i="2"/>
  <c r="I3514" i="2"/>
  <c r="I3489" i="2"/>
  <c r="H3489" i="2"/>
  <c r="I3569" i="2"/>
  <c r="H3569" i="2"/>
  <c r="I3535" i="2"/>
  <c r="H3535" i="2"/>
  <c r="I3691" i="2"/>
  <c r="H3691" i="2"/>
  <c r="I3505" i="2"/>
  <c r="H3505" i="2"/>
  <c r="H3594" i="2"/>
  <c r="I3594" i="2"/>
  <c r="I3683" i="2"/>
  <c r="H3683" i="2"/>
  <c r="I3557" i="2"/>
  <c r="H3557" i="2"/>
  <c r="I3577" i="2"/>
  <c r="H3577" i="2"/>
  <c r="H3562" i="2"/>
  <c r="I3562" i="2"/>
  <c r="I3529" i="2"/>
  <c r="H3529" i="2"/>
  <c r="I3545" i="2"/>
  <c r="H3545" i="2"/>
  <c r="H3568" i="2"/>
  <c r="I3568" i="2"/>
  <c r="H3588" i="2"/>
  <c r="I3588" i="2"/>
  <c r="H3566" i="2"/>
  <c r="I3566" i="2"/>
  <c r="H3488" i="2"/>
  <c r="I3488" i="2"/>
  <c r="I3551" i="2"/>
  <c r="H3551" i="2"/>
  <c r="H3558" i="2"/>
  <c r="I3558" i="2"/>
  <c r="H3528" i="2"/>
  <c r="I3528" i="2"/>
  <c r="H3570" i="2"/>
  <c r="I3570" i="2"/>
  <c r="H3548" i="2"/>
  <c r="I3548" i="2"/>
  <c r="I3585" i="2"/>
  <c r="H3585" i="2"/>
  <c r="I3583" i="2"/>
  <c r="H3583" i="2"/>
  <c r="I3553" i="2"/>
  <c r="H3553" i="2"/>
  <c r="I3617" i="2"/>
  <c r="H3617" i="2"/>
  <c r="H3504" i="2"/>
  <c r="I3504" i="2"/>
  <c r="I3595" i="2"/>
  <c r="H3595" i="2"/>
  <c r="I3523" i="2"/>
  <c r="H3523" i="2"/>
  <c r="I3487" i="2"/>
  <c r="H3487" i="2"/>
  <c r="I3599" i="2"/>
  <c r="H3599" i="2"/>
  <c r="I3619" i="2"/>
  <c r="H3619" i="2"/>
  <c r="H3363" i="2"/>
  <c r="I3363" i="2"/>
  <c r="H3444" i="2"/>
  <c r="I3444" i="2"/>
  <c r="I3430" i="2"/>
  <c r="H3430" i="2"/>
  <c r="I3432" i="2"/>
  <c r="H3432" i="2"/>
  <c r="I3416" i="2"/>
  <c r="H3416" i="2"/>
  <c r="I3567" i="2"/>
  <c r="H3567" i="2"/>
  <c r="I3455" i="2"/>
  <c r="H3455" i="2"/>
  <c r="H3466" i="2"/>
  <c r="I3466" i="2"/>
  <c r="H3480" i="2"/>
  <c r="I3480" i="2"/>
  <c r="H3437" i="2"/>
  <c r="I3437" i="2"/>
  <c r="I3467" i="2"/>
  <c r="H3467" i="2"/>
  <c r="I3491" i="2"/>
  <c r="H3491" i="2"/>
  <c r="H3271" i="2"/>
  <c r="I3271" i="2"/>
  <c r="H3307" i="2"/>
  <c r="I3307" i="2"/>
  <c r="I3342" i="2"/>
  <c r="H3342" i="2"/>
  <c r="I3258" i="2"/>
  <c r="H3258" i="2"/>
  <c r="I3332" i="2"/>
  <c r="H3332" i="2"/>
  <c r="I3316" i="2"/>
  <c r="H3316" i="2"/>
  <c r="H3325" i="2"/>
  <c r="I3325" i="2"/>
  <c r="I3280" i="2"/>
  <c r="H3280" i="2"/>
  <c r="H3267" i="2"/>
  <c r="I3267" i="2"/>
  <c r="I3300" i="2"/>
  <c r="H3300" i="2"/>
  <c r="I3441" i="2"/>
  <c r="H3441" i="2"/>
  <c r="I3254" i="2"/>
  <c r="H3254" i="2"/>
  <c r="H3371" i="2"/>
  <c r="I3371" i="2"/>
  <c r="I3268" i="2"/>
  <c r="H3268" i="2"/>
  <c r="H3347" i="2"/>
  <c r="I3347" i="2"/>
  <c r="H3269" i="2"/>
  <c r="I3269" i="2"/>
  <c r="H3317" i="2"/>
  <c r="I3317" i="2"/>
  <c r="I3302" i="2"/>
  <c r="H3302" i="2"/>
  <c r="H3435" i="2"/>
  <c r="I3435" i="2"/>
  <c r="H3305" i="2"/>
  <c r="I3305" i="2"/>
  <c r="I3286" i="2"/>
  <c r="H3286" i="2"/>
  <c r="I3334" i="2"/>
  <c r="H3334" i="2"/>
  <c r="H3265" i="2"/>
  <c r="I3265" i="2"/>
  <c r="I3328" i="2"/>
  <c r="H3328" i="2"/>
  <c r="H3255" i="2"/>
  <c r="I3255" i="2"/>
  <c r="I3336" i="2"/>
  <c r="H3336" i="2"/>
  <c r="I3354" i="2"/>
  <c r="H3354" i="2"/>
  <c r="I3348" i="2"/>
  <c r="H3348" i="2"/>
  <c r="H3309" i="2"/>
  <c r="I3309" i="2"/>
  <c r="I3260" i="2"/>
  <c r="H3260" i="2"/>
  <c r="I3443" i="2"/>
  <c r="H3443" i="2"/>
  <c r="H3249" i="2"/>
  <c r="I3249" i="2"/>
  <c r="H3291" i="2"/>
  <c r="I3291" i="2"/>
  <c r="H3313" i="2"/>
  <c r="I3313" i="2"/>
  <c r="H3333" i="2"/>
  <c r="I3333" i="2"/>
  <c r="H3329" i="2"/>
  <c r="I3329" i="2"/>
  <c r="I3358" i="2"/>
  <c r="H3358" i="2"/>
  <c r="H3377" i="2"/>
  <c r="I3377" i="2"/>
  <c r="I3188" i="2"/>
  <c r="H3188" i="2"/>
  <c r="H3339" i="2"/>
  <c r="I3339" i="2"/>
  <c r="H3199" i="2"/>
  <c r="I3199" i="2"/>
  <c r="H3165" i="2"/>
  <c r="I3165" i="2"/>
  <c r="I3206" i="2"/>
  <c r="H3206" i="2"/>
  <c r="I3152" i="2"/>
  <c r="H3152" i="2"/>
  <c r="H3323" i="2"/>
  <c r="I3323" i="2"/>
  <c r="H3241" i="2"/>
  <c r="I3241" i="2"/>
  <c r="I3140" i="2"/>
  <c r="H3140" i="2"/>
  <c r="I3146" i="2"/>
  <c r="H3146" i="2"/>
  <c r="H3189" i="2"/>
  <c r="I3189" i="2"/>
  <c r="I3200" i="2"/>
  <c r="H3200" i="2"/>
  <c r="I3228" i="2"/>
  <c r="H3228" i="2"/>
  <c r="H3221" i="2"/>
  <c r="I3221" i="2"/>
  <c r="I3234" i="2"/>
  <c r="H3234" i="2"/>
  <c r="H3331" i="2"/>
  <c r="I3331" i="2"/>
  <c r="I3226" i="2"/>
  <c r="H3226" i="2"/>
  <c r="I3236" i="2"/>
  <c r="H3236" i="2"/>
  <c r="H3125" i="2"/>
  <c r="I3125" i="2"/>
  <c r="I3204" i="2"/>
  <c r="H3204" i="2"/>
  <c r="I3240" i="2"/>
  <c r="H3240" i="2"/>
  <c r="H3169" i="2"/>
  <c r="I3169" i="2"/>
  <c r="H3173" i="2"/>
  <c r="I3173" i="2"/>
  <c r="H3025" i="2"/>
  <c r="I3025" i="2"/>
  <c r="I3090" i="2"/>
  <c r="H3090" i="2"/>
  <c r="I3010" i="2"/>
  <c r="H3010" i="2"/>
  <c r="I3006" i="2"/>
  <c r="H3006" i="2"/>
  <c r="I3088" i="2"/>
  <c r="H3088" i="2"/>
  <c r="H3043" i="2"/>
  <c r="I3043" i="2"/>
  <c r="I3074" i="2"/>
  <c r="H3074" i="2"/>
  <c r="I3012" i="2"/>
  <c r="H3012" i="2"/>
  <c r="H3015" i="2"/>
  <c r="I3015" i="2"/>
  <c r="I3038" i="2"/>
  <c r="H3038" i="2"/>
  <c r="H3153" i="2"/>
  <c r="I3153" i="2"/>
  <c r="I3020" i="2"/>
  <c r="H3020" i="2"/>
  <c r="I3004" i="2"/>
  <c r="H3004" i="2"/>
  <c r="H3121" i="2"/>
  <c r="I3121" i="2"/>
  <c r="H3067" i="2"/>
  <c r="I3067" i="2"/>
  <c r="H3139" i="2"/>
  <c r="I3139" i="2"/>
  <c r="I3008" i="2"/>
  <c r="H3008" i="2"/>
  <c r="H3037" i="2"/>
  <c r="I3037" i="2"/>
  <c r="I3102" i="2"/>
  <c r="H3102" i="2"/>
  <c r="H3009" i="2"/>
  <c r="I3009" i="2"/>
  <c r="I3042" i="2"/>
  <c r="H3042" i="2"/>
  <c r="H3097" i="2"/>
  <c r="I3097" i="2"/>
  <c r="I3018" i="2"/>
  <c r="H3018" i="2"/>
  <c r="H3051" i="2"/>
  <c r="I3051" i="2"/>
  <c r="H3021" i="2"/>
  <c r="I3021" i="2"/>
  <c r="H3207" i="2"/>
  <c r="I3207" i="2"/>
  <c r="I3060" i="2"/>
  <c r="H3060" i="2"/>
  <c r="I3218" i="2"/>
  <c r="H3218" i="2"/>
  <c r="H3001" i="2"/>
  <c r="I3001" i="2"/>
  <c r="H2935" i="2"/>
  <c r="I2935" i="2"/>
  <c r="I2884" i="2"/>
  <c r="H2884" i="2"/>
  <c r="H3081" i="2"/>
  <c r="I3081" i="2"/>
  <c r="I2960" i="2"/>
  <c r="H2960" i="2"/>
  <c r="I2910" i="2"/>
  <c r="H2910" i="2"/>
  <c r="H2887" i="2"/>
  <c r="I2887" i="2"/>
  <c r="H3017" i="2"/>
  <c r="I3017" i="2"/>
  <c r="I2988" i="2"/>
  <c r="H2988" i="2"/>
  <c r="H2907" i="2"/>
  <c r="I2907" i="2"/>
  <c r="H3059" i="2"/>
  <c r="I3059" i="2"/>
  <c r="I2952" i="2"/>
  <c r="H2952" i="2"/>
  <c r="H2981" i="2"/>
  <c r="I2981" i="2"/>
  <c r="I2934" i="2"/>
  <c r="H2934" i="2"/>
  <c r="I2948" i="2"/>
  <c r="H2948" i="2"/>
  <c r="I2998" i="2"/>
  <c r="H2998" i="2"/>
  <c r="I2994" i="2"/>
  <c r="H2994" i="2"/>
  <c r="I2920" i="2"/>
  <c r="H2920" i="2"/>
  <c r="H3099" i="2"/>
  <c r="I3099" i="2"/>
  <c r="H3091" i="2"/>
  <c r="I3091" i="2"/>
  <c r="I2962" i="2"/>
  <c r="H2962" i="2"/>
  <c r="H2943" i="2"/>
  <c r="I2943" i="2"/>
  <c r="H3023" i="2"/>
  <c r="I3023" i="2"/>
  <c r="I2976" i="2"/>
  <c r="H2976" i="2"/>
  <c r="H2969" i="2"/>
  <c r="I2969" i="2"/>
  <c r="I2916" i="2"/>
  <c r="H2916" i="2"/>
  <c r="H2965" i="2"/>
  <c r="I2965" i="2"/>
  <c r="H3033" i="2"/>
  <c r="I3033" i="2"/>
  <c r="I2936" i="2"/>
  <c r="H2936" i="2"/>
  <c r="I2918" i="2"/>
  <c r="H2918" i="2"/>
  <c r="H2951" i="2"/>
  <c r="I2951" i="2"/>
  <c r="H2895" i="2"/>
  <c r="I2895" i="2"/>
  <c r="H2973" i="2"/>
  <c r="I2973" i="2"/>
  <c r="I2892" i="2"/>
  <c r="H2892" i="2"/>
  <c r="I2956" i="2"/>
  <c r="H2956" i="2"/>
  <c r="I2954" i="2"/>
  <c r="H2954" i="2"/>
  <c r="I3002" i="2"/>
  <c r="H3002" i="2"/>
  <c r="H2923" i="2"/>
  <c r="I2923" i="2"/>
  <c r="I2932" i="2"/>
  <c r="H2932" i="2"/>
  <c r="I2968" i="2"/>
  <c r="H2968" i="2"/>
  <c r="H2953" i="2"/>
  <c r="I2953" i="2"/>
  <c r="I2886" i="2"/>
  <c r="H2886" i="2"/>
  <c r="I2972" i="2"/>
  <c r="H2972" i="2"/>
  <c r="I2890" i="2"/>
  <c r="H2890" i="2"/>
  <c r="H3087" i="2"/>
  <c r="I3087" i="2"/>
  <c r="I2898" i="2"/>
  <c r="H2898" i="2"/>
  <c r="I3230" i="2"/>
  <c r="H3230" i="2"/>
  <c r="H2941" i="2"/>
  <c r="I2941" i="2"/>
  <c r="H2945" i="2"/>
  <c r="I2945" i="2"/>
  <c r="H2983" i="2"/>
  <c r="I2983" i="2"/>
  <c r="H2995" i="2"/>
  <c r="I2995" i="2"/>
  <c r="H2911" i="2"/>
  <c r="I2911" i="2"/>
  <c r="H2927" i="2"/>
  <c r="I2927" i="2"/>
  <c r="I2942" i="2"/>
  <c r="H2942" i="2"/>
  <c r="I2896" i="2"/>
  <c r="H2896" i="2"/>
  <c r="I2924" i="2"/>
  <c r="H2924" i="2"/>
  <c r="H3035" i="2"/>
  <c r="I3035" i="2"/>
  <c r="H2929" i="2"/>
  <c r="I2929" i="2"/>
  <c r="H2985" i="2"/>
  <c r="I2985" i="2"/>
  <c r="I2904" i="2"/>
  <c r="H2904" i="2"/>
  <c r="H2921" i="2"/>
  <c r="I2921" i="2"/>
  <c r="H2933" i="2"/>
  <c r="I2933" i="2"/>
  <c r="I2908" i="2"/>
  <c r="H2908" i="2"/>
  <c r="I2882" i="2"/>
  <c r="H2882" i="2"/>
  <c r="H2879" i="2"/>
  <c r="I2879" i="2"/>
  <c r="I2834" i="2"/>
  <c r="H2834" i="2"/>
  <c r="I2844" i="2"/>
  <c r="H2844" i="2"/>
  <c r="I2836" i="2"/>
  <c r="H2836" i="2"/>
  <c r="I2846" i="2"/>
  <c r="H2846" i="2"/>
  <c r="I2772" i="2"/>
  <c r="H2772" i="2"/>
  <c r="I2860" i="2"/>
  <c r="H2860" i="2"/>
  <c r="H2853" i="2"/>
  <c r="I2853" i="2"/>
  <c r="H2789" i="2"/>
  <c r="I2789" i="2"/>
  <c r="H2775" i="2"/>
  <c r="I2775" i="2"/>
  <c r="H2765" i="2"/>
  <c r="I2765" i="2"/>
  <c r="H2831" i="2"/>
  <c r="I2831" i="2"/>
  <c r="H2805" i="2"/>
  <c r="I2805" i="2"/>
  <c r="I2798" i="2"/>
  <c r="H2798" i="2"/>
  <c r="I2824" i="2"/>
  <c r="H2824" i="2"/>
  <c r="I2816" i="2"/>
  <c r="H2816" i="2"/>
  <c r="I2794" i="2"/>
  <c r="H2794" i="2"/>
  <c r="H2913" i="2"/>
  <c r="I2913" i="2"/>
  <c r="I2876" i="2"/>
  <c r="H2876" i="2"/>
  <c r="H2845" i="2"/>
  <c r="I2845" i="2"/>
  <c r="H2839" i="2"/>
  <c r="I2839" i="2"/>
  <c r="I2796" i="2"/>
  <c r="H2796" i="2"/>
  <c r="I2782" i="2"/>
  <c r="H2782" i="2"/>
  <c r="H2849" i="2"/>
  <c r="I2849" i="2"/>
  <c r="H2837" i="2"/>
  <c r="I2837" i="2"/>
  <c r="I2856" i="2"/>
  <c r="H2856" i="2"/>
  <c r="I2866" i="2"/>
  <c r="H2866" i="2"/>
  <c r="H2903" i="2"/>
  <c r="I2903" i="2"/>
  <c r="H2979" i="2"/>
  <c r="I2979" i="2"/>
  <c r="H2897" i="2"/>
  <c r="I2897" i="2"/>
  <c r="I2862" i="2"/>
  <c r="H2862" i="2"/>
  <c r="I2786" i="2"/>
  <c r="H2786" i="2"/>
  <c r="H2869" i="2"/>
  <c r="I2869" i="2"/>
  <c r="I2838" i="2"/>
  <c r="H2838" i="2"/>
  <c r="H2769" i="2"/>
  <c r="I2769" i="2"/>
  <c r="H2891" i="2"/>
  <c r="I2891" i="2"/>
  <c r="H2643" i="2"/>
  <c r="I2643" i="2"/>
  <c r="H2733" i="2"/>
  <c r="I2733" i="2"/>
  <c r="I2652" i="2"/>
  <c r="H2652" i="2"/>
  <c r="I2692" i="2"/>
  <c r="H2692" i="2"/>
  <c r="I2748" i="2"/>
  <c r="H2748" i="2"/>
  <c r="I2760" i="2"/>
  <c r="H2760" i="2"/>
  <c r="H2701" i="2"/>
  <c r="I2701" i="2"/>
  <c r="I2728" i="2"/>
  <c r="H2728" i="2"/>
  <c r="H2667" i="2"/>
  <c r="I2667" i="2"/>
  <c r="H2747" i="2"/>
  <c r="I2747" i="2"/>
  <c r="H2705" i="2"/>
  <c r="I2705" i="2"/>
  <c r="H2713" i="2"/>
  <c r="I2713" i="2"/>
  <c r="H2819" i="2"/>
  <c r="I2819" i="2"/>
  <c r="H2691" i="2"/>
  <c r="I2691" i="2"/>
  <c r="H2523" i="2"/>
  <c r="I2523" i="2"/>
  <c r="I2546" i="2"/>
  <c r="H2546" i="2"/>
  <c r="H2635" i="2"/>
  <c r="I2635" i="2"/>
  <c r="I2636" i="2"/>
  <c r="H2636" i="2"/>
  <c r="I2526" i="2"/>
  <c r="H2526" i="2"/>
  <c r="H2629" i="2"/>
  <c r="I2629" i="2"/>
  <c r="I2592" i="2"/>
  <c r="H2592" i="2"/>
  <c r="H2605" i="2"/>
  <c r="I2605" i="2"/>
  <c r="H2563" i="2"/>
  <c r="I2563" i="2"/>
  <c r="H2663" i="2"/>
  <c r="I2663" i="2"/>
  <c r="I2706" i="2"/>
  <c r="H2706" i="2"/>
  <c r="H2403" i="2"/>
  <c r="I2403" i="2"/>
  <c r="H2486" i="2"/>
  <c r="I2490" i="2"/>
  <c r="H2490" i="2"/>
  <c r="I2496" i="2"/>
  <c r="H2496" i="2"/>
  <c r="H2405" i="2"/>
  <c r="I2405" i="2"/>
  <c r="I2452" i="2"/>
  <c r="H2452" i="2"/>
  <c r="I2416" i="2"/>
  <c r="H2416" i="2"/>
  <c r="I2442" i="2"/>
  <c r="H2442" i="2"/>
  <c r="H2469" i="2"/>
  <c r="I2469" i="2"/>
  <c r="I2508" i="2"/>
  <c r="H2508" i="2"/>
  <c r="H2441" i="2"/>
  <c r="I2441" i="2"/>
  <c r="H2477" i="2"/>
  <c r="I2477" i="2"/>
  <c r="H2415" i="2"/>
  <c r="I2415" i="2"/>
  <c r="I2520" i="2"/>
  <c r="H2520" i="2"/>
  <c r="I2514" i="2"/>
  <c r="H2514" i="2"/>
  <c r="I2470" i="2"/>
  <c r="H2470" i="2"/>
  <c r="I2408" i="2"/>
  <c r="H2408" i="2"/>
  <c r="H2461" i="2"/>
  <c r="I2461" i="2"/>
  <c r="H2421" i="2"/>
  <c r="I2421" i="2"/>
  <c r="H2489" i="2"/>
  <c r="I2489" i="2"/>
  <c r="H2429" i="2"/>
  <c r="I2429" i="2"/>
  <c r="H2413" i="2"/>
  <c r="I2413" i="2"/>
  <c r="H2539" i="2"/>
  <c r="I2539" i="2"/>
  <c r="H2481" i="2"/>
  <c r="I2481" i="2"/>
  <c r="H2359" i="2"/>
  <c r="I2359" i="2"/>
  <c r="I2348" i="2"/>
  <c r="H2348" i="2"/>
  <c r="I2292" i="2"/>
  <c r="H2292" i="2"/>
  <c r="H2439" i="2"/>
  <c r="I2439" i="2"/>
  <c r="H2211" i="2"/>
  <c r="I2211" i="2"/>
  <c r="H2181" i="2"/>
  <c r="I2181" i="2"/>
  <c r="H2205" i="2"/>
  <c r="I2205" i="2"/>
  <c r="H2249" i="2"/>
  <c r="I2249" i="2"/>
  <c r="H2263" i="2"/>
  <c r="I2263" i="2"/>
  <c r="I2190" i="2"/>
  <c r="H2190" i="2"/>
  <c r="H2203" i="2"/>
  <c r="I2203" i="2"/>
  <c r="H2189" i="2"/>
  <c r="I2189" i="2"/>
  <c r="H2271" i="2"/>
  <c r="I2271" i="2"/>
  <c r="I1830" i="2"/>
  <c r="H1830" i="2"/>
  <c r="I1888" i="2"/>
  <c r="H1888" i="2"/>
  <c r="H1905" i="2"/>
  <c r="I1905" i="2"/>
  <c r="I1882" i="2"/>
  <c r="H1882" i="2"/>
  <c r="I1904" i="2"/>
  <c r="H1904" i="2"/>
  <c r="I1986" i="2"/>
  <c r="H1986" i="2"/>
  <c r="H1861" i="2"/>
  <c r="I1861" i="2"/>
  <c r="I1856" i="2"/>
  <c r="H1856" i="2"/>
  <c r="I1804" i="2"/>
  <c r="H1804" i="2"/>
  <c r="H1873" i="2"/>
  <c r="I1873" i="2"/>
  <c r="I1764" i="2"/>
  <c r="H1764" i="2"/>
  <c r="I1776" i="2"/>
  <c r="H1776" i="2"/>
  <c r="H1799" i="2"/>
  <c r="I1799" i="2"/>
  <c r="H1710" i="2"/>
  <c r="I1710" i="2"/>
  <c r="I1758" i="2"/>
  <c r="H1758" i="2"/>
  <c r="H1801" i="2"/>
  <c r="I1801" i="2"/>
  <c r="H1819" i="2"/>
  <c r="I1819" i="2"/>
  <c r="H1712" i="2"/>
  <c r="I1712" i="2"/>
  <c r="I1866" i="2"/>
  <c r="H1866" i="2"/>
  <c r="I1784" i="2"/>
  <c r="H1784" i="2"/>
  <c r="H1716" i="2"/>
  <c r="I1716" i="2"/>
  <c r="H1603" i="2"/>
  <c r="I1603" i="2"/>
  <c r="H1678" i="2"/>
  <c r="I1678" i="2"/>
  <c r="H1663" i="2"/>
  <c r="I1663" i="2"/>
  <c r="H1638" i="2"/>
  <c r="I1638" i="2"/>
  <c r="H1628" i="2"/>
  <c r="I1628" i="2"/>
  <c r="H1606" i="2"/>
  <c r="I1606" i="2"/>
  <c r="H1612" i="2"/>
  <c r="I1612" i="2"/>
  <c r="H1614" i="2"/>
  <c r="I1614" i="2"/>
  <c r="H1666" i="2"/>
  <c r="I1666" i="2"/>
  <c r="H1569" i="2"/>
  <c r="I1569" i="2"/>
  <c r="H1574" i="2"/>
  <c r="I1574" i="2"/>
  <c r="H1497" i="2"/>
  <c r="I1497" i="2"/>
  <c r="H1555" i="2"/>
  <c r="I1555" i="2"/>
  <c r="H1626" i="2"/>
  <c r="I1626" i="2"/>
  <c r="H1466" i="2"/>
  <c r="I1466" i="2"/>
  <c r="H4029" i="2"/>
  <c r="H3933" i="2"/>
  <c r="H3901" i="2"/>
  <c r="H3869" i="2"/>
  <c r="H4016" i="2"/>
  <c r="I4016" i="2"/>
  <c r="I4027" i="2"/>
  <c r="H4027" i="2"/>
  <c r="H4012" i="2"/>
  <c r="I4012" i="2"/>
  <c r="H3978" i="2"/>
  <c r="I3978" i="2"/>
  <c r="H3966" i="2"/>
  <c r="I3966" i="2"/>
  <c r="H4042" i="2"/>
  <c r="I4042" i="2"/>
  <c r="I3991" i="2"/>
  <c r="H3991" i="2"/>
  <c r="I4015" i="2"/>
  <c r="H4015" i="2"/>
  <c r="H4054" i="2"/>
  <c r="I4054" i="2"/>
  <c r="I4057" i="2"/>
  <c r="H4057" i="2"/>
  <c r="H4014" i="2"/>
  <c r="I4014" i="2"/>
  <c r="H3976" i="2"/>
  <c r="I3976" i="2"/>
  <c r="H4040" i="2"/>
  <c r="I4040" i="2"/>
  <c r="I4001" i="2"/>
  <c r="H4001" i="2"/>
  <c r="H3982" i="2"/>
  <c r="I3982" i="2"/>
  <c r="H3990" i="2"/>
  <c r="I3990" i="2"/>
  <c r="H4072" i="2"/>
  <c r="I4072" i="2"/>
  <c r="H4080" i="2"/>
  <c r="I4080" i="2"/>
  <c r="I4031" i="2"/>
  <c r="H4031" i="2"/>
  <c r="H4030" i="2"/>
  <c r="I4030" i="2"/>
  <c r="I4081" i="2"/>
  <c r="H4081" i="2"/>
  <c r="H4064" i="2"/>
  <c r="I4064" i="2"/>
  <c r="H4060" i="2"/>
  <c r="I4060" i="2"/>
  <c r="I4011" i="2"/>
  <c r="H4011" i="2"/>
  <c r="I4023" i="2"/>
  <c r="H4023" i="2"/>
  <c r="I4047" i="2"/>
  <c r="H4047" i="2"/>
  <c r="I3993" i="2"/>
  <c r="H3993" i="2"/>
  <c r="I4041" i="2"/>
  <c r="H4041" i="2"/>
  <c r="I3977" i="2"/>
  <c r="H3977" i="2"/>
  <c r="I4035" i="2"/>
  <c r="H4035" i="2"/>
  <c r="I4019" i="2"/>
  <c r="H4019" i="2"/>
  <c r="H3854" i="2"/>
  <c r="I3854" i="2"/>
  <c r="I3723" i="2"/>
  <c r="H3723" i="2"/>
  <c r="I4071" i="2"/>
  <c r="H4071" i="2"/>
  <c r="I3725" i="2"/>
  <c r="H3725" i="2"/>
  <c r="I3765" i="2"/>
  <c r="H3765" i="2"/>
  <c r="H3736" i="2"/>
  <c r="I3736" i="2"/>
  <c r="I3915" i="2"/>
  <c r="H3915" i="2"/>
  <c r="I3735" i="2"/>
  <c r="H3735" i="2"/>
  <c r="I3863" i="2"/>
  <c r="H3863" i="2"/>
  <c r="I3837" i="2"/>
  <c r="H3837" i="2"/>
  <c r="H3822" i="2"/>
  <c r="I3822" i="2"/>
  <c r="H3726" i="2"/>
  <c r="I3726" i="2"/>
  <c r="H3842" i="2"/>
  <c r="I3842" i="2"/>
  <c r="H3816" i="2"/>
  <c r="I3816" i="2"/>
  <c r="H3774" i="2"/>
  <c r="I3774" i="2"/>
  <c r="H3832" i="2"/>
  <c r="I3832" i="2"/>
  <c r="I3775" i="2"/>
  <c r="H3775" i="2"/>
  <c r="I3931" i="2"/>
  <c r="H3931" i="2"/>
  <c r="H3740" i="2"/>
  <c r="I3740" i="2"/>
  <c r="I3879" i="2"/>
  <c r="H3879" i="2"/>
  <c r="H3800" i="2"/>
  <c r="I3800" i="2"/>
  <c r="H3780" i="2"/>
  <c r="I3780" i="2"/>
  <c r="H3748" i="2"/>
  <c r="I3748" i="2"/>
  <c r="H3804" i="2"/>
  <c r="I3804" i="2"/>
  <c r="I3799" i="2"/>
  <c r="H3799" i="2"/>
  <c r="I3835" i="2"/>
  <c r="H3835" i="2"/>
  <c r="I3859" i="2"/>
  <c r="H3859" i="2"/>
  <c r="I3739" i="2"/>
  <c r="H3739" i="2"/>
  <c r="I3651" i="2"/>
  <c r="H3651" i="2"/>
  <c r="H3604" i="2"/>
  <c r="I3604" i="2"/>
  <c r="I3709" i="2"/>
  <c r="H3709" i="2"/>
  <c r="H3630" i="2"/>
  <c r="I3630" i="2"/>
  <c r="I3661" i="2"/>
  <c r="H3661" i="2"/>
  <c r="H3714" i="2"/>
  <c r="I3714" i="2"/>
  <c r="I3755" i="2"/>
  <c r="H3755" i="2"/>
  <c r="I3795" i="2"/>
  <c r="H3795" i="2"/>
  <c r="I3625" i="2"/>
  <c r="H3625" i="2"/>
  <c r="H3670" i="2"/>
  <c r="I3670" i="2"/>
  <c r="I3637" i="2"/>
  <c r="H3637" i="2"/>
  <c r="H3614" i="2"/>
  <c r="I3614" i="2"/>
  <c r="I3951" i="2"/>
  <c r="H3951" i="2"/>
  <c r="H3702" i="2"/>
  <c r="I3702" i="2"/>
  <c r="H3626" i="2"/>
  <c r="I3626" i="2"/>
  <c r="I3717" i="2"/>
  <c r="H3717" i="2"/>
  <c r="H3596" i="2"/>
  <c r="I3596" i="2"/>
  <c r="H3574" i="2"/>
  <c r="I3574" i="2"/>
  <c r="H3576" i="2"/>
  <c r="I3576" i="2"/>
  <c r="H3500" i="2"/>
  <c r="I3500" i="2"/>
  <c r="H3524" i="2"/>
  <c r="I3524" i="2"/>
  <c r="I3501" i="2"/>
  <c r="H3501" i="2"/>
  <c r="H3534" i="2"/>
  <c r="I3534" i="2"/>
  <c r="I3639" i="2"/>
  <c r="H3639" i="2"/>
  <c r="H3586" i="2"/>
  <c r="I3586" i="2"/>
  <c r="H3830" i="2"/>
  <c r="I3830" i="2"/>
  <c r="H3492" i="2"/>
  <c r="I3492" i="2"/>
  <c r="H3494" i="2"/>
  <c r="I3494" i="2"/>
  <c r="I3509" i="2"/>
  <c r="H3509" i="2"/>
  <c r="I3517" i="2"/>
  <c r="H3517" i="2"/>
  <c r="H3536" i="2"/>
  <c r="I3536" i="2"/>
  <c r="H3550" i="2"/>
  <c r="I3550" i="2"/>
  <c r="I3635" i="2"/>
  <c r="H3635" i="2"/>
  <c r="I3533" i="2"/>
  <c r="H3533" i="2"/>
  <c r="I3527" i="2"/>
  <c r="H3527" i="2"/>
  <c r="H3490" i="2"/>
  <c r="I3490" i="2"/>
  <c r="I3581" i="2"/>
  <c r="H3581" i="2"/>
  <c r="I3521" i="2"/>
  <c r="H3521" i="2"/>
  <c r="I3511" i="2"/>
  <c r="H3511" i="2"/>
  <c r="H3572" i="2"/>
  <c r="I3572" i="2"/>
  <c r="I3507" i="2"/>
  <c r="H3507" i="2"/>
  <c r="H3580" i="2"/>
  <c r="I3580" i="2"/>
  <c r="I3537" i="2"/>
  <c r="H3537" i="2"/>
  <c r="H3516" i="2"/>
  <c r="I3516" i="2"/>
  <c r="I3611" i="2"/>
  <c r="H3611" i="2"/>
  <c r="H3552" i="2"/>
  <c r="I3552" i="2"/>
  <c r="H3564" i="2"/>
  <c r="I3564" i="2"/>
  <c r="H3526" i="2"/>
  <c r="I3526" i="2"/>
  <c r="I3495" i="2"/>
  <c r="H3495" i="2"/>
  <c r="I3549" i="2"/>
  <c r="H3549" i="2"/>
  <c r="I3559" i="2"/>
  <c r="H3559" i="2"/>
  <c r="H3522" i="2"/>
  <c r="I3522" i="2"/>
  <c r="I3623" i="2"/>
  <c r="H3623" i="2"/>
  <c r="H3429" i="2"/>
  <c r="I3429" i="2"/>
  <c r="H3474" i="2"/>
  <c r="I3474" i="2"/>
  <c r="H3375" i="2"/>
  <c r="I3375" i="2"/>
  <c r="H3385" i="2"/>
  <c r="I3385" i="2"/>
  <c r="I3406" i="2"/>
  <c r="H3406" i="2"/>
  <c r="I3515" i="2"/>
  <c r="H3515" i="2"/>
  <c r="I3392" i="2"/>
  <c r="H3392" i="2"/>
  <c r="I3481" i="2"/>
  <c r="H3481" i="2"/>
  <c r="H3440" i="2"/>
  <c r="I3440" i="2"/>
  <c r="I3571" i="2"/>
  <c r="H3571" i="2"/>
  <c r="I3434" i="2"/>
  <c r="H3434" i="2"/>
  <c r="H3710" i="2"/>
  <c r="I3710" i="2"/>
  <c r="H3442" i="2"/>
  <c r="I3442" i="2"/>
  <c r="H3482" i="2"/>
  <c r="I3482" i="2"/>
  <c r="I3457" i="2"/>
  <c r="H3457" i="2"/>
  <c r="I3555" i="2"/>
  <c r="H3555" i="2"/>
  <c r="I3370" i="2"/>
  <c r="H3370" i="2"/>
  <c r="I3477" i="2"/>
  <c r="H3477" i="2"/>
  <c r="H3407" i="2"/>
  <c r="I3407" i="2"/>
  <c r="H3365" i="2"/>
  <c r="I3365" i="2"/>
  <c r="H3413" i="2"/>
  <c r="I3413" i="2"/>
  <c r="H3243" i="2"/>
  <c r="I3243" i="2"/>
  <c r="I3451" i="2"/>
  <c r="H3451" i="2"/>
  <c r="H3341" i="2"/>
  <c r="I3341" i="2"/>
  <c r="I3320" i="2"/>
  <c r="H3320" i="2"/>
  <c r="I3266" i="2"/>
  <c r="H3266" i="2"/>
  <c r="H3361" i="2"/>
  <c r="I3361" i="2"/>
  <c r="H3281" i="2"/>
  <c r="I3281" i="2"/>
  <c r="I3272" i="2"/>
  <c r="H3272" i="2"/>
  <c r="H3285" i="2"/>
  <c r="I3285" i="2"/>
  <c r="I3426" i="2"/>
  <c r="H3426" i="2"/>
  <c r="H3419" i="2"/>
  <c r="I3419" i="2"/>
  <c r="I3310" i="2"/>
  <c r="H3310" i="2"/>
  <c r="H3289" i="2"/>
  <c r="I3289" i="2"/>
  <c r="I3324" i="2"/>
  <c r="H3324" i="2"/>
  <c r="I3356" i="2"/>
  <c r="H3356" i="2"/>
  <c r="H3395" i="2"/>
  <c r="I3395" i="2"/>
  <c r="I3304" i="2"/>
  <c r="H3304" i="2"/>
  <c r="I3288" i="2"/>
  <c r="H3288" i="2"/>
  <c r="H3355" i="2"/>
  <c r="I3355" i="2"/>
  <c r="I3344" i="2"/>
  <c r="H3344" i="2"/>
  <c r="H3349" i="2"/>
  <c r="I3349" i="2"/>
  <c r="I3330" i="2"/>
  <c r="H3330" i="2"/>
  <c r="H3283" i="2"/>
  <c r="I3283" i="2"/>
  <c r="I3278" i="2"/>
  <c r="H3278" i="2"/>
  <c r="H3303" i="2"/>
  <c r="I3303" i="2"/>
  <c r="I3308" i="2"/>
  <c r="H3308" i="2"/>
  <c r="H3247" i="2"/>
  <c r="I3247" i="2"/>
  <c r="I3352" i="2"/>
  <c r="H3352" i="2"/>
  <c r="I3244" i="2"/>
  <c r="H3244" i="2"/>
  <c r="H3345" i="2"/>
  <c r="I3345" i="2"/>
  <c r="H3359" i="2"/>
  <c r="I3359" i="2"/>
  <c r="I3274" i="2"/>
  <c r="H3274" i="2"/>
  <c r="H3353" i="2"/>
  <c r="I3353" i="2"/>
  <c r="H3343" i="2"/>
  <c r="I3343" i="2"/>
  <c r="H3379" i="2"/>
  <c r="I3379" i="2"/>
  <c r="I3232" i="2"/>
  <c r="H3232" i="2"/>
  <c r="I3134" i="2"/>
  <c r="H3134" i="2"/>
  <c r="H3127" i="2"/>
  <c r="I3127" i="2"/>
  <c r="H3299" i="2"/>
  <c r="I3299" i="2"/>
  <c r="H3205" i="2"/>
  <c r="I3205" i="2"/>
  <c r="H3191" i="2"/>
  <c r="I3191" i="2"/>
  <c r="I3196" i="2"/>
  <c r="H3196" i="2"/>
  <c r="I3172" i="2"/>
  <c r="H3172" i="2"/>
  <c r="I3212" i="2"/>
  <c r="H3212" i="2"/>
  <c r="H3141" i="2"/>
  <c r="I3141" i="2"/>
  <c r="I3138" i="2"/>
  <c r="H3138" i="2"/>
  <c r="I3162" i="2"/>
  <c r="H3162" i="2"/>
  <c r="I3222" i="2"/>
  <c r="H3222" i="2"/>
  <c r="I3128" i="2"/>
  <c r="H3128" i="2"/>
  <c r="H3187" i="2"/>
  <c r="I3187" i="2"/>
  <c r="H3181" i="2"/>
  <c r="I3181" i="2"/>
  <c r="H3151" i="2"/>
  <c r="I3151" i="2"/>
  <c r="I3164" i="2"/>
  <c r="H3164" i="2"/>
  <c r="I3306" i="2"/>
  <c r="H3306" i="2"/>
  <c r="I3214" i="2"/>
  <c r="H3214" i="2"/>
  <c r="H3237" i="2"/>
  <c r="I3237" i="2"/>
  <c r="I3166" i="2"/>
  <c r="H3166" i="2"/>
  <c r="H3215" i="2"/>
  <c r="I3215" i="2"/>
  <c r="H3185" i="2"/>
  <c r="I3185" i="2"/>
  <c r="H3167" i="2"/>
  <c r="I3167" i="2"/>
  <c r="H3275" i="2"/>
  <c r="I3275" i="2"/>
  <c r="H3095" i="2"/>
  <c r="I3095" i="2"/>
  <c r="I3104" i="2"/>
  <c r="H3104" i="2"/>
  <c r="I3046" i="2"/>
  <c r="H3046" i="2"/>
  <c r="H3057" i="2"/>
  <c r="I3057" i="2"/>
  <c r="H3117" i="2"/>
  <c r="I3117" i="2"/>
  <c r="H3109" i="2"/>
  <c r="I3109" i="2"/>
  <c r="I3094" i="2"/>
  <c r="H3094" i="2"/>
  <c r="I3058" i="2"/>
  <c r="H3058" i="2"/>
  <c r="I3350" i="2"/>
  <c r="H3350" i="2"/>
  <c r="I3114" i="2"/>
  <c r="H3114" i="2"/>
  <c r="I3068" i="2"/>
  <c r="H3068" i="2"/>
  <c r="H3101" i="2"/>
  <c r="I3101" i="2"/>
  <c r="H3179" i="2"/>
  <c r="I3179" i="2"/>
  <c r="I3108" i="2"/>
  <c r="H3108" i="2"/>
  <c r="H3007" i="2"/>
  <c r="I3007" i="2"/>
  <c r="I3080" i="2"/>
  <c r="H3080" i="2"/>
  <c r="I3014" i="2"/>
  <c r="H3014" i="2"/>
  <c r="H3069" i="2"/>
  <c r="I3069" i="2"/>
  <c r="I3112" i="2"/>
  <c r="H3112" i="2"/>
  <c r="I3026" i="2"/>
  <c r="H3026" i="2"/>
  <c r="H3131" i="2"/>
  <c r="I3131" i="2"/>
  <c r="H3113" i="2"/>
  <c r="I3113" i="2"/>
  <c r="I3044" i="2"/>
  <c r="H3044" i="2"/>
  <c r="I3062" i="2"/>
  <c r="H3062" i="2"/>
  <c r="H3031" i="2"/>
  <c r="I3031" i="2"/>
  <c r="H3103" i="2"/>
  <c r="I3103" i="2"/>
  <c r="H3061" i="2"/>
  <c r="I3061" i="2"/>
  <c r="H3195" i="2"/>
  <c r="I3195" i="2"/>
  <c r="I3030" i="2"/>
  <c r="H3030" i="2"/>
  <c r="I3170" i="2"/>
  <c r="H3170" i="2"/>
  <c r="H2883" i="2"/>
  <c r="I2883" i="2"/>
  <c r="H3231" i="2"/>
  <c r="I3231" i="2"/>
  <c r="I2912" i="2"/>
  <c r="H2912" i="2"/>
  <c r="I3000" i="2"/>
  <c r="H3000" i="2"/>
  <c r="H2987" i="2"/>
  <c r="I2987" i="2"/>
  <c r="H2893" i="2"/>
  <c r="I2893" i="2"/>
  <c r="H3083" i="2"/>
  <c r="I3083" i="2"/>
  <c r="H2811" i="2"/>
  <c r="I2811" i="2"/>
  <c r="I2788" i="2"/>
  <c r="H2788" i="2"/>
  <c r="H2785" i="2"/>
  <c r="I2785" i="2"/>
  <c r="H2813" i="2"/>
  <c r="I2813" i="2"/>
  <c r="H2781" i="2"/>
  <c r="I2781" i="2"/>
  <c r="H2801" i="2"/>
  <c r="I2801" i="2"/>
  <c r="I2850" i="2"/>
  <c r="H2850" i="2"/>
  <c r="I2784" i="2"/>
  <c r="H2784" i="2"/>
  <c r="H2967" i="2"/>
  <c r="I2967" i="2"/>
  <c r="H2865" i="2"/>
  <c r="I2865" i="2"/>
  <c r="I2770" i="2"/>
  <c r="H2770" i="2"/>
  <c r="H2809" i="2"/>
  <c r="I2809" i="2"/>
  <c r="I2852" i="2"/>
  <c r="H2852" i="2"/>
  <c r="H2963" i="2"/>
  <c r="I2963" i="2"/>
  <c r="I2766" i="2"/>
  <c r="H2766" i="2"/>
  <c r="H2773" i="2"/>
  <c r="I2773" i="2"/>
  <c r="H2833" i="2"/>
  <c r="I2833" i="2"/>
  <c r="H2867" i="2"/>
  <c r="I2867" i="2"/>
  <c r="I2848" i="2"/>
  <c r="H2848" i="2"/>
  <c r="I2880" i="2"/>
  <c r="H2880" i="2"/>
  <c r="I2812" i="2"/>
  <c r="H2812" i="2"/>
  <c r="I2792" i="2"/>
  <c r="H2792" i="2"/>
  <c r="H2803" i="2"/>
  <c r="I2803" i="2"/>
  <c r="H2919" i="2"/>
  <c r="I2919" i="2"/>
  <c r="H2825" i="2"/>
  <c r="I2825" i="2"/>
  <c r="H2787" i="2"/>
  <c r="I2787" i="2"/>
  <c r="H2821" i="2"/>
  <c r="I2821" i="2"/>
  <c r="I2868" i="2"/>
  <c r="H2868" i="2"/>
  <c r="H3111" i="2"/>
  <c r="I3111" i="2"/>
  <c r="I2768" i="2"/>
  <c r="H2768" i="2"/>
  <c r="H2829" i="2"/>
  <c r="I2829" i="2"/>
  <c r="H2817" i="2"/>
  <c r="I2817" i="2"/>
  <c r="I2820" i="2"/>
  <c r="H2820" i="2"/>
  <c r="H2797" i="2"/>
  <c r="I2797" i="2"/>
  <c r="I2872" i="2"/>
  <c r="H2872" i="2"/>
  <c r="H2877" i="2"/>
  <c r="I2877" i="2"/>
  <c r="I2978" i="2"/>
  <c r="H2978" i="2"/>
  <c r="H2815" i="2"/>
  <c r="I2815" i="2"/>
  <c r="I2778" i="2"/>
  <c r="H2778" i="2"/>
  <c r="H2881" i="2"/>
  <c r="I2881" i="2"/>
  <c r="I2676" i="2"/>
  <c r="H2676" i="2"/>
  <c r="H2649" i="2"/>
  <c r="I2649" i="2"/>
  <c r="H2719" i="2"/>
  <c r="I2719" i="2"/>
  <c r="I2718" i="2"/>
  <c r="H2718" i="2"/>
  <c r="H2725" i="2"/>
  <c r="I2725" i="2"/>
  <c r="H2749" i="2"/>
  <c r="I2749" i="2"/>
  <c r="I2756" i="2"/>
  <c r="H2756" i="2"/>
  <c r="I2666" i="2"/>
  <c r="H2666" i="2"/>
  <c r="H2793" i="2"/>
  <c r="I2793" i="2"/>
  <c r="I2742" i="2"/>
  <c r="H2742" i="2"/>
  <c r="I2674" i="2"/>
  <c r="H2674" i="2"/>
  <c r="I2858" i="2"/>
  <c r="H2858" i="2"/>
  <c r="I2696" i="2"/>
  <c r="H2696" i="2"/>
  <c r="H2757" i="2"/>
  <c r="I2757" i="2"/>
  <c r="I2704" i="2"/>
  <c r="H2704" i="2"/>
  <c r="I2752" i="2"/>
  <c r="H2752" i="2"/>
  <c r="I2678" i="2"/>
  <c r="H2678" i="2"/>
  <c r="H2677" i="2"/>
  <c r="I2677" i="2"/>
  <c r="H2685" i="2"/>
  <c r="I2685" i="2"/>
  <c r="I2700" i="2"/>
  <c r="H2700" i="2"/>
  <c r="H2711" i="2"/>
  <c r="I2711" i="2"/>
  <c r="H2697" i="2"/>
  <c r="I2697" i="2"/>
  <c r="H2645" i="2"/>
  <c r="I2645" i="2"/>
  <c r="H2709" i="2"/>
  <c r="I2709" i="2"/>
  <c r="H2655" i="2"/>
  <c r="I2655" i="2"/>
  <c r="I2648" i="2"/>
  <c r="H2648" i="2"/>
  <c r="H2669" i="2"/>
  <c r="I2669" i="2"/>
  <c r="I2810" i="2"/>
  <c r="H2810" i="2"/>
  <c r="L2566" i="2"/>
  <c r="H2566" i="2"/>
  <c r="I2654" i="2"/>
  <c r="H2654" i="2"/>
  <c r="H2694" i="2"/>
  <c r="I2594" i="2"/>
  <c r="H2594" i="2"/>
  <c r="I2602" i="2"/>
  <c r="H2602" i="2"/>
  <c r="H2587" i="2"/>
  <c r="I2587" i="2"/>
  <c r="H2575" i="2"/>
  <c r="I2575" i="2"/>
  <c r="I2604" i="2"/>
  <c r="H2604" i="2"/>
  <c r="H2633" i="2"/>
  <c r="I2633" i="2"/>
  <c r="I2600" i="2"/>
  <c r="H2600" i="2"/>
  <c r="I2538" i="2"/>
  <c r="H2538" i="2"/>
  <c r="I2596" i="2"/>
  <c r="H2596" i="2"/>
  <c r="H2731" i="2"/>
  <c r="I2731" i="2"/>
  <c r="H2437" i="2"/>
  <c r="I2437" i="2"/>
  <c r="H2595" i="2"/>
  <c r="I2595" i="2"/>
  <c r="H2398" i="2"/>
  <c r="H2237" i="2"/>
  <c r="I2237" i="2"/>
  <c r="H2319" i="2"/>
  <c r="I2319" i="2"/>
  <c r="I2234" i="2"/>
  <c r="H2234" i="2"/>
  <c r="H2299" i="2"/>
  <c r="I2299" i="2"/>
  <c r="H1923" i="2"/>
  <c r="I1923" i="2"/>
  <c r="I1974" i="2"/>
  <c r="H1974" i="2"/>
  <c r="I1964" i="2"/>
  <c r="H1964" i="2"/>
  <c r="H1997" i="2"/>
  <c r="I1997" i="2"/>
  <c r="H1973" i="2"/>
  <c r="I1973" i="2"/>
  <c r="H1991" i="2"/>
  <c r="I1991" i="2"/>
  <c r="I2016" i="2"/>
  <c r="H2016" i="2"/>
  <c r="H2079" i="2"/>
  <c r="I2079" i="2"/>
  <c r="I1924" i="2"/>
  <c r="H1924" i="2"/>
  <c r="H2029" i="2"/>
  <c r="I2029" i="2"/>
  <c r="H2015" i="2"/>
  <c r="I2015" i="2"/>
  <c r="I2032" i="2"/>
  <c r="H2032" i="2"/>
  <c r="I2034" i="2"/>
  <c r="H2034" i="2"/>
  <c r="H1967" i="2"/>
  <c r="I1967" i="2"/>
  <c r="I1940" i="2"/>
  <c r="H1940" i="2"/>
  <c r="I1978" i="2"/>
  <c r="H1978" i="2"/>
  <c r="H1957" i="2"/>
  <c r="I1957" i="2"/>
  <c r="H1993" i="2"/>
  <c r="I1993" i="2"/>
  <c r="H1977" i="2"/>
  <c r="I1977" i="2"/>
  <c r="I1948" i="2"/>
  <c r="H1948" i="2"/>
  <c r="I1994" i="2"/>
  <c r="H1994" i="2"/>
  <c r="H1963" i="2"/>
  <c r="I1963" i="2"/>
  <c r="H2051" i="2"/>
  <c r="I2051" i="2"/>
  <c r="I1808" i="2"/>
  <c r="H1808" i="2"/>
  <c r="I1858" i="2"/>
  <c r="H1858" i="2"/>
  <c r="H1702" i="2"/>
  <c r="I1702" i="2"/>
  <c r="H1745" i="2"/>
  <c r="I1745" i="2"/>
  <c r="I1802" i="2"/>
  <c r="H1802" i="2"/>
  <c r="I1740" i="2"/>
  <c r="H1740" i="2"/>
  <c r="I1750" i="2"/>
  <c r="H1750" i="2"/>
  <c r="H1718" i="2"/>
  <c r="I1718" i="2"/>
  <c r="H1751" i="2"/>
  <c r="I1751" i="2"/>
  <c r="H1720" i="2"/>
  <c r="I1720" i="2"/>
  <c r="H1707" i="2"/>
  <c r="I1707" i="2"/>
  <c r="H1773" i="2"/>
  <c r="I1773" i="2"/>
  <c r="I2030" i="2"/>
  <c r="H2030" i="2"/>
  <c r="H1699" i="2"/>
  <c r="I1699" i="2"/>
  <c r="H1681" i="2"/>
  <c r="I1681" i="2"/>
  <c r="H1674" i="2"/>
  <c r="I1674" i="2"/>
  <c r="H1594" i="2"/>
  <c r="I1594" i="2"/>
  <c r="I1778" i="2"/>
  <c r="H1778" i="2"/>
  <c r="H1597" i="2"/>
  <c r="I1597" i="2"/>
  <c r="H1668" i="2"/>
  <c r="I1668" i="2"/>
  <c r="H1645" i="2"/>
  <c r="I1645" i="2"/>
  <c r="H1492" i="2"/>
  <c r="I1492" i="2"/>
  <c r="H1556" i="2"/>
  <c r="I1556" i="2"/>
  <c r="H1501" i="2"/>
  <c r="I1501" i="2"/>
  <c r="H1557" i="2"/>
  <c r="I1557" i="2"/>
  <c r="H1452" i="2"/>
  <c r="I1452" i="2"/>
  <c r="H1472" i="2"/>
  <c r="I1472" i="2"/>
  <c r="H1450" i="2"/>
  <c r="I1450" i="2"/>
  <c r="H1560" i="2"/>
  <c r="I1560" i="2"/>
  <c r="H1493" i="2"/>
  <c r="I1493" i="2"/>
  <c r="H1503" i="2"/>
  <c r="I1503" i="2"/>
  <c r="H1551" i="2"/>
  <c r="I1551" i="2"/>
  <c r="I1219" i="2"/>
  <c r="H1219" i="2"/>
  <c r="I1193" i="2"/>
  <c r="H1193" i="2"/>
  <c r="H1162" i="2"/>
  <c r="I1162" i="2"/>
  <c r="I1103" i="2"/>
  <c r="H1103" i="2"/>
  <c r="H1000" i="2"/>
  <c r="I1000" i="2"/>
  <c r="I1171" i="2"/>
  <c r="H1171" i="2"/>
  <c r="I1025" i="2"/>
  <c r="H1025" i="2"/>
  <c r="H992" i="2"/>
  <c r="I992" i="2"/>
  <c r="H1022" i="2"/>
  <c r="I1022" i="2"/>
  <c r="I1007" i="2"/>
  <c r="H1007" i="2"/>
  <c r="H1016" i="2"/>
  <c r="I1016" i="2"/>
  <c r="I995" i="2"/>
  <c r="H995" i="2"/>
  <c r="H870" i="2"/>
  <c r="I870" i="2"/>
  <c r="H736" i="2"/>
  <c r="I736" i="2"/>
  <c r="H742" i="2"/>
  <c r="I742" i="2"/>
  <c r="H652" i="2"/>
  <c r="I652" i="2"/>
  <c r="I755" i="2"/>
  <c r="H755" i="2"/>
  <c r="I759" i="2"/>
  <c r="H759" i="2"/>
  <c r="I631" i="2"/>
  <c r="H631" i="2"/>
  <c r="H625" i="2"/>
  <c r="I625" i="2"/>
  <c r="I500" i="2"/>
  <c r="H500" i="2"/>
  <c r="I558" i="2"/>
  <c r="H558" i="2"/>
  <c r="I566" i="2"/>
  <c r="H566" i="2"/>
  <c r="I508" i="2"/>
  <c r="H508" i="2"/>
  <c r="H551" i="2"/>
  <c r="I551" i="2"/>
  <c r="H563" i="2"/>
  <c r="I563" i="2"/>
  <c r="I424" i="2"/>
  <c r="H424" i="2"/>
  <c r="I380" i="2"/>
  <c r="H380" i="2"/>
  <c r="I372" i="2"/>
  <c r="H372" i="2"/>
  <c r="I442" i="2"/>
  <c r="H442" i="2"/>
  <c r="H467" i="2"/>
  <c r="I467" i="2"/>
  <c r="H247" i="2"/>
  <c r="I247" i="2"/>
  <c r="H4053" i="2"/>
  <c r="H3957" i="2"/>
  <c r="H3925" i="2"/>
  <c r="H3893" i="2"/>
  <c r="H3861" i="2"/>
  <c r="H2438" i="2"/>
  <c r="H2653" i="2"/>
  <c r="I2653" i="2"/>
  <c r="H2743" i="2"/>
  <c r="I2743" i="2"/>
  <c r="H2741" i="2"/>
  <c r="I2741" i="2"/>
  <c r="I2732" i="2"/>
  <c r="H2732" i="2"/>
  <c r="H2671" i="2"/>
  <c r="I2671" i="2"/>
  <c r="H2689" i="2"/>
  <c r="I2689" i="2"/>
  <c r="I2694" i="2"/>
  <c r="I2650" i="2"/>
  <c r="H2650" i="2"/>
  <c r="H2687" i="2"/>
  <c r="I2687" i="2"/>
  <c r="H2745" i="2"/>
  <c r="I2745" i="2"/>
  <c r="I2708" i="2"/>
  <c r="H2708" i="2"/>
  <c r="H2847" i="2"/>
  <c r="I2847" i="2"/>
  <c r="H2723" i="2"/>
  <c r="I2723" i="2"/>
  <c r="H2623" i="2"/>
  <c r="I2623" i="2"/>
  <c r="I2598" i="2"/>
  <c r="H2533" i="2"/>
  <c r="I2533" i="2"/>
  <c r="H2599" i="2"/>
  <c r="I2599" i="2"/>
  <c r="H2699" i="2"/>
  <c r="I2699" i="2"/>
  <c r="H2529" i="2"/>
  <c r="I2529" i="2"/>
  <c r="H2593" i="2"/>
  <c r="I2593" i="2"/>
  <c r="I2556" i="2"/>
  <c r="H2556" i="2"/>
  <c r="H2585" i="2"/>
  <c r="I2585" i="2"/>
  <c r="H2651" i="2"/>
  <c r="I2651" i="2"/>
  <c r="H2679" i="2"/>
  <c r="I2679" i="2"/>
  <c r="I2624" i="2"/>
  <c r="H2624" i="2"/>
  <c r="H2641" i="2"/>
  <c r="I2641" i="2"/>
  <c r="I2606" i="2"/>
  <c r="I2484" i="2"/>
  <c r="H2484" i="2"/>
  <c r="H2501" i="2"/>
  <c r="I2501" i="2"/>
  <c r="H2455" i="2"/>
  <c r="I2455" i="2"/>
  <c r="I2502" i="2"/>
  <c r="H2467" i="2"/>
  <c r="I2467" i="2"/>
  <c r="I2492" i="2"/>
  <c r="H2492" i="2"/>
  <c r="I2482" i="2"/>
  <c r="H2482" i="2"/>
  <c r="I2434" i="2"/>
  <c r="H2434" i="2"/>
  <c r="I2474" i="2"/>
  <c r="H2474" i="2"/>
  <c r="H2431" i="2"/>
  <c r="I2431" i="2"/>
  <c r="I2750" i="2"/>
  <c r="I2468" i="2"/>
  <c r="H2468" i="2"/>
  <c r="H2601" i="2"/>
  <c r="I2601" i="2"/>
  <c r="H2445" i="2"/>
  <c r="I2445" i="2"/>
  <c r="H2443" i="2"/>
  <c r="I2443" i="2"/>
  <c r="I2424" i="2"/>
  <c r="H2424" i="2"/>
  <c r="I2506" i="2"/>
  <c r="H2506" i="2"/>
  <c r="H2471" i="2"/>
  <c r="I2471" i="2"/>
  <c r="I2432" i="2"/>
  <c r="H2432" i="2"/>
  <c r="I2518" i="2"/>
  <c r="I2420" i="2"/>
  <c r="H2420" i="2"/>
  <c r="H2457" i="2"/>
  <c r="I2457" i="2"/>
  <c r="H2751" i="2"/>
  <c r="I2751" i="2"/>
  <c r="I2444" i="2"/>
  <c r="H2444" i="2"/>
  <c r="I2488" i="2"/>
  <c r="H2488" i="2"/>
  <c r="I2570" i="2"/>
  <c r="H2570" i="2"/>
  <c r="I2412" i="2"/>
  <c r="H2412" i="2"/>
  <c r="H2479" i="2"/>
  <c r="I2479" i="2"/>
  <c r="H2619" i="2"/>
  <c r="I2619" i="2"/>
  <c r="H2323" i="2"/>
  <c r="I2323" i="2"/>
  <c r="H2383" i="2"/>
  <c r="I2383" i="2"/>
  <c r="H2325" i="2"/>
  <c r="I2325" i="2"/>
  <c r="H2331" i="2"/>
  <c r="I2331" i="2"/>
  <c r="H2423" i="2"/>
  <c r="I2423" i="2"/>
  <c r="H2293" i="2"/>
  <c r="I2293" i="2"/>
  <c r="H2317" i="2"/>
  <c r="I2317" i="2"/>
  <c r="H2499" i="2"/>
  <c r="I2499" i="2"/>
  <c r="H2289" i="2"/>
  <c r="I2289" i="2"/>
  <c r="H2385" i="2"/>
  <c r="I2385" i="2"/>
  <c r="I2294" i="2"/>
  <c r="H2287" i="2"/>
  <c r="I2287" i="2"/>
  <c r="H2353" i="2"/>
  <c r="I2353" i="2"/>
  <c r="I2392" i="2"/>
  <c r="H2392" i="2"/>
  <c r="H2435" i="2"/>
  <c r="I2435" i="2"/>
  <c r="H2307" i="2"/>
  <c r="I2307" i="2"/>
  <c r="H2399" i="2"/>
  <c r="I2399" i="2"/>
  <c r="H2333" i="2"/>
  <c r="I2333" i="2"/>
  <c r="I2328" i="2"/>
  <c r="H2328" i="2"/>
  <c r="I2368" i="2"/>
  <c r="H2368" i="2"/>
  <c r="H2329" i="2"/>
  <c r="I2329" i="2"/>
  <c r="I2324" i="2"/>
  <c r="H2324" i="2"/>
  <c r="I2296" i="2"/>
  <c r="H2296" i="2"/>
  <c r="H2393" i="2"/>
  <c r="I2393" i="2"/>
  <c r="I2332" i="2"/>
  <c r="H2332" i="2"/>
  <c r="H2483" i="2"/>
  <c r="I2483" i="2"/>
  <c r="I2352" i="2"/>
  <c r="H2352" i="2"/>
  <c r="I2340" i="2"/>
  <c r="H2340" i="2"/>
  <c r="I2366" i="2"/>
  <c r="I2338" i="2"/>
  <c r="H2338" i="2"/>
  <c r="H2365" i="2"/>
  <c r="I2365" i="2"/>
  <c r="I2342" i="2"/>
  <c r="I2220" i="2"/>
  <c r="H2220" i="2"/>
  <c r="I2216" i="2"/>
  <c r="H2216" i="2"/>
  <c r="I2232" i="2"/>
  <c r="H2232" i="2"/>
  <c r="I2254" i="2"/>
  <c r="H2297" i="2"/>
  <c r="I2297" i="2"/>
  <c r="H2281" i="2"/>
  <c r="I2281" i="2"/>
  <c r="H2213" i="2"/>
  <c r="I2213" i="2"/>
  <c r="I2184" i="2"/>
  <c r="H2184" i="2"/>
  <c r="H2279" i="2"/>
  <c r="I2279" i="2"/>
  <c r="H2269" i="2"/>
  <c r="I2269" i="2"/>
  <c r="H2187" i="2"/>
  <c r="I2187" i="2"/>
  <c r="I2266" i="2"/>
  <c r="H2266" i="2"/>
  <c r="H2185" i="2"/>
  <c r="I2185" i="2"/>
  <c r="I2178" i="2"/>
  <c r="H2178" i="2"/>
  <c r="I2224" i="2"/>
  <c r="H2224" i="2"/>
  <c r="I2250" i="2"/>
  <c r="H2250" i="2"/>
  <c r="H2225" i="2"/>
  <c r="I2225" i="2"/>
  <c r="I2186" i="2"/>
  <c r="H2186" i="2"/>
  <c r="I2282" i="2"/>
  <c r="H2282" i="2"/>
  <c r="I2256" i="2"/>
  <c r="H2256" i="2"/>
  <c r="I2260" i="2"/>
  <c r="H2260" i="2"/>
  <c r="I2240" i="2"/>
  <c r="H2240" i="2"/>
  <c r="H2207" i="2"/>
  <c r="I2207" i="2"/>
  <c r="H2165" i="2"/>
  <c r="I2165" i="2"/>
  <c r="I2196" i="2"/>
  <c r="H2196" i="2"/>
  <c r="H2261" i="2"/>
  <c r="I2261" i="2"/>
  <c r="H2169" i="2"/>
  <c r="I2169" i="2"/>
  <c r="I2268" i="2"/>
  <c r="H2268" i="2"/>
  <c r="I2346" i="2"/>
  <c r="H2346" i="2"/>
  <c r="H2215" i="2"/>
  <c r="I2215" i="2"/>
  <c r="I2188" i="2"/>
  <c r="H2188" i="2"/>
  <c r="H2201" i="2"/>
  <c r="I2201" i="2"/>
  <c r="I2198" i="2"/>
  <c r="H2198" i="2"/>
  <c r="I2262" i="2"/>
  <c r="H2339" i="2"/>
  <c r="I2339" i="2"/>
  <c r="I2274" i="2"/>
  <c r="H2274" i="2"/>
  <c r="H2197" i="2"/>
  <c r="I2197" i="2"/>
  <c r="I2194" i="2"/>
  <c r="H2194" i="2"/>
  <c r="H2173" i="2"/>
  <c r="I2173" i="2"/>
  <c r="I2230" i="2"/>
  <c r="H2230" i="2"/>
  <c r="H2355" i="2"/>
  <c r="I2355" i="2"/>
  <c r="I2510" i="2"/>
  <c r="I2378" i="2"/>
  <c r="H2378" i="2"/>
  <c r="H2043" i="2"/>
  <c r="I2043" i="2"/>
  <c r="H2061" i="2"/>
  <c r="I2061" i="2"/>
  <c r="I2066" i="2"/>
  <c r="H2066" i="2"/>
  <c r="H2091" i="2"/>
  <c r="I2091" i="2"/>
  <c r="H2105" i="2"/>
  <c r="I2105" i="2"/>
  <c r="I2390" i="2"/>
  <c r="H2171" i="2"/>
  <c r="I2171" i="2"/>
  <c r="I2132" i="2"/>
  <c r="H2132" i="2"/>
  <c r="I2080" i="2"/>
  <c r="H2080" i="2"/>
  <c r="I2108" i="2"/>
  <c r="H2108" i="2"/>
  <c r="I2072" i="2"/>
  <c r="H2072" i="2"/>
  <c r="H2055" i="2"/>
  <c r="I2055" i="2"/>
  <c r="I2044" i="2"/>
  <c r="H2044" i="2"/>
  <c r="I2052" i="2"/>
  <c r="H2052" i="2"/>
  <c r="I2046" i="2"/>
  <c r="H2046" i="2"/>
  <c r="H2107" i="2"/>
  <c r="I2107" i="2"/>
  <c r="I2062" i="2"/>
  <c r="H2062" i="2"/>
  <c r="H2199" i="2"/>
  <c r="I2199" i="2"/>
  <c r="H2159" i="2"/>
  <c r="I2159" i="2"/>
  <c r="I2148" i="2"/>
  <c r="H2148" i="2"/>
  <c r="I2064" i="2"/>
  <c r="H2064" i="2"/>
  <c r="H2049" i="2"/>
  <c r="I2049" i="2"/>
  <c r="H2093" i="2"/>
  <c r="I2093" i="2"/>
  <c r="H2141" i="2"/>
  <c r="I2141" i="2"/>
  <c r="H2161" i="2"/>
  <c r="I2161" i="2"/>
  <c r="H2193" i="2"/>
  <c r="I2193" i="2"/>
  <c r="I2024" i="2"/>
  <c r="H2024" i="2"/>
  <c r="H2021" i="2"/>
  <c r="I2021" i="2"/>
  <c r="H2099" i="2"/>
  <c r="I2099" i="2"/>
  <c r="I2138" i="2"/>
  <c r="H2138" i="2"/>
  <c r="H1935" i="2"/>
  <c r="I1935" i="2"/>
  <c r="I1972" i="2"/>
  <c r="H1972" i="2"/>
  <c r="I1952" i="2"/>
  <c r="H1952" i="2"/>
  <c r="I2002" i="2"/>
  <c r="H2002" i="2"/>
  <c r="I2008" i="2"/>
  <c r="H2008" i="2"/>
  <c r="I2036" i="2"/>
  <c r="H2036" i="2"/>
  <c r="H2023" i="2"/>
  <c r="I2023" i="2"/>
  <c r="H2139" i="2"/>
  <c r="I2139" i="2"/>
  <c r="I1966" i="2"/>
  <c r="H1966" i="2"/>
  <c r="I1950" i="2"/>
  <c r="H1950" i="2"/>
  <c r="I1954" i="2"/>
  <c r="H1954" i="2"/>
  <c r="I1936" i="2"/>
  <c r="H1936" i="2"/>
  <c r="H2115" i="2"/>
  <c r="I2115" i="2"/>
  <c r="I1928" i="2"/>
  <c r="H1928" i="2"/>
  <c r="I1956" i="2"/>
  <c r="H1956" i="2"/>
  <c r="H1983" i="2"/>
  <c r="I1983" i="2"/>
  <c r="H1961" i="2"/>
  <c r="I1961" i="2"/>
  <c r="I2090" i="2"/>
  <c r="H2090" i="2"/>
  <c r="H2057" i="2"/>
  <c r="I2057" i="2"/>
  <c r="H1941" i="2"/>
  <c r="I1941" i="2"/>
  <c r="H1827" i="2"/>
  <c r="I1827" i="2"/>
  <c r="H1871" i="2"/>
  <c r="I1871" i="2"/>
  <c r="I1870" i="2"/>
  <c r="H1870" i="2"/>
  <c r="I1848" i="2"/>
  <c r="H1848" i="2"/>
  <c r="I1912" i="2"/>
  <c r="H1912" i="2"/>
  <c r="I2018" i="2"/>
  <c r="H2018" i="2"/>
  <c r="H1915" i="2"/>
  <c r="I1915" i="2"/>
  <c r="H1909" i="2"/>
  <c r="I1909" i="2"/>
  <c r="H1979" i="2"/>
  <c r="I1979" i="2"/>
  <c r="H2019" i="2"/>
  <c r="I2019" i="2"/>
  <c r="I1894" i="2"/>
  <c r="I1880" i="2"/>
  <c r="H1880" i="2"/>
  <c r="H1939" i="2"/>
  <c r="I1939" i="2"/>
  <c r="H1917" i="2"/>
  <c r="I1917" i="2"/>
  <c r="I1884" i="2"/>
  <c r="H1884" i="2"/>
  <c r="H1889" i="2"/>
  <c r="I1889" i="2"/>
  <c r="H1893" i="2"/>
  <c r="I1893" i="2"/>
  <c r="H1879" i="2"/>
  <c r="I1879" i="2"/>
  <c r="I1886" i="2"/>
  <c r="H1886" i="2"/>
  <c r="I1908" i="2"/>
  <c r="H1908" i="2"/>
  <c r="H1931" i="2"/>
  <c r="I1931" i="2"/>
  <c r="I1900" i="2"/>
  <c r="H1900" i="2"/>
  <c r="I1864" i="2"/>
  <c r="H1864" i="2"/>
  <c r="I1828" i="2"/>
  <c r="H1828" i="2"/>
  <c r="I1868" i="2"/>
  <c r="H1868" i="2"/>
  <c r="I1832" i="2"/>
  <c r="H1832" i="2"/>
  <c r="I1878" i="2"/>
  <c r="H1878" i="2"/>
  <c r="H1825" i="2"/>
  <c r="I1825" i="2"/>
  <c r="H1845" i="2"/>
  <c r="I1845" i="2"/>
  <c r="H1831" i="2"/>
  <c r="I1831" i="2"/>
  <c r="H2151" i="2"/>
  <c r="I2151" i="2"/>
  <c r="I1896" i="2"/>
  <c r="H1896" i="2"/>
  <c r="H1683" i="2"/>
  <c r="I1683" i="2"/>
  <c r="H1859" i="2"/>
  <c r="I1859" i="2"/>
  <c r="H1789" i="2"/>
  <c r="I1789" i="2"/>
  <c r="H1797" i="2"/>
  <c r="I1797" i="2"/>
  <c r="H1747" i="2"/>
  <c r="I1747" i="2"/>
  <c r="I1738" i="2"/>
  <c r="H1738" i="2"/>
  <c r="H1687" i="2"/>
  <c r="I1687" i="2"/>
  <c r="I1800" i="2"/>
  <c r="H1800" i="2"/>
  <c r="H1823" i="2"/>
  <c r="I1823" i="2"/>
  <c r="I1772" i="2"/>
  <c r="H1772" i="2"/>
  <c r="H1705" i="2"/>
  <c r="I1705" i="2"/>
  <c r="I1782" i="2"/>
  <c r="H1782" i="2"/>
  <c r="H1835" i="2"/>
  <c r="I1835" i="2"/>
  <c r="H1684" i="2"/>
  <c r="I1684" i="2"/>
  <c r="I1736" i="2"/>
  <c r="H1736" i="2"/>
  <c r="I1774" i="2"/>
  <c r="H1774" i="2"/>
  <c r="H1775" i="2"/>
  <c r="I1775" i="2"/>
  <c r="H1887" i="2"/>
  <c r="I1887" i="2"/>
  <c r="H1698" i="2"/>
  <c r="I1698" i="2"/>
  <c r="I1786" i="2"/>
  <c r="H1786" i="2"/>
  <c r="H1693" i="2"/>
  <c r="I1693" i="2"/>
  <c r="H1743" i="2"/>
  <c r="I1743" i="2"/>
  <c r="H1729" i="2"/>
  <c r="I1729" i="2"/>
  <c r="H1728" i="2"/>
  <c r="I1728" i="2"/>
  <c r="I1748" i="2"/>
  <c r="H1748" i="2"/>
  <c r="H1708" i="2"/>
  <c r="I1708" i="2"/>
  <c r="H1781" i="2"/>
  <c r="I1781" i="2"/>
  <c r="H1833" i="2"/>
  <c r="I1833" i="2"/>
  <c r="H1721" i="2"/>
  <c r="I1721" i="2"/>
  <c r="I1744" i="2"/>
  <c r="H1744" i="2"/>
  <c r="H1685" i="2"/>
  <c r="I1685" i="2"/>
  <c r="H1563" i="2"/>
  <c r="I1563" i="2"/>
  <c r="H1631" i="2"/>
  <c r="I1631" i="2"/>
  <c r="H1640" i="2"/>
  <c r="I1640" i="2"/>
  <c r="H1598" i="2"/>
  <c r="I1598" i="2"/>
  <c r="H1564" i="2"/>
  <c r="I1564" i="2"/>
  <c r="H1630" i="2"/>
  <c r="I1630" i="2"/>
  <c r="H1590" i="2"/>
  <c r="I1590" i="2"/>
  <c r="H1565" i="2"/>
  <c r="I1565" i="2"/>
  <c r="H1602" i="2"/>
  <c r="I1602" i="2"/>
  <c r="H1632" i="2"/>
  <c r="I1632" i="2"/>
  <c r="H1586" i="2"/>
  <c r="I1586" i="2"/>
  <c r="H1570" i="2"/>
  <c r="I1570" i="2"/>
  <c r="H1572" i="2"/>
  <c r="I1572" i="2"/>
  <c r="H1621" i="2"/>
  <c r="I1621" i="2"/>
  <c r="H1662" i="2"/>
  <c r="I1662" i="2"/>
  <c r="H1637" i="2"/>
  <c r="I1637" i="2"/>
  <c r="H1679" i="2"/>
  <c r="I1679" i="2"/>
  <c r="H1648" i="2"/>
  <c r="I1648" i="2"/>
  <c r="H1620" i="2"/>
  <c r="I1620" i="2"/>
  <c r="H1657" i="2"/>
  <c r="I1657" i="2"/>
  <c r="H1566" i="2"/>
  <c r="I1566" i="2"/>
  <c r="H1730" i="2"/>
  <c r="I1730" i="2"/>
  <c r="H1611" i="2"/>
  <c r="I1611" i="2"/>
  <c r="H1642" i="2"/>
  <c r="I1642" i="2"/>
  <c r="H1567" i="2"/>
  <c r="I1567" i="2"/>
  <c r="H1580" i="2"/>
  <c r="I1580" i="2"/>
  <c r="H1650" i="2"/>
  <c r="I1650" i="2"/>
  <c r="H1581" i="2"/>
  <c r="I1581" i="2"/>
  <c r="H1673" i="2"/>
  <c r="I1673" i="2"/>
  <c r="H1465" i="2"/>
  <c r="I1465" i="2"/>
  <c r="H1458" i="2"/>
  <c r="I1458" i="2"/>
  <c r="H1462" i="2"/>
  <c r="I1462" i="2"/>
  <c r="H1540" i="2"/>
  <c r="I1540" i="2"/>
  <c r="H1559" i="2"/>
  <c r="I1559" i="2"/>
  <c r="H1461" i="2"/>
  <c r="I1461" i="2"/>
  <c r="H1547" i="2"/>
  <c r="I1547" i="2"/>
  <c r="H1619" i="2"/>
  <c r="I1619" i="2"/>
  <c r="H1484" i="2"/>
  <c r="I1484" i="2"/>
  <c r="H1514" i="2"/>
  <c r="I1514" i="2"/>
  <c r="H1533" i="2"/>
  <c r="I1533" i="2"/>
  <c r="H1512" i="2"/>
  <c r="I1512" i="2"/>
  <c r="H1595" i="2"/>
  <c r="I1595" i="2"/>
  <c r="H1447" i="2"/>
  <c r="I1447" i="2"/>
  <c r="H1481" i="2"/>
  <c r="I1481" i="2"/>
  <c r="H1485" i="2"/>
  <c r="I1485" i="2"/>
  <c r="H1519" i="2"/>
  <c r="I1519" i="2"/>
  <c r="H1583" i="2"/>
  <c r="I1583" i="2"/>
  <c r="H1635" i="2"/>
  <c r="I1635" i="2"/>
  <c r="H1464" i="2"/>
  <c r="I1464" i="2"/>
  <c r="H1641" i="2"/>
  <c r="I1641" i="2"/>
  <c r="H1522" i="2"/>
  <c r="I1522" i="2"/>
  <c r="H1444" i="2"/>
  <c r="I1444" i="2"/>
  <c r="H1446" i="2"/>
  <c r="I1446" i="2"/>
  <c r="H1467" i="2"/>
  <c r="I1467" i="2"/>
  <c r="H1545" i="2"/>
  <c r="I1545" i="2"/>
  <c r="H1535" i="2"/>
  <c r="I1535" i="2"/>
  <c r="H1537" i="2"/>
  <c r="I1537" i="2"/>
  <c r="H1531" i="2"/>
  <c r="I1531" i="2"/>
  <c r="H1394" i="2"/>
  <c r="I1394" i="2"/>
  <c r="H1414" i="2"/>
  <c r="I1414" i="2"/>
  <c r="H1457" i="2"/>
  <c r="I1457" i="2"/>
  <c r="H1324" i="2"/>
  <c r="I1324" i="2"/>
  <c r="H1459" i="2"/>
  <c r="I1459" i="2"/>
  <c r="H1404" i="2"/>
  <c r="I1404" i="2"/>
  <c r="H1402" i="2"/>
  <c r="I1402" i="2"/>
  <c r="H1521" i="2"/>
  <c r="I1521" i="2"/>
  <c r="H1432" i="2"/>
  <c r="I1432" i="2"/>
  <c r="H1441" i="2"/>
  <c r="I1441" i="2"/>
  <c r="H1365" i="2"/>
  <c r="I1365" i="2"/>
  <c r="H1436" i="2"/>
  <c r="I1436" i="2"/>
  <c r="H1366" i="2"/>
  <c r="I1366" i="2"/>
  <c r="I1286" i="2"/>
  <c r="H1090" i="2"/>
  <c r="I1090" i="2"/>
  <c r="H1223" i="2"/>
  <c r="I1223" i="2"/>
  <c r="I1153" i="2"/>
  <c r="H1153" i="2"/>
  <c r="I1159" i="2"/>
  <c r="H1159" i="2"/>
  <c r="I1177" i="2"/>
  <c r="H1177" i="2"/>
  <c r="H1132" i="2"/>
  <c r="I1132" i="2"/>
  <c r="I1143" i="2"/>
  <c r="H1143" i="2"/>
  <c r="I1217" i="2"/>
  <c r="H1217" i="2"/>
  <c r="H1148" i="2"/>
  <c r="I1148" i="2"/>
  <c r="H1172" i="2"/>
  <c r="I1172" i="2"/>
  <c r="H1430" i="2"/>
  <c r="I1430" i="2"/>
  <c r="H1194" i="2"/>
  <c r="I1194" i="2"/>
  <c r="H1266" i="2"/>
  <c r="I1266" i="2"/>
  <c r="I1187" i="2"/>
  <c r="H1187" i="2"/>
  <c r="H1431" i="2"/>
  <c r="I1431" i="2"/>
  <c r="I1105" i="2"/>
  <c r="H1105" i="2"/>
  <c r="H1002" i="2"/>
  <c r="I1002" i="2"/>
  <c r="I1099" i="2"/>
  <c r="H1099" i="2"/>
  <c r="H1004" i="2"/>
  <c r="I1004" i="2"/>
  <c r="H962" i="2"/>
  <c r="I962" i="2"/>
  <c r="H948" i="2"/>
  <c r="I948" i="2"/>
  <c r="I751" i="2"/>
  <c r="H751" i="2"/>
  <c r="I879" i="2"/>
  <c r="H879" i="2"/>
  <c r="I769" i="2"/>
  <c r="H769" i="2"/>
  <c r="I797" i="2"/>
  <c r="H797" i="2"/>
  <c r="H814" i="2"/>
  <c r="I814" i="2"/>
  <c r="I915" i="2"/>
  <c r="H915" i="2"/>
  <c r="H832" i="2"/>
  <c r="I832" i="2"/>
  <c r="I749" i="2"/>
  <c r="H749" i="2"/>
  <c r="H678" i="2"/>
  <c r="I678" i="2"/>
  <c r="I647" i="2"/>
  <c r="H647" i="2"/>
  <c r="I663" i="2"/>
  <c r="H663" i="2"/>
  <c r="I705" i="2"/>
  <c r="H705" i="2"/>
  <c r="I743" i="2"/>
  <c r="H743" i="2"/>
  <c r="I701" i="2"/>
  <c r="H701" i="2"/>
  <c r="I951" i="2"/>
  <c r="H951" i="2"/>
  <c r="H676" i="2"/>
  <c r="I676" i="2"/>
  <c r="I496" i="2"/>
  <c r="H496" i="2"/>
  <c r="I556" i="2"/>
  <c r="H556" i="2"/>
  <c r="I596" i="2"/>
  <c r="H596" i="2"/>
  <c r="I542" i="2"/>
  <c r="H542" i="2"/>
  <c r="H587" i="2"/>
  <c r="I587" i="2"/>
  <c r="I562" i="2"/>
  <c r="H562" i="2"/>
  <c r="H830" i="2"/>
  <c r="I830" i="2"/>
  <c r="H553" i="2"/>
  <c r="I553" i="2"/>
  <c r="I560" i="2"/>
  <c r="H560" i="2"/>
  <c r="H363" i="2"/>
  <c r="I363" i="2"/>
  <c r="H425" i="2"/>
  <c r="I425" i="2"/>
  <c r="H389" i="2"/>
  <c r="I389" i="2"/>
  <c r="H381" i="2"/>
  <c r="I381" i="2"/>
  <c r="H369" i="2"/>
  <c r="I369" i="2"/>
  <c r="I474" i="2"/>
  <c r="H474" i="2"/>
  <c r="I3" i="2"/>
  <c r="H2750" i="2"/>
  <c r="H2462" i="2"/>
  <c r="H2366" i="2"/>
  <c r="H711" i="2"/>
  <c r="H2513" i="2"/>
  <c r="I2513" i="2"/>
  <c r="H2553" i="2"/>
  <c r="I2553" i="2"/>
  <c r="H2449" i="2"/>
  <c r="I2449" i="2"/>
  <c r="I2448" i="2"/>
  <c r="H2448" i="2"/>
  <c r="I2456" i="2"/>
  <c r="H2456" i="2"/>
  <c r="H2519" i="2"/>
  <c r="I2519" i="2"/>
  <c r="I2404" i="2"/>
  <c r="H2404" i="2"/>
  <c r="H2517" i="2"/>
  <c r="I2517" i="2"/>
  <c r="H2495" i="2"/>
  <c r="I2495" i="2"/>
  <c r="I2410" i="2"/>
  <c r="H2410" i="2"/>
  <c r="H2463" i="2"/>
  <c r="I2463" i="2"/>
  <c r="I2464" i="2"/>
  <c r="H2464" i="2"/>
  <c r="I2522" i="2"/>
  <c r="H2522" i="2"/>
  <c r="H2447" i="2"/>
  <c r="I2447" i="2"/>
  <c r="H2497" i="2"/>
  <c r="I2497" i="2"/>
  <c r="I2512" i="2"/>
  <c r="H2512" i="2"/>
  <c r="H2407" i="2"/>
  <c r="I2407" i="2"/>
  <c r="H2505" i="2"/>
  <c r="I2505" i="2"/>
  <c r="I2586" i="2"/>
  <c r="H2586" i="2"/>
  <c r="H2559" i="2"/>
  <c r="I2559" i="2"/>
  <c r="H2543" i="2"/>
  <c r="I2543" i="2"/>
  <c r="I2458" i="2"/>
  <c r="H2458" i="2"/>
  <c r="I2460" i="2"/>
  <c r="H2460" i="2"/>
  <c r="H2537" i="2"/>
  <c r="I2537" i="2"/>
  <c r="H2473" i="2"/>
  <c r="I2473" i="2"/>
  <c r="I2414" i="2"/>
  <c r="H2409" i="2"/>
  <c r="I2409" i="2"/>
  <c r="I2428" i="2"/>
  <c r="H2428" i="2"/>
  <c r="H2579" i="2"/>
  <c r="I2579" i="2"/>
  <c r="H2475" i="2"/>
  <c r="I2475" i="2"/>
  <c r="I2308" i="2"/>
  <c r="H2308" i="2"/>
  <c r="I2466" i="2"/>
  <c r="H2466" i="2"/>
  <c r="I2336" i="2"/>
  <c r="H2336" i="2"/>
  <c r="I2450" i="2"/>
  <c r="H2450" i="2"/>
  <c r="H2341" i="2"/>
  <c r="I2341" i="2"/>
  <c r="H2311" i="2"/>
  <c r="I2311" i="2"/>
  <c r="I2288" i="2"/>
  <c r="H2288" i="2"/>
  <c r="I2354" i="2"/>
  <c r="H2354" i="2"/>
  <c r="I2314" i="2"/>
  <c r="H2314" i="2"/>
  <c r="I2394" i="2"/>
  <c r="H2394" i="2"/>
  <c r="I2362" i="2"/>
  <c r="H2362" i="2"/>
  <c r="I2400" i="2"/>
  <c r="H2400" i="2"/>
  <c r="I2372" i="2"/>
  <c r="H2372" i="2"/>
  <c r="H2295" i="2"/>
  <c r="I2295" i="2"/>
  <c r="H2347" i="2"/>
  <c r="I2347" i="2"/>
  <c r="H2357" i="2"/>
  <c r="I2357" i="2"/>
  <c r="I2382" i="2"/>
  <c r="H2321" i="2"/>
  <c r="I2321" i="2"/>
  <c r="H2335" i="2"/>
  <c r="I2335" i="2"/>
  <c r="I2388" i="2"/>
  <c r="H2388" i="2"/>
  <c r="H2381" i="2"/>
  <c r="I2381" i="2"/>
  <c r="H2349" i="2"/>
  <c r="I2349" i="2"/>
  <c r="I2364" i="2"/>
  <c r="H2364" i="2"/>
  <c r="I2322" i="2"/>
  <c r="H2322" i="2"/>
  <c r="H2433" i="2"/>
  <c r="I2433" i="2"/>
  <c r="I2312" i="2"/>
  <c r="H2312" i="2"/>
  <c r="I2286" i="2"/>
  <c r="H2351" i="2"/>
  <c r="I2351" i="2"/>
  <c r="I2384" i="2"/>
  <c r="H2384" i="2"/>
  <c r="I2386" i="2"/>
  <c r="H2386" i="2"/>
  <c r="H2389" i="2"/>
  <c r="I2389" i="2"/>
  <c r="I2304" i="2"/>
  <c r="H2304" i="2"/>
  <c r="H2401" i="2"/>
  <c r="I2401" i="2"/>
  <c r="H2417" i="2"/>
  <c r="I2417" i="2"/>
  <c r="I2204" i="2"/>
  <c r="H2204" i="2"/>
  <c r="I2222" i="2"/>
  <c r="H2222" i="2"/>
  <c r="H2209" i="2"/>
  <c r="I2209" i="2"/>
  <c r="H2245" i="2"/>
  <c r="I2245" i="2"/>
  <c r="I2248" i="2"/>
  <c r="H2248" i="2"/>
  <c r="I2218" i="2"/>
  <c r="H2218" i="2"/>
  <c r="I2208" i="2"/>
  <c r="H2208" i="2"/>
  <c r="I2246" i="2"/>
  <c r="I2330" i="2"/>
  <c r="H2330" i="2"/>
  <c r="H2277" i="2"/>
  <c r="I2277" i="2"/>
  <c r="I2278" i="2"/>
  <c r="H2267" i="2"/>
  <c r="I2267" i="2"/>
  <c r="I2276" i="2"/>
  <c r="H2276" i="2"/>
  <c r="H2255" i="2"/>
  <c r="I2255" i="2"/>
  <c r="I2180" i="2"/>
  <c r="H2180" i="2"/>
  <c r="I2206" i="2"/>
  <c r="H2206" i="2"/>
  <c r="I2236" i="2"/>
  <c r="H2236" i="2"/>
  <c r="I2170" i="2"/>
  <c r="H2170" i="2"/>
  <c r="H2217" i="2"/>
  <c r="I2217" i="2"/>
  <c r="H2291" i="2"/>
  <c r="I2291" i="2"/>
  <c r="H2275" i="2"/>
  <c r="I2275" i="2"/>
  <c r="H2223" i="2"/>
  <c r="I2223" i="2"/>
  <c r="H2511" i="2"/>
  <c r="I2511" i="2"/>
  <c r="H2257" i="2"/>
  <c r="I2257" i="2"/>
  <c r="I2212" i="2"/>
  <c r="H2212" i="2"/>
  <c r="H2315" i="2"/>
  <c r="I2315" i="2"/>
  <c r="H2273" i="2"/>
  <c r="I2273" i="2"/>
  <c r="I2272" i="2"/>
  <c r="H2272" i="2"/>
  <c r="I2176" i="2"/>
  <c r="H2176" i="2"/>
  <c r="H2233" i="2"/>
  <c r="I2233" i="2"/>
  <c r="H2313" i="2"/>
  <c r="I2313" i="2"/>
  <c r="H2167" i="2"/>
  <c r="I2167" i="2"/>
  <c r="I2202" i="2"/>
  <c r="H2202" i="2"/>
  <c r="I2174" i="2"/>
  <c r="H2174" i="2"/>
  <c r="I2244" i="2"/>
  <c r="H2244" i="2"/>
  <c r="H2265" i="2"/>
  <c r="I2265" i="2"/>
  <c r="H2229" i="2"/>
  <c r="I2229" i="2"/>
  <c r="I2242" i="2"/>
  <c r="H2242" i="2"/>
  <c r="H2379" i="2"/>
  <c r="I2379" i="2"/>
  <c r="H2191" i="2"/>
  <c r="I2191" i="2"/>
  <c r="I2238" i="2"/>
  <c r="H2238" i="2"/>
  <c r="H2221" i="2"/>
  <c r="I2221" i="2"/>
  <c r="H2303" i="2"/>
  <c r="I2303" i="2"/>
  <c r="H2103" i="2"/>
  <c r="I2103" i="2"/>
  <c r="I2048" i="2"/>
  <c r="H2048" i="2"/>
  <c r="H2155" i="2"/>
  <c r="I2155" i="2"/>
  <c r="H2179" i="2"/>
  <c r="I2179" i="2"/>
  <c r="I2158" i="2"/>
  <c r="H2158" i="2"/>
  <c r="I2160" i="2"/>
  <c r="H2160" i="2"/>
  <c r="H2157" i="2"/>
  <c r="I2157" i="2"/>
  <c r="H2119" i="2"/>
  <c r="I2119" i="2"/>
  <c r="H2251" i="2"/>
  <c r="I2251" i="2"/>
  <c r="H2081" i="2"/>
  <c r="I2081" i="2"/>
  <c r="I2146" i="2"/>
  <c r="H2146" i="2"/>
  <c r="I2068" i="2"/>
  <c r="H2068" i="2"/>
  <c r="H2067" i="2"/>
  <c r="I2067" i="2"/>
  <c r="H2095" i="2"/>
  <c r="I2095" i="2"/>
  <c r="H2149" i="2"/>
  <c r="I2149" i="2"/>
  <c r="I2226" i="2"/>
  <c r="H2226" i="2"/>
  <c r="H2145" i="2"/>
  <c r="I2145" i="2"/>
  <c r="I2134" i="2"/>
  <c r="H2134" i="2"/>
  <c r="I2124" i="2"/>
  <c r="H2124" i="2"/>
  <c r="I2112" i="2"/>
  <c r="H2112" i="2"/>
  <c r="I2096" i="2"/>
  <c r="H2096" i="2"/>
  <c r="I2082" i="2"/>
  <c r="H2082" i="2"/>
  <c r="I2100" i="2"/>
  <c r="H2100" i="2"/>
  <c r="H2047" i="2"/>
  <c r="I2047" i="2"/>
  <c r="I2210" i="2"/>
  <c r="H2210" i="2"/>
  <c r="I1958" i="2"/>
  <c r="H2041" i="2"/>
  <c r="I2041" i="2"/>
  <c r="H2013" i="2"/>
  <c r="I2013" i="2"/>
  <c r="I2042" i="2"/>
  <c r="H2042" i="2"/>
  <c r="I2022" i="2"/>
  <c r="H2123" i="2"/>
  <c r="I2123" i="2"/>
  <c r="H2033" i="2"/>
  <c r="I2033" i="2"/>
  <c r="H2027" i="2"/>
  <c r="I2027" i="2"/>
  <c r="I2106" i="2"/>
  <c r="H2106" i="2"/>
  <c r="I2026" i="2"/>
  <c r="H2026" i="2"/>
  <c r="H2035" i="2"/>
  <c r="I2035" i="2"/>
  <c r="H2073" i="2"/>
  <c r="I2073" i="2"/>
  <c r="H2127" i="2"/>
  <c r="I2127" i="2"/>
  <c r="I2014" i="2"/>
  <c r="H2014" i="2"/>
  <c r="I2010" i="2"/>
  <c r="H2010" i="2"/>
  <c r="H2025" i="2"/>
  <c r="I2025" i="2"/>
  <c r="I2270" i="2"/>
  <c r="H1803" i="2"/>
  <c r="I1803" i="2"/>
  <c r="I1816" i="2"/>
  <c r="H1816" i="2"/>
  <c r="I1826" i="2"/>
  <c r="H1826" i="2"/>
  <c r="I1846" i="2"/>
  <c r="H1846" i="2"/>
  <c r="H1829" i="2"/>
  <c r="I1829" i="2"/>
  <c r="I1820" i="2"/>
  <c r="H1820" i="2"/>
  <c r="I1914" i="2"/>
  <c r="H1914" i="2"/>
  <c r="H1953" i="2"/>
  <c r="I1953" i="2"/>
  <c r="H2001" i="2"/>
  <c r="I2001" i="2"/>
  <c r="H2011" i="2"/>
  <c r="I2011" i="2"/>
  <c r="H1921" i="2"/>
  <c r="I1921" i="2"/>
  <c r="H1955" i="2"/>
  <c r="I1955" i="2"/>
  <c r="I1872" i="2"/>
  <c r="H1872" i="2"/>
  <c r="I1852" i="2"/>
  <c r="H1852" i="2"/>
  <c r="I1814" i="2"/>
  <c r="H1814" i="2"/>
  <c r="H1815" i="2"/>
  <c r="I1815" i="2"/>
  <c r="H1857" i="2"/>
  <c r="I1857" i="2"/>
  <c r="I1842" i="2"/>
  <c r="H1842" i="2"/>
  <c r="I1860" i="2"/>
  <c r="H1860" i="2"/>
  <c r="I1806" i="2"/>
  <c r="H1806" i="2"/>
  <c r="H1807" i="2"/>
  <c r="I1807" i="2"/>
  <c r="H1867" i="2"/>
  <c r="I1867" i="2"/>
  <c r="H1809" i="2"/>
  <c r="I1809" i="2"/>
  <c r="H2007" i="2"/>
  <c r="I2007" i="2"/>
  <c r="H1995" i="2"/>
  <c r="I1995" i="2"/>
  <c r="H1769" i="2"/>
  <c r="I1769" i="2"/>
  <c r="I1780" i="2"/>
  <c r="H1780" i="2"/>
  <c r="H1689" i="2"/>
  <c r="I1689" i="2"/>
  <c r="I1734" i="2"/>
  <c r="H1795" i="2"/>
  <c r="I1795" i="2"/>
  <c r="H1688" i="2"/>
  <c r="I1688" i="2"/>
  <c r="H1711" i="2"/>
  <c r="I1711" i="2"/>
  <c r="H1686" i="2"/>
  <c r="I1686" i="2"/>
  <c r="I1742" i="2"/>
  <c r="H1742" i="2"/>
  <c r="H1817" i="2"/>
  <c r="I1817" i="2"/>
  <c r="H1811" i="2"/>
  <c r="I1811" i="2"/>
  <c r="H1706" i="2"/>
  <c r="I1706" i="2"/>
  <c r="H1722" i="2"/>
  <c r="I1722" i="2"/>
  <c r="H1753" i="2"/>
  <c r="I1753" i="2"/>
  <c r="H1714" i="2"/>
  <c r="I1714" i="2"/>
  <c r="H1881" i="2"/>
  <c r="I1881" i="2"/>
  <c r="H1787" i="2"/>
  <c r="I1787" i="2"/>
  <c r="I1792" i="2"/>
  <c r="H1792" i="2"/>
  <c r="H1839" i="2"/>
  <c r="I1839" i="2"/>
  <c r="I1770" i="2"/>
  <c r="H1770" i="2"/>
  <c r="I1788" i="2"/>
  <c r="H1788" i="2"/>
  <c r="H1785" i="2"/>
  <c r="I1785" i="2"/>
  <c r="H1777" i="2"/>
  <c r="I1777" i="2"/>
  <c r="I1768" i="2"/>
  <c r="H1768" i="2"/>
  <c r="H1757" i="2"/>
  <c r="I1757" i="2"/>
  <c r="H1741" i="2"/>
  <c r="I1741" i="2"/>
  <c r="H1690" i="2"/>
  <c r="I1690" i="2"/>
  <c r="H1723" i="2"/>
  <c r="I1723" i="2"/>
  <c r="H1733" i="2"/>
  <c r="I1733" i="2"/>
  <c r="I1794" i="2"/>
  <c r="H1794" i="2"/>
  <c r="H1899" i="2"/>
  <c r="I1899" i="2"/>
  <c r="H1576" i="2"/>
  <c r="I1576" i="2"/>
  <c r="H1587" i="2"/>
  <c r="I1587" i="2"/>
  <c r="H1761" i="2"/>
  <c r="I1761" i="2"/>
  <c r="H1584" i="2"/>
  <c r="I1584" i="2"/>
  <c r="H1633" i="2"/>
  <c r="I1633" i="2"/>
  <c r="H1639" i="2"/>
  <c r="I1639" i="2"/>
  <c r="H1624" i="2"/>
  <c r="I1624" i="2"/>
  <c r="H1715" i="2"/>
  <c r="I1715" i="2"/>
  <c r="H1588" i="2"/>
  <c r="I1588" i="2"/>
  <c r="H1779" i="2"/>
  <c r="I1779" i="2"/>
  <c r="H1622" i="2"/>
  <c r="I1622" i="2"/>
  <c r="H1608" i="2"/>
  <c r="I1608" i="2"/>
  <c r="H1911" i="2"/>
  <c r="I1911" i="2"/>
  <c r="I1910" i="2"/>
  <c r="H1910" i="2"/>
  <c r="H1682" i="2"/>
  <c r="I1682" i="2"/>
  <c r="H1573" i="2"/>
  <c r="I1573" i="2"/>
  <c r="H1591" i="2"/>
  <c r="I1591" i="2"/>
  <c r="H1618" i="2"/>
  <c r="I1618" i="2"/>
  <c r="H1664" i="2"/>
  <c r="I1664" i="2"/>
  <c r="H1627" i="2"/>
  <c r="I1627" i="2"/>
  <c r="H1592" i="2"/>
  <c r="I1592" i="2"/>
  <c r="H1677" i="2"/>
  <c r="I1677" i="2"/>
  <c r="H1719" i="2"/>
  <c r="I1719" i="2"/>
  <c r="H1575" i="2"/>
  <c r="I1575" i="2"/>
  <c r="H1625" i="2"/>
  <c r="I1625" i="2"/>
  <c r="H1636" i="2"/>
  <c r="I1636" i="2"/>
  <c r="H1660" i="2"/>
  <c r="I1660" i="2"/>
  <c r="H1617" i="2"/>
  <c r="I1617" i="2"/>
  <c r="H1649" i="2"/>
  <c r="I1649" i="2"/>
  <c r="H1578" i="2"/>
  <c r="I1578" i="2"/>
  <c r="H1443" i="2"/>
  <c r="I1443" i="2"/>
  <c r="H1516" i="2"/>
  <c r="I1516" i="2"/>
  <c r="H1552" i="2"/>
  <c r="I1552" i="2"/>
  <c r="H1593" i="2"/>
  <c r="I1593" i="2"/>
  <c r="H1577" i="2"/>
  <c r="I1577" i="2"/>
  <c r="H1599" i="2"/>
  <c r="I1599" i="2"/>
  <c r="H1542" i="2"/>
  <c r="I1542" i="2"/>
  <c r="H1549" i="2"/>
  <c r="I1549" i="2"/>
  <c r="H1530" i="2"/>
  <c r="I1530" i="2"/>
  <c r="H1571" i="2"/>
  <c r="I1571" i="2"/>
  <c r="H1482" i="2"/>
  <c r="I1482" i="2"/>
  <c r="H1507" i="2"/>
  <c r="I1507" i="2"/>
  <c r="H1476" i="2"/>
  <c r="I1476" i="2"/>
  <c r="H1445" i="2"/>
  <c r="I1445" i="2"/>
  <c r="H1448" i="2"/>
  <c r="I1448" i="2"/>
  <c r="H1470" i="2"/>
  <c r="I1470" i="2"/>
  <c r="H1513" i="2"/>
  <c r="I1513" i="2"/>
  <c r="H1658" i="2"/>
  <c r="I1658" i="2"/>
  <c r="H1474" i="2"/>
  <c r="I1474" i="2"/>
  <c r="H1643" i="2"/>
  <c r="I1643" i="2"/>
  <c r="H1478" i="2"/>
  <c r="H1477" i="2"/>
  <c r="I1477" i="2"/>
  <c r="H1520" i="2"/>
  <c r="I1520" i="2"/>
  <c r="H1480" i="2"/>
  <c r="I1480" i="2"/>
  <c r="H1532" i="2"/>
  <c r="I1532" i="2"/>
  <c r="H1451" i="2"/>
  <c r="I1451" i="2"/>
  <c r="H1347" i="2"/>
  <c r="I1347" i="2"/>
  <c r="H1340" i="2"/>
  <c r="I1340" i="2"/>
  <c r="H1326" i="2"/>
  <c r="I1326" i="2"/>
  <c r="H1463" i="2"/>
  <c r="I1463" i="2"/>
  <c r="H1348" i="2"/>
  <c r="I1348" i="2"/>
  <c r="H1393" i="2"/>
  <c r="I1393" i="2"/>
  <c r="H1409" i="2"/>
  <c r="I1409" i="2"/>
  <c r="H1361" i="2"/>
  <c r="I1361" i="2"/>
  <c r="H1368" i="2"/>
  <c r="I1368" i="2"/>
  <c r="H1327" i="2"/>
  <c r="I1327" i="2"/>
  <c r="H1475" i="2"/>
  <c r="I1475" i="2"/>
  <c r="H1378" i="2"/>
  <c r="I1378" i="2"/>
  <c r="I1209" i="2"/>
  <c r="H1209" i="2"/>
  <c r="H1550" i="2"/>
  <c r="I1550" i="2"/>
  <c r="H1292" i="2"/>
  <c r="I1292" i="2"/>
  <c r="H1294" i="2"/>
  <c r="I1294" i="2"/>
  <c r="H1295" i="2"/>
  <c r="I1295" i="2"/>
  <c r="H1297" i="2"/>
  <c r="I1297" i="2"/>
  <c r="H1260" i="2"/>
  <c r="I1260" i="2"/>
  <c r="H1229" i="2"/>
  <c r="I1229" i="2"/>
  <c r="H1411" i="2"/>
  <c r="I1411" i="2"/>
  <c r="I1101" i="2"/>
  <c r="H1101" i="2"/>
  <c r="H910" i="2"/>
  <c r="I910" i="2"/>
  <c r="I883" i="2"/>
  <c r="H883" i="2"/>
  <c r="H898" i="2"/>
  <c r="I898" i="2"/>
  <c r="H1058" i="2"/>
  <c r="I1058" i="2"/>
  <c r="H936" i="2"/>
  <c r="I936" i="2"/>
  <c r="I971" i="2"/>
  <c r="H971" i="2"/>
  <c r="I867" i="2"/>
  <c r="H867" i="2"/>
  <c r="I889" i="2"/>
  <c r="H889" i="2"/>
  <c r="I999" i="2"/>
  <c r="H999" i="2"/>
  <c r="I871" i="2"/>
  <c r="H871" i="2"/>
  <c r="I937" i="2"/>
  <c r="H937" i="2"/>
  <c r="H866" i="2"/>
  <c r="I866" i="2"/>
  <c r="H848" i="2"/>
  <c r="I848" i="2"/>
  <c r="I957" i="2"/>
  <c r="H957" i="2"/>
  <c r="I895" i="2"/>
  <c r="H895" i="2"/>
  <c r="I917" i="2"/>
  <c r="H917" i="2"/>
  <c r="H1026" i="2"/>
  <c r="I1026" i="2"/>
  <c r="I935" i="2"/>
  <c r="H935" i="2"/>
  <c r="H878" i="2"/>
  <c r="I878" i="2"/>
  <c r="H734" i="2"/>
  <c r="I734" i="2"/>
  <c r="I733" i="2"/>
  <c r="H733" i="2"/>
  <c r="I767" i="2"/>
  <c r="H767" i="2"/>
  <c r="I873" i="2"/>
  <c r="H873" i="2"/>
  <c r="I622" i="2"/>
  <c r="H622" i="2"/>
  <c r="I637" i="2"/>
  <c r="H637" i="2"/>
  <c r="H621" i="2"/>
  <c r="I621" i="2"/>
  <c r="H668" i="2"/>
  <c r="I668" i="2"/>
  <c r="I667" i="2"/>
  <c r="H667" i="2"/>
  <c r="I655" i="2"/>
  <c r="H655" i="2"/>
  <c r="I677" i="2"/>
  <c r="H677" i="2"/>
  <c r="I779" i="2"/>
  <c r="H779" i="2"/>
  <c r="H950" i="2"/>
  <c r="I950" i="2"/>
  <c r="I608" i="2"/>
  <c r="H608" i="2"/>
  <c r="H509" i="2"/>
  <c r="I509" i="2"/>
  <c r="H597" i="2"/>
  <c r="I597" i="2"/>
  <c r="I548" i="2"/>
  <c r="H548" i="2"/>
  <c r="I446" i="2"/>
  <c r="H446" i="2"/>
  <c r="H513" i="2"/>
  <c r="I513" i="2"/>
  <c r="I416" i="2"/>
  <c r="H416" i="2"/>
  <c r="H411" i="2"/>
  <c r="I411" i="2"/>
  <c r="H119" i="2"/>
  <c r="I119" i="2"/>
  <c r="H115" i="2"/>
  <c r="I115" i="2"/>
  <c r="H111" i="2"/>
  <c r="I111" i="2"/>
  <c r="H107" i="2"/>
  <c r="I107" i="2"/>
  <c r="H103" i="2"/>
  <c r="I103" i="2"/>
  <c r="H99" i="2"/>
  <c r="I99" i="2"/>
  <c r="H95" i="2"/>
  <c r="I95" i="2"/>
  <c r="H91" i="2"/>
  <c r="I91" i="2"/>
  <c r="H87" i="2"/>
  <c r="I87" i="2"/>
  <c r="H83" i="2"/>
  <c r="I83" i="2"/>
  <c r="H79" i="2"/>
  <c r="I79" i="2"/>
  <c r="H75" i="2"/>
  <c r="I75" i="2"/>
  <c r="H71" i="2"/>
  <c r="I71" i="2"/>
  <c r="I67" i="2"/>
  <c r="H67" i="2"/>
  <c r="I63" i="2"/>
  <c r="H63" i="2"/>
  <c r="I59" i="2"/>
  <c r="H59" i="2"/>
  <c r="I55" i="2"/>
  <c r="H55" i="2"/>
  <c r="I51" i="2"/>
  <c r="H51" i="2"/>
  <c r="I47" i="2"/>
  <c r="H47" i="2"/>
  <c r="I43" i="2"/>
  <c r="H43" i="2"/>
  <c r="I39" i="2"/>
  <c r="H39" i="2"/>
  <c r="I35" i="2"/>
  <c r="H35" i="2"/>
  <c r="I31" i="2"/>
  <c r="H31" i="2"/>
  <c r="I27" i="2"/>
  <c r="H27" i="2"/>
  <c r="I23" i="2"/>
  <c r="H23" i="2"/>
  <c r="I19" i="2"/>
  <c r="H19" i="2"/>
  <c r="I15" i="2"/>
  <c r="H15" i="2"/>
  <c r="I11" i="2"/>
  <c r="H11" i="2"/>
  <c r="I7" i="2"/>
  <c r="H7" i="2"/>
  <c r="J69" i="3"/>
  <c r="J103" i="3" s="1"/>
  <c r="J137" i="3" s="1"/>
  <c r="J171" i="3" s="1"/>
  <c r="J205" i="3" s="1"/>
  <c r="J239" i="3" s="1"/>
  <c r="J273" i="3" s="1"/>
  <c r="O273" i="3" s="1"/>
  <c r="K69" i="3"/>
  <c r="J65" i="3"/>
  <c r="J99" i="3" s="1"/>
  <c r="J133" i="3" s="1"/>
  <c r="J167" i="3" s="1"/>
  <c r="J201" i="3" s="1"/>
  <c r="J235" i="3" s="1"/>
  <c r="J269" i="3" s="1"/>
  <c r="K65" i="3"/>
  <c r="J61" i="3"/>
  <c r="K61" i="3"/>
  <c r="K95" i="3" s="1"/>
  <c r="K129" i="3" s="1"/>
  <c r="K163" i="3" s="1"/>
  <c r="K197" i="3" s="1"/>
  <c r="K231" i="3" s="1"/>
  <c r="K265" i="3" s="1"/>
  <c r="J57" i="3"/>
  <c r="K57" i="3"/>
  <c r="K91" i="3" s="1"/>
  <c r="K125" i="3" s="1"/>
  <c r="K159" i="3" s="1"/>
  <c r="K193" i="3" s="1"/>
  <c r="K227" i="3" s="1"/>
  <c r="K261" i="3" s="1"/>
  <c r="J53" i="3"/>
  <c r="J87" i="3" s="1"/>
  <c r="J121" i="3" s="1"/>
  <c r="J155" i="3" s="1"/>
  <c r="J189" i="3" s="1"/>
  <c r="J223" i="3" s="1"/>
  <c r="J257" i="3" s="1"/>
  <c r="O257" i="3" s="1"/>
  <c r="K53" i="3"/>
  <c r="J49" i="3"/>
  <c r="K49" i="3"/>
  <c r="K83" i="3" s="1"/>
  <c r="K117" i="3" s="1"/>
  <c r="K151" i="3" s="1"/>
  <c r="K185" i="3" s="1"/>
  <c r="K219" i="3" s="1"/>
  <c r="K253" i="3" s="1"/>
  <c r="J45" i="3"/>
  <c r="K45" i="3"/>
  <c r="K79" i="3" s="1"/>
  <c r="K113" i="3" s="1"/>
  <c r="K147" i="3" s="1"/>
  <c r="K181" i="3" s="1"/>
  <c r="K215" i="3" s="1"/>
  <c r="K249" i="3" s="1"/>
  <c r="J41" i="3"/>
  <c r="K41" i="3"/>
  <c r="K75" i="3" s="1"/>
  <c r="K109" i="3" s="1"/>
  <c r="K143" i="3" s="1"/>
  <c r="K177" i="3" s="1"/>
  <c r="K211" i="3" s="1"/>
  <c r="K245" i="3" s="1"/>
  <c r="K37" i="3"/>
  <c r="K71" i="3" s="1"/>
  <c r="K105" i="3" s="1"/>
  <c r="K139" i="3" s="1"/>
  <c r="K173" i="3" s="1"/>
  <c r="K207" i="3" s="1"/>
  <c r="K241" i="3" s="1"/>
  <c r="P241" i="3" s="1"/>
  <c r="J37" i="3"/>
  <c r="H2518" i="2"/>
  <c r="H2454" i="2"/>
  <c r="H2390" i="2"/>
  <c r="H2294" i="2"/>
  <c r="H2262" i="2"/>
  <c r="H2054" i="2"/>
  <c r="H1798" i="2"/>
  <c r="I1478" i="2"/>
  <c r="H2835" i="2"/>
  <c r="I2835" i="2"/>
  <c r="H2683" i="2"/>
  <c r="I2683" i="2"/>
  <c r="H2777" i="2"/>
  <c r="I2777" i="2"/>
  <c r="I2672" i="2"/>
  <c r="H2672" i="2"/>
  <c r="H2991" i="2"/>
  <c r="I2991" i="2"/>
  <c r="I2668" i="2"/>
  <c r="H2668" i="2"/>
  <c r="H2859" i="2"/>
  <c r="I2859" i="2"/>
  <c r="H2739" i="2"/>
  <c r="I2739" i="2"/>
  <c r="I2532" i="2"/>
  <c r="H2532" i="2"/>
  <c r="I2548" i="2"/>
  <c r="H2548" i="2"/>
  <c r="I2534" i="2"/>
  <c r="H2675" i="2"/>
  <c r="I2675" i="2"/>
  <c r="I2620" i="2"/>
  <c r="H2620" i="2"/>
  <c r="H2545" i="2"/>
  <c r="I2545" i="2"/>
  <c r="I2566" i="2"/>
  <c r="I2560" i="2"/>
  <c r="H2560" i="2"/>
  <c r="H2613" i="2"/>
  <c r="I2613" i="2"/>
  <c r="H2573" i="2"/>
  <c r="I2573" i="2"/>
  <c r="I2690" i="2"/>
  <c r="H2690" i="2"/>
  <c r="I2540" i="2"/>
  <c r="H2540" i="2"/>
  <c r="I2552" i="2"/>
  <c r="H2552" i="2"/>
  <c r="I2626" i="2"/>
  <c r="H2626" i="2"/>
  <c r="H2657" i="2"/>
  <c r="I2657" i="2"/>
  <c r="H2715" i="2"/>
  <c r="I2715" i="2"/>
  <c r="H2527" i="2"/>
  <c r="I2527" i="2"/>
  <c r="H2617" i="2"/>
  <c r="I2617" i="2"/>
  <c r="I2642" i="2"/>
  <c r="H2642" i="2"/>
  <c r="H2583" i="2"/>
  <c r="I2583" i="2"/>
  <c r="H2615" i="2"/>
  <c r="I2615" i="2"/>
  <c r="I2524" i="2"/>
  <c r="H2524" i="2"/>
  <c r="H2639" i="2"/>
  <c r="I2639" i="2"/>
  <c r="I2568" i="2"/>
  <c r="H2568" i="2"/>
  <c r="I2550" i="2"/>
  <c r="I2870" i="2"/>
  <c r="H2485" i="2"/>
  <c r="I2485" i="2"/>
  <c r="I2486" i="2"/>
  <c r="I2472" i="2"/>
  <c r="H2472" i="2"/>
  <c r="H2521" i="2"/>
  <c r="I2521" i="2"/>
  <c r="H2509" i="2"/>
  <c r="I2509" i="2"/>
  <c r="I2504" i="2"/>
  <c r="H2504" i="2"/>
  <c r="I2406" i="2"/>
  <c r="H2611" i="2"/>
  <c r="I2611" i="2"/>
  <c r="I2516" i="2"/>
  <c r="H2516" i="2"/>
  <c r="I2476" i="2"/>
  <c r="H2476" i="2"/>
  <c r="H2515" i="2"/>
  <c r="I2515" i="2"/>
  <c r="I2418" i="2"/>
  <c r="H2418" i="2"/>
  <c r="I2426" i="2"/>
  <c r="H2426" i="2"/>
  <c r="I2480" i="2"/>
  <c r="H2480" i="2"/>
  <c r="H2603" i="2"/>
  <c r="I2603" i="2"/>
  <c r="H2607" i="2"/>
  <c r="I2607" i="2"/>
  <c r="H2425" i="2"/>
  <c r="I2425" i="2"/>
  <c r="H2465" i="2"/>
  <c r="I2465" i="2"/>
  <c r="I2500" i="2"/>
  <c r="H2500" i="2"/>
  <c r="I2436" i="2"/>
  <c r="H2436" i="2"/>
  <c r="H2555" i="2"/>
  <c r="I2555" i="2"/>
  <c r="I2478" i="2"/>
  <c r="H2451" i="2"/>
  <c r="I2451" i="2"/>
  <c r="H2503" i="2"/>
  <c r="I2503" i="2"/>
  <c r="H2283" i="2"/>
  <c r="I2283" i="2"/>
  <c r="H2419" i="2"/>
  <c r="I2419" i="2"/>
  <c r="H2459" i="2"/>
  <c r="I2459" i="2"/>
  <c r="H2301" i="2"/>
  <c r="I2301" i="2"/>
  <c r="I2630" i="2"/>
  <c r="H2395" i="2"/>
  <c r="I2395" i="2"/>
  <c r="H2337" i="2"/>
  <c r="I2337" i="2"/>
  <c r="I2356" i="2"/>
  <c r="H2356" i="2"/>
  <c r="I2300" i="2"/>
  <c r="H2300" i="2"/>
  <c r="I2396" i="2"/>
  <c r="H2396" i="2"/>
  <c r="I2398" i="2"/>
  <c r="H2491" i="2"/>
  <c r="I2491" i="2"/>
  <c r="H2163" i="2"/>
  <c r="I2163" i="2"/>
  <c r="H2253" i="2"/>
  <c r="I2253" i="2"/>
  <c r="I2264" i="2"/>
  <c r="H2264" i="2"/>
  <c r="I2214" i="2"/>
  <c r="H2231" i="2"/>
  <c r="I2231" i="2"/>
  <c r="I2182" i="2"/>
  <c r="I2166" i="2"/>
  <c r="H2166" i="2"/>
  <c r="I2164" i="2"/>
  <c r="H2164" i="2"/>
  <c r="I2192" i="2"/>
  <c r="H2192" i="2"/>
  <c r="I2200" i="2"/>
  <c r="H2200" i="2"/>
  <c r="H2371" i="2"/>
  <c r="I2371" i="2"/>
  <c r="H2363" i="2"/>
  <c r="I2363" i="2"/>
  <c r="H2227" i="2"/>
  <c r="I2227" i="2"/>
  <c r="I2172" i="2"/>
  <c r="H2172" i="2"/>
  <c r="H2175" i="2"/>
  <c r="I2175" i="2"/>
  <c r="I2228" i="2"/>
  <c r="H2228" i="2"/>
  <c r="I2252" i="2"/>
  <c r="H2252" i="2"/>
  <c r="H2239" i="2"/>
  <c r="I2239" i="2"/>
  <c r="I2280" i="2"/>
  <c r="H2280" i="2"/>
  <c r="H2361" i="2"/>
  <c r="I2361" i="2"/>
  <c r="I2168" i="2"/>
  <c r="H2168" i="2"/>
  <c r="H2367" i="2"/>
  <c r="I2367" i="2"/>
  <c r="H2069" i="2"/>
  <c r="I2069" i="2"/>
  <c r="I2076" i="2"/>
  <c r="H2076" i="2"/>
  <c r="H2083" i="2"/>
  <c r="I2083" i="2"/>
  <c r="H2045" i="2"/>
  <c r="I2045" i="2"/>
  <c r="I2070" i="2"/>
  <c r="H2070" i="2"/>
  <c r="H2087" i="2"/>
  <c r="I2087" i="2"/>
  <c r="H2143" i="2"/>
  <c r="I2143" i="2"/>
  <c r="I2120" i="2"/>
  <c r="H2120" i="2"/>
  <c r="H2129" i="2"/>
  <c r="I2129" i="2"/>
  <c r="I2140" i="2"/>
  <c r="H2140" i="2"/>
  <c r="H2085" i="2"/>
  <c r="I2085" i="2"/>
  <c r="I2136" i="2"/>
  <c r="H2136" i="2"/>
  <c r="I2258" i="2"/>
  <c r="H2258" i="2"/>
  <c r="I2162" i="2"/>
  <c r="H2162" i="2"/>
  <c r="H2247" i="2"/>
  <c r="I2247" i="2"/>
  <c r="I2156" i="2"/>
  <c r="H2156" i="2"/>
  <c r="I2122" i="2"/>
  <c r="H2122" i="2"/>
  <c r="H2147" i="2"/>
  <c r="I2147" i="2"/>
  <c r="H2241" i="2"/>
  <c r="I2241" i="2"/>
  <c r="I2144" i="2"/>
  <c r="H2144" i="2"/>
  <c r="I2142" i="2"/>
  <c r="H2142" i="2"/>
  <c r="H2133" i="2"/>
  <c r="I2133" i="2"/>
  <c r="I2078" i="2"/>
  <c r="H2078" i="2"/>
  <c r="H2109" i="2"/>
  <c r="I2109" i="2"/>
  <c r="H2177" i="2"/>
  <c r="I2177" i="2"/>
  <c r="H2089" i="2"/>
  <c r="I2089" i="2"/>
  <c r="I2092" i="2"/>
  <c r="H2092" i="2"/>
  <c r="I2102" i="2"/>
  <c r="H2102" i="2"/>
  <c r="H2137" i="2"/>
  <c r="I2137" i="2"/>
  <c r="I2084" i="2"/>
  <c r="H2084" i="2"/>
  <c r="H2243" i="2"/>
  <c r="I2243" i="2"/>
  <c r="H2017" i="2"/>
  <c r="I2017" i="2"/>
  <c r="I1942" i="2"/>
  <c r="H1942" i="2"/>
  <c r="H1929" i="2"/>
  <c r="I1929" i="2"/>
  <c r="H1987" i="2"/>
  <c r="I1987" i="2"/>
  <c r="H1965" i="2"/>
  <c r="I1965" i="2"/>
  <c r="I1926" i="2"/>
  <c r="I1982" i="2"/>
  <c r="H1982" i="2"/>
  <c r="I1932" i="2"/>
  <c r="H1932" i="2"/>
  <c r="H1969" i="2"/>
  <c r="I1969" i="2"/>
  <c r="I1988" i="2"/>
  <c r="H1988" i="2"/>
  <c r="I1944" i="2"/>
  <c r="H1944" i="2"/>
  <c r="I1960" i="2"/>
  <c r="H1960" i="2"/>
  <c r="I2020" i="2"/>
  <c r="H2020" i="2"/>
  <c r="I2012" i="2"/>
  <c r="H2012" i="2"/>
  <c r="H2075" i="2"/>
  <c r="I2075" i="2"/>
  <c r="H2131" i="2"/>
  <c r="I2131" i="2"/>
  <c r="I2028" i="2"/>
  <c r="H2028" i="2"/>
  <c r="H1999" i="2"/>
  <c r="I1999" i="2"/>
  <c r="H2009" i="2"/>
  <c r="I2009" i="2"/>
  <c r="H2037" i="2"/>
  <c r="I2037" i="2"/>
  <c r="H2005" i="2"/>
  <c r="I2005" i="2"/>
  <c r="I2040" i="2"/>
  <c r="H2040" i="2"/>
  <c r="H2039" i="2"/>
  <c r="I2039" i="2"/>
  <c r="I2038" i="2"/>
  <c r="H2038" i="2"/>
  <c r="I2000" i="2"/>
  <c r="H2000" i="2"/>
  <c r="H2121" i="2"/>
  <c r="I2121" i="2"/>
  <c r="I1996" i="2"/>
  <c r="H1996" i="2"/>
  <c r="H1975" i="2"/>
  <c r="I1975" i="2"/>
  <c r="H1933" i="2"/>
  <c r="I1933" i="2"/>
  <c r="I1968" i="2"/>
  <c r="H1968" i="2"/>
  <c r="I1930" i="2"/>
  <c r="H1930" i="2"/>
  <c r="H1925" i="2"/>
  <c r="I1925" i="2"/>
  <c r="I1990" i="2"/>
  <c r="H1947" i="2"/>
  <c r="I1947" i="2"/>
  <c r="I2006" i="2"/>
  <c r="H2006" i="2"/>
  <c r="H2059" i="2"/>
  <c r="I2059" i="2"/>
  <c r="H1927" i="2"/>
  <c r="I1927" i="2"/>
  <c r="H1951" i="2"/>
  <c r="I1951" i="2"/>
  <c r="I1980" i="2"/>
  <c r="H1980" i="2"/>
  <c r="H1945" i="2"/>
  <c r="I1945" i="2"/>
  <c r="I1962" i="2"/>
  <c r="H1962" i="2"/>
  <c r="I1998" i="2"/>
  <c r="H1998" i="2"/>
  <c r="I1976" i="2"/>
  <c r="H1976" i="2"/>
  <c r="I1938" i="2"/>
  <c r="H1938" i="2"/>
  <c r="I1934" i="2"/>
  <c r="H1934" i="2"/>
  <c r="H1981" i="2"/>
  <c r="I1981" i="2"/>
  <c r="I1992" i="2"/>
  <c r="H1992" i="2"/>
  <c r="I1984" i="2"/>
  <c r="H1984" i="2"/>
  <c r="I2004" i="2"/>
  <c r="H2004" i="2"/>
  <c r="H2063" i="2"/>
  <c r="I2063" i="2"/>
  <c r="H1853" i="2"/>
  <c r="I1853" i="2"/>
  <c r="H1805" i="2"/>
  <c r="I1805" i="2"/>
  <c r="H1841" i="2"/>
  <c r="I1841" i="2"/>
  <c r="I1810" i="2"/>
  <c r="H1810" i="2"/>
  <c r="H1877" i="2"/>
  <c r="I1877" i="2"/>
  <c r="H1863" i="2"/>
  <c r="I1863" i="2"/>
  <c r="H1813" i="2"/>
  <c r="I1813" i="2"/>
  <c r="I1836" i="2"/>
  <c r="H1836" i="2"/>
  <c r="H1855" i="2"/>
  <c r="I1855" i="2"/>
  <c r="H1821" i="2"/>
  <c r="I1821" i="2"/>
  <c r="I1876" i="2"/>
  <c r="H1876" i="2"/>
  <c r="I1834" i="2"/>
  <c r="H1834" i="2"/>
  <c r="I1844" i="2"/>
  <c r="H1844" i="2"/>
  <c r="H1837" i="2"/>
  <c r="I1837" i="2"/>
  <c r="H1851" i="2"/>
  <c r="I1851" i="2"/>
  <c r="H1847" i="2"/>
  <c r="I1847" i="2"/>
  <c r="I1854" i="2"/>
  <c r="H1854" i="2"/>
  <c r="H1903" i="2"/>
  <c r="I1903" i="2"/>
  <c r="H1901" i="2"/>
  <c r="I1901" i="2"/>
  <c r="I1916" i="2"/>
  <c r="H1916" i="2"/>
  <c r="I1890" i="2"/>
  <c r="H1890" i="2"/>
  <c r="H1907" i="2"/>
  <c r="I1907" i="2"/>
  <c r="I1906" i="2"/>
  <c r="H1906" i="2"/>
  <c r="H1913" i="2"/>
  <c r="I1913" i="2"/>
  <c r="H2003" i="2"/>
  <c r="I2003" i="2"/>
  <c r="I1874" i="2"/>
  <c r="H1874" i="2"/>
  <c r="I1818" i="2"/>
  <c r="H1818" i="2"/>
  <c r="I1862" i="2"/>
  <c r="I1822" i="2"/>
  <c r="H1822" i="2"/>
  <c r="H1959" i="2"/>
  <c r="I1959" i="2"/>
  <c r="H1727" i="2"/>
  <c r="I1727" i="2"/>
  <c r="H1709" i="2"/>
  <c r="I1709" i="2"/>
  <c r="H1765" i="2"/>
  <c r="I1765" i="2"/>
  <c r="H1725" i="2"/>
  <c r="I1725" i="2"/>
  <c r="H1731" i="2"/>
  <c r="I1731" i="2"/>
  <c r="H1726" i="2"/>
  <c r="I1726" i="2"/>
  <c r="H1692" i="2"/>
  <c r="I1692" i="2"/>
  <c r="H1724" i="2"/>
  <c r="I1724" i="2"/>
  <c r="I1760" i="2"/>
  <c r="H1760" i="2"/>
  <c r="H1696" i="2"/>
  <c r="I1696" i="2"/>
  <c r="H1891" i="2"/>
  <c r="I1891" i="2"/>
  <c r="I1898" i="2"/>
  <c r="H1898" i="2"/>
  <c r="H1793" i="2"/>
  <c r="I1793" i="2"/>
  <c r="H1737" i="2"/>
  <c r="I1737" i="2"/>
  <c r="I1756" i="2"/>
  <c r="H1756" i="2"/>
  <c r="H1695" i="2"/>
  <c r="I1695" i="2"/>
  <c r="H1701" i="2"/>
  <c r="I1701" i="2"/>
  <c r="H1694" i="2"/>
  <c r="I1694" i="2"/>
  <c r="H1732" i="2"/>
  <c r="I1732" i="2"/>
  <c r="H1735" i="2"/>
  <c r="I1735" i="2"/>
  <c r="I1766" i="2"/>
  <c r="I1762" i="2"/>
  <c r="H1762" i="2"/>
  <c r="I1850" i="2"/>
  <c r="H1850" i="2"/>
  <c r="I1796" i="2"/>
  <c r="H1796" i="2"/>
  <c r="I1752" i="2"/>
  <c r="H1752" i="2"/>
  <c r="H1704" i="2"/>
  <c r="I1704" i="2"/>
  <c r="H2031" i="2"/>
  <c r="I2031" i="2"/>
  <c r="H1655" i="2"/>
  <c r="I1655" i="2"/>
  <c r="H1613" i="2"/>
  <c r="I1613" i="2"/>
  <c r="H1601" i="2"/>
  <c r="I1601" i="2"/>
  <c r="H1634" i="2"/>
  <c r="I1634" i="2"/>
  <c r="H1604" i="2"/>
  <c r="I1604" i="2"/>
  <c r="H1691" i="2"/>
  <c r="I1691" i="2"/>
  <c r="H1713" i="2"/>
  <c r="I1713" i="2"/>
  <c r="H1629" i="2"/>
  <c r="I1629" i="2"/>
  <c r="H1661" i="2"/>
  <c r="I1661" i="2"/>
  <c r="H1676" i="2"/>
  <c r="I1676" i="2"/>
  <c r="H1652" i="2"/>
  <c r="I1652" i="2"/>
  <c r="H1665" i="2"/>
  <c r="I1665" i="2"/>
  <c r="H1767" i="2"/>
  <c r="I1767" i="2"/>
  <c r="H1763" i="2"/>
  <c r="I1763" i="2"/>
  <c r="H1755" i="2"/>
  <c r="I1755" i="2"/>
  <c r="H1703" i="2"/>
  <c r="I1703" i="2"/>
  <c r="H1568" i="2"/>
  <c r="I1568" i="2"/>
  <c r="H1596" i="2"/>
  <c r="I1596" i="2"/>
  <c r="I1746" i="2"/>
  <c r="H1746" i="2"/>
  <c r="H1675" i="2"/>
  <c r="I1675" i="2"/>
  <c r="H1589" i="2"/>
  <c r="I1589" i="2"/>
  <c r="H1669" i="2"/>
  <c r="I1669" i="2"/>
  <c r="H1739" i="2"/>
  <c r="I1739" i="2"/>
  <c r="H1667" i="2"/>
  <c r="I1667" i="2"/>
  <c r="H1607" i="2"/>
  <c r="I1607" i="2"/>
  <c r="H1615" i="2"/>
  <c r="I1615" i="2"/>
  <c r="H1582" i="2"/>
  <c r="I1582" i="2"/>
  <c r="H1791" i="2"/>
  <c r="I1791" i="2"/>
  <c r="H1488" i="2"/>
  <c r="I1488" i="2"/>
  <c r="H1529" i="2"/>
  <c r="I1529" i="2"/>
  <c r="H1505" i="2"/>
  <c r="I1505" i="2"/>
  <c r="H1502" i="2"/>
  <c r="I1502" i="2"/>
  <c r="H1455" i="2"/>
  <c r="I1455" i="2"/>
  <c r="H1659" i="2"/>
  <c r="I1659" i="2"/>
  <c r="H1449" i="2"/>
  <c r="I1449" i="2"/>
  <c r="H1486" i="2"/>
  <c r="I1486" i="2"/>
  <c r="H1546" i="2"/>
  <c r="I1546" i="2"/>
  <c r="H1508" i="2"/>
  <c r="I1508" i="2"/>
  <c r="H1494" i="2"/>
  <c r="I1494" i="2"/>
  <c r="H1468" i="2"/>
  <c r="I1468" i="2"/>
  <c r="H1495" i="2"/>
  <c r="I1495" i="2"/>
  <c r="H1524" i="2"/>
  <c r="I1524" i="2"/>
  <c r="H1541" i="2"/>
  <c r="I1541" i="2"/>
  <c r="H1509" i="2"/>
  <c r="I1509" i="2"/>
  <c r="H1536" i="2"/>
  <c r="I1536" i="2"/>
  <c r="H1517" i="2"/>
  <c r="I1517" i="2"/>
  <c r="H1460" i="2"/>
  <c r="I1460" i="2"/>
  <c r="I1790" i="2"/>
  <c r="H1790" i="2"/>
  <c r="H1469" i="2"/>
  <c r="I1469" i="2"/>
  <c r="H1544" i="2"/>
  <c r="I1544" i="2"/>
  <c r="H1525" i="2"/>
  <c r="I1525" i="2"/>
  <c r="H1483" i="2"/>
  <c r="I1483" i="2"/>
  <c r="H1526" i="2"/>
  <c r="I1526" i="2"/>
  <c r="H1554" i="2"/>
  <c r="I1554" i="2"/>
  <c r="H1489" i="2"/>
  <c r="I1489" i="2"/>
  <c r="H1561" i="2"/>
  <c r="I1561" i="2"/>
  <c r="H1511" i="2"/>
  <c r="I1511" i="2"/>
  <c r="H1496" i="2"/>
  <c r="I1496" i="2"/>
  <c r="H1490" i="2"/>
  <c r="I1490" i="2"/>
  <c r="H1389" i="2"/>
  <c r="I1389" i="2"/>
  <c r="H1539" i="2"/>
  <c r="I1539" i="2"/>
  <c r="H1442" i="2"/>
  <c r="I1442" i="2"/>
  <c r="H1334" i="2"/>
  <c r="I1334" i="2"/>
  <c r="H1423" i="2"/>
  <c r="I1423" i="2"/>
  <c r="H1284" i="2"/>
  <c r="I1284" i="2"/>
  <c r="H1337" i="2"/>
  <c r="I1337" i="2"/>
  <c r="H1241" i="2"/>
  <c r="I1241" i="2"/>
  <c r="H1257" i="2"/>
  <c r="I1257" i="2"/>
  <c r="H1285" i="2"/>
  <c r="I1285" i="2"/>
  <c r="H1300" i="2"/>
  <c r="I1300" i="2"/>
  <c r="H1308" i="2"/>
  <c r="I1308" i="2"/>
  <c r="H1276" i="2"/>
  <c r="I1276" i="2"/>
  <c r="H1236" i="2"/>
  <c r="I1236" i="2"/>
  <c r="H1262" i="2"/>
  <c r="I1262" i="2"/>
  <c r="H1208" i="2"/>
  <c r="I1208" i="2"/>
  <c r="H1220" i="2"/>
  <c r="I1220" i="2"/>
  <c r="H1244" i="2"/>
  <c r="I1244" i="2"/>
  <c r="H1094" i="2"/>
  <c r="I1094" i="2"/>
  <c r="H1281" i="2"/>
  <c r="I1281" i="2"/>
  <c r="H1192" i="2"/>
  <c r="I1192" i="2"/>
  <c r="H1152" i="2"/>
  <c r="I1152" i="2"/>
  <c r="H1106" i="2"/>
  <c r="I1106" i="2"/>
  <c r="I985" i="2"/>
  <c r="H985" i="2"/>
  <c r="H990" i="2"/>
  <c r="I990" i="2"/>
  <c r="H1014" i="2"/>
  <c r="I1014" i="2"/>
  <c r="H978" i="2"/>
  <c r="I978" i="2"/>
  <c r="I967" i="2"/>
  <c r="H967" i="2"/>
  <c r="I1001" i="2"/>
  <c r="H1001" i="2"/>
  <c r="I1055" i="2"/>
  <c r="H1055" i="2"/>
  <c r="I1119" i="2"/>
  <c r="H1119" i="2"/>
  <c r="H1040" i="2"/>
  <c r="I1040" i="2"/>
  <c r="I1005" i="2"/>
  <c r="H1005" i="2"/>
  <c r="I1017" i="2"/>
  <c r="H1017" i="2"/>
  <c r="I1039" i="2"/>
  <c r="H1039" i="2"/>
  <c r="I1045" i="2"/>
  <c r="H1045" i="2"/>
  <c r="I1069" i="2"/>
  <c r="H1069" i="2"/>
  <c r="I989" i="2"/>
  <c r="H989" i="2"/>
  <c r="I1031" i="2"/>
  <c r="H1031" i="2"/>
  <c r="H1054" i="2"/>
  <c r="I1054" i="2"/>
  <c r="H970" i="2"/>
  <c r="I970" i="2"/>
  <c r="I975" i="2"/>
  <c r="H975" i="2"/>
  <c r="I1041" i="2"/>
  <c r="H1041" i="2"/>
  <c r="I911" i="2"/>
  <c r="H911" i="2"/>
  <c r="H850" i="2"/>
  <c r="I850" i="2"/>
  <c r="H732" i="2"/>
  <c r="I732" i="2"/>
  <c r="H826" i="2"/>
  <c r="I826" i="2"/>
  <c r="I931" i="2"/>
  <c r="H931" i="2"/>
  <c r="I789" i="2"/>
  <c r="H789" i="2"/>
  <c r="H1070" i="2"/>
  <c r="I1070" i="2"/>
  <c r="H804" i="2"/>
  <c r="I804" i="2"/>
  <c r="I773" i="2"/>
  <c r="H773" i="2"/>
  <c r="I787" i="2"/>
  <c r="H787" i="2"/>
  <c r="H824" i="2"/>
  <c r="I824" i="2"/>
  <c r="H938" i="2"/>
  <c r="I938" i="2"/>
  <c r="H778" i="2"/>
  <c r="I778" i="2"/>
  <c r="I763" i="2"/>
  <c r="H763" i="2"/>
  <c r="H796" i="2"/>
  <c r="I796" i="2"/>
  <c r="I821" i="2"/>
  <c r="H821" i="2"/>
  <c r="I665" i="2"/>
  <c r="H665" i="2"/>
  <c r="I819" i="2"/>
  <c r="H819" i="2"/>
  <c r="H818" i="2"/>
  <c r="I818" i="2"/>
  <c r="I719" i="2"/>
  <c r="H719" i="2"/>
  <c r="H483" i="2"/>
  <c r="I483" i="2"/>
  <c r="I534" i="2"/>
  <c r="H534" i="2"/>
  <c r="I484" i="2"/>
  <c r="H484" i="2"/>
  <c r="I506" i="2"/>
  <c r="H506" i="2"/>
  <c r="H525" i="2"/>
  <c r="I525" i="2"/>
  <c r="H593" i="2"/>
  <c r="I593" i="2"/>
  <c r="H511" i="2"/>
  <c r="I511" i="2"/>
  <c r="I568" i="2"/>
  <c r="H568" i="2"/>
  <c r="I635" i="2"/>
  <c r="H635" i="2"/>
  <c r="I691" i="2"/>
  <c r="H691" i="2"/>
  <c r="H549" i="2"/>
  <c r="I549" i="2"/>
  <c r="H595" i="2"/>
  <c r="I595" i="2"/>
  <c r="I480" i="2"/>
  <c r="H480" i="2"/>
  <c r="H427" i="2"/>
  <c r="I427" i="2"/>
  <c r="H375" i="2"/>
  <c r="I375" i="2"/>
  <c r="I392" i="2"/>
  <c r="H392" i="2"/>
  <c r="H465" i="2"/>
  <c r="I465" i="2"/>
  <c r="H429" i="2"/>
  <c r="I429" i="2"/>
  <c r="H567" i="2"/>
  <c r="I567" i="2"/>
  <c r="I386" i="2"/>
  <c r="H386" i="2"/>
  <c r="H499" i="2"/>
  <c r="I499" i="2"/>
  <c r="I440" i="2"/>
  <c r="H440" i="2"/>
  <c r="I396" i="2"/>
  <c r="H396" i="2"/>
  <c r="I384" i="2"/>
  <c r="H384" i="2"/>
  <c r="H255" i="2"/>
  <c r="I255" i="2"/>
  <c r="H287" i="2"/>
  <c r="I287" i="2"/>
  <c r="H307" i="2"/>
  <c r="I307" i="2"/>
  <c r="H355" i="2"/>
  <c r="I355" i="2"/>
  <c r="H451" i="2"/>
  <c r="I451" i="2"/>
  <c r="H260" i="2"/>
  <c r="I260" i="2"/>
  <c r="H280" i="2"/>
  <c r="I280" i="2"/>
  <c r="H304" i="2"/>
  <c r="I304" i="2"/>
  <c r="H328" i="2"/>
  <c r="I328" i="2"/>
  <c r="H352" i="2"/>
  <c r="I352" i="2"/>
  <c r="H399" i="2"/>
  <c r="I399" i="2"/>
  <c r="H334" i="2"/>
  <c r="I334" i="2"/>
  <c r="H314" i="2"/>
  <c r="I314" i="2"/>
  <c r="H288" i="2"/>
  <c r="I288" i="2"/>
  <c r="H336" i="2"/>
  <c r="I336" i="2"/>
  <c r="H435" i="2"/>
  <c r="I435" i="2"/>
  <c r="H330" i="2"/>
  <c r="I330" i="2"/>
  <c r="H265" i="2"/>
  <c r="I265" i="2"/>
  <c r="H285" i="2"/>
  <c r="I285" i="2"/>
  <c r="H301" i="2"/>
  <c r="I301" i="2"/>
  <c r="H317" i="2"/>
  <c r="I317" i="2"/>
  <c r="H337" i="2"/>
  <c r="I337" i="2"/>
  <c r="H353" i="2"/>
  <c r="I353" i="2"/>
  <c r="H254" i="2"/>
  <c r="I254" i="2"/>
  <c r="H274" i="2"/>
  <c r="I274" i="2"/>
  <c r="H302" i="2"/>
  <c r="I302" i="2"/>
  <c r="H326" i="2"/>
  <c r="I326" i="2"/>
  <c r="H343" i="2"/>
  <c r="I343" i="2"/>
  <c r="I458" i="2"/>
  <c r="H458" i="2"/>
  <c r="H441" i="2"/>
  <c r="I441" i="2"/>
  <c r="H143" i="2"/>
  <c r="I143" i="2"/>
  <c r="H159" i="2"/>
  <c r="I159" i="2"/>
  <c r="H195" i="2"/>
  <c r="I195" i="2"/>
  <c r="H207" i="2"/>
  <c r="I207" i="2"/>
  <c r="H215" i="2"/>
  <c r="I215" i="2"/>
  <c r="H223" i="2"/>
  <c r="I223" i="2"/>
  <c r="H236" i="2"/>
  <c r="I236" i="2"/>
  <c r="H217" i="2"/>
  <c r="I217" i="2"/>
  <c r="H212" i="2"/>
  <c r="I212" i="2"/>
  <c r="H200" i="2"/>
  <c r="I200" i="2"/>
  <c r="H194" i="2"/>
  <c r="I194" i="2"/>
  <c r="H192" i="2"/>
  <c r="I192" i="2"/>
  <c r="H184" i="2"/>
  <c r="I184" i="2"/>
  <c r="H177" i="2"/>
  <c r="I177" i="2"/>
  <c r="H175" i="2"/>
  <c r="I175" i="2"/>
  <c r="H168" i="2"/>
  <c r="I168" i="2"/>
  <c r="H151" i="2"/>
  <c r="I151" i="2"/>
  <c r="H135" i="2"/>
  <c r="I135" i="2"/>
  <c r="H130" i="2"/>
  <c r="I130" i="2"/>
  <c r="H128" i="2"/>
  <c r="I128" i="2"/>
  <c r="H2606" i="2"/>
  <c r="H2510" i="2"/>
  <c r="H2478" i="2"/>
  <c r="H2414" i="2"/>
  <c r="H2382" i="2"/>
  <c r="H2350" i="2"/>
  <c r="H2318" i="2"/>
  <c r="H2286" i="2"/>
  <c r="H2254" i="2"/>
  <c r="H2022" i="2"/>
  <c r="H1894" i="2"/>
  <c r="H1766" i="2"/>
  <c r="H1534" i="2"/>
  <c r="I1534" i="2"/>
  <c r="H1500" i="2"/>
  <c r="I1500" i="2"/>
  <c r="H1456" i="2"/>
  <c r="I1456" i="2"/>
  <c r="H1528" i="2"/>
  <c r="I1528" i="2"/>
  <c r="H1651" i="2"/>
  <c r="I1651" i="2"/>
  <c r="H1408" i="2"/>
  <c r="I1408" i="2"/>
  <c r="H1417" i="2"/>
  <c r="I1417" i="2"/>
  <c r="H1412" i="2"/>
  <c r="I1412" i="2"/>
  <c r="H1425" i="2"/>
  <c r="I1425" i="2"/>
  <c r="H1364" i="2"/>
  <c r="I1364" i="2"/>
  <c r="H1527" i="2"/>
  <c r="I1527" i="2"/>
  <c r="H1330" i="2"/>
  <c r="I1330" i="2"/>
  <c r="H1376" i="2"/>
  <c r="I1376" i="2"/>
  <c r="H1352" i="2"/>
  <c r="I1352" i="2"/>
  <c r="H1473" i="2"/>
  <c r="I1473" i="2"/>
  <c r="H1390" i="2"/>
  <c r="I1390" i="2"/>
  <c r="H1416" i="2"/>
  <c r="I1416" i="2"/>
  <c r="H1371" i="2"/>
  <c r="I1371" i="2"/>
  <c r="H1421" i="2"/>
  <c r="I1421" i="2"/>
  <c r="H1538" i="2"/>
  <c r="I1538" i="2"/>
  <c r="H1375" i="2"/>
  <c r="I1375" i="2"/>
  <c r="H1372" i="2"/>
  <c r="I1372" i="2"/>
  <c r="H1383" i="2"/>
  <c r="I1383" i="2"/>
  <c r="H1406" i="2"/>
  <c r="I1406" i="2"/>
  <c r="H1329" i="2"/>
  <c r="I1329" i="2"/>
  <c r="H1438" i="2"/>
  <c r="I1438" i="2"/>
  <c r="H1333" i="2"/>
  <c r="I1333" i="2"/>
  <c r="H1405" i="2"/>
  <c r="I1405" i="2"/>
  <c r="H1377" i="2"/>
  <c r="I1377" i="2"/>
  <c r="H1392" i="2"/>
  <c r="I1392" i="2"/>
  <c r="H1315" i="2"/>
  <c r="I1315" i="2"/>
  <c r="H1313" i="2"/>
  <c r="I1313" i="2"/>
  <c r="H1270" i="2"/>
  <c r="I1270" i="2"/>
  <c r="H1353" i="2"/>
  <c r="I1353" i="2"/>
  <c r="H1355" i="2"/>
  <c r="I1355" i="2"/>
  <c r="H1238" i="2"/>
  <c r="I1238" i="2"/>
  <c r="H1237" i="2"/>
  <c r="I1237" i="2"/>
  <c r="H1359" i="2"/>
  <c r="I1359" i="2"/>
  <c r="H1280" i="2"/>
  <c r="I1280" i="2"/>
  <c r="H1302" i="2"/>
  <c r="I1302" i="2"/>
  <c r="H1261" i="2"/>
  <c r="I1261" i="2"/>
  <c r="H1317" i="2"/>
  <c r="I1317" i="2"/>
  <c r="H1240" i="2"/>
  <c r="I1240" i="2"/>
  <c r="H1212" i="2"/>
  <c r="I1212" i="2"/>
  <c r="H1232" i="2"/>
  <c r="I1232" i="2"/>
  <c r="I1221" i="2"/>
  <c r="H1221" i="2"/>
  <c r="H1303" i="2"/>
  <c r="I1303" i="2"/>
  <c r="H1214" i="2"/>
  <c r="I1214" i="2"/>
  <c r="H1322" i="2"/>
  <c r="I1322" i="2"/>
  <c r="H1419" i="2"/>
  <c r="I1419" i="2"/>
  <c r="H1318" i="2"/>
  <c r="H1306" i="2"/>
  <c r="I1306" i="2"/>
  <c r="H1263" i="2"/>
  <c r="I1263" i="2"/>
  <c r="H1279" i="2"/>
  <c r="I1279" i="2"/>
  <c r="H1273" i="2"/>
  <c r="I1273" i="2"/>
  <c r="H1228" i="2"/>
  <c r="I1228" i="2"/>
  <c r="H1343" i="2"/>
  <c r="I1343" i="2"/>
  <c r="H1255" i="2"/>
  <c r="I1255" i="2"/>
  <c r="H1224" i="2"/>
  <c r="I1224" i="2"/>
  <c r="H1142" i="2"/>
  <c r="I1142" i="2"/>
  <c r="H1116" i="2"/>
  <c r="I1116" i="2"/>
  <c r="H1112" i="2"/>
  <c r="I1112" i="2"/>
  <c r="I1145" i="2"/>
  <c r="H1145" i="2"/>
  <c r="H1120" i="2"/>
  <c r="I1120" i="2"/>
  <c r="I1141" i="2"/>
  <c r="H1141" i="2"/>
  <c r="H1144" i="2"/>
  <c r="I1144" i="2"/>
  <c r="I1165" i="2"/>
  <c r="H1165" i="2"/>
  <c r="I1137" i="2"/>
  <c r="H1137" i="2"/>
  <c r="H1182" i="2"/>
  <c r="I1182" i="2"/>
  <c r="H1160" i="2"/>
  <c r="I1160" i="2"/>
  <c r="H1239" i="2"/>
  <c r="I1239" i="2"/>
  <c r="I1117" i="2"/>
  <c r="H1117" i="2"/>
  <c r="I1169" i="2"/>
  <c r="H1169" i="2"/>
  <c r="I1121" i="2"/>
  <c r="H1121" i="2"/>
  <c r="I1133" i="2"/>
  <c r="H1133" i="2"/>
  <c r="H1233" i="2"/>
  <c r="I1233" i="2"/>
  <c r="H1138" i="2"/>
  <c r="I1138" i="2"/>
  <c r="H1176" i="2"/>
  <c r="I1176" i="2"/>
  <c r="H1184" i="2"/>
  <c r="I1184" i="2"/>
  <c r="H1126" i="2"/>
  <c r="I1126" i="2"/>
  <c r="I1131" i="2"/>
  <c r="H1131" i="2"/>
  <c r="I1181" i="2"/>
  <c r="H1181" i="2"/>
  <c r="I1089" i="2"/>
  <c r="H1089" i="2"/>
  <c r="H1124" i="2"/>
  <c r="I1124" i="2"/>
  <c r="H1299" i="2"/>
  <c r="I1299" i="2"/>
  <c r="I1093" i="2"/>
  <c r="H1093" i="2"/>
  <c r="H1158" i="2"/>
  <c r="I1158" i="2"/>
  <c r="I1111" i="2"/>
  <c r="H1111" i="2"/>
  <c r="H1086" i="2"/>
  <c r="I1086" i="2"/>
  <c r="I1199" i="2"/>
  <c r="H1199" i="2"/>
  <c r="H1170" i="2"/>
  <c r="I1170" i="2"/>
  <c r="H1287" i="2"/>
  <c r="I1287" i="2"/>
  <c r="H1110" i="2"/>
  <c r="I1110" i="2"/>
  <c r="H964" i="2"/>
  <c r="I964" i="2"/>
  <c r="H1080" i="2"/>
  <c r="I1080" i="2"/>
  <c r="I1075" i="2"/>
  <c r="H1075" i="2"/>
  <c r="I1079" i="2"/>
  <c r="H1079" i="2"/>
  <c r="I1067" i="2"/>
  <c r="H1067" i="2"/>
  <c r="I1049" i="2"/>
  <c r="H1049" i="2"/>
  <c r="I997" i="2"/>
  <c r="H997" i="2"/>
  <c r="I991" i="2"/>
  <c r="H991" i="2"/>
  <c r="I987" i="2"/>
  <c r="H987" i="2"/>
  <c r="I1139" i="2"/>
  <c r="H1139" i="2"/>
  <c r="I1081" i="2"/>
  <c r="H1081" i="2"/>
  <c r="I1091" i="2"/>
  <c r="H1091" i="2"/>
  <c r="I973" i="2"/>
  <c r="H973" i="2"/>
  <c r="I1163" i="2"/>
  <c r="H1163" i="2"/>
  <c r="H1072" i="2"/>
  <c r="I1072" i="2"/>
  <c r="I1063" i="2"/>
  <c r="H1063" i="2"/>
  <c r="I1161" i="2"/>
  <c r="H1161" i="2"/>
  <c r="H984" i="2"/>
  <c r="I984" i="2"/>
  <c r="H1060" i="2"/>
  <c r="I1060" i="2"/>
  <c r="H974" i="2"/>
  <c r="I974" i="2"/>
  <c r="H976" i="2"/>
  <c r="I976" i="2"/>
  <c r="I1033" i="2"/>
  <c r="H1033" i="2"/>
  <c r="H988" i="2"/>
  <c r="I988" i="2"/>
  <c r="H1024" i="2"/>
  <c r="I1024" i="2"/>
  <c r="I1061" i="2"/>
  <c r="H1061" i="2"/>
  <c r="H1064" i="2"/>
  <c r="I1064" i="2"/>
  <c r="H1066" i="2"/>
  <c r="I1066" i="2"/>
  <c r="H1130" i="2"/>
  <c r="I1130" i="2"/>
  <c r="H1018" i="2"/>
  <c r="I1018" i="2"/>
  <c r="I1003" i="2"/>
  <c r="H1003" i="2"/>
  <c r="H1030" i="2"/>
  <c r="I1030" i="2"/>
  <c r="I1113" i="2"/>
  <c r="H1113" i="2"/>
  <c r="I965" i="2"/>
  <c r="H965" i="2"/>
  <c r="H982" i="2"/>
  <c r="I982" i="2"/>
  <c r="H862" i="2"/>
  <c r="I862" i="2"/>
  <c r="I855" i="2"/>
  <c r="H855" i="2"/>
  <c r="I887" i="2"/>
  <c r="H887" i="2"/>
  <c r="H912" i="2"/>
  <c r="I912" i="2"/>
  <c r="H932" i="2"/>
  <c r="I932" i="2"/>
  <c r="I905" i="2"/>
  <c r="H905" i="2"/>
  <c r="H1010" i="2"/>
  <c r="I1010" i="2"/>
  <c r="I909" i="2"/>
  <c r="H909" i="2"/>
  <c r="I1051" i="2"/>
  <c r="H1051" i="2"/>
  <c r="H852" i="2"/>
  <c r="I852" i="2"/>
  <c r="H864" i="2"/>
  <c r="I864" i="2"/>
  <c r="H892" i="2"/>
  <c r="I892" i="2"/>
  <c r="I945" i="2"/>
  <c r="H945" i="2"/>
  <c r="I983" i="2"/>
  <c r="H983" i="2"/>
  <c r="H916" i="2"/>
  <c r="I916" i="2"/>
  <c r="H888" i="2"/>
  <c r="I888" i="2"/>
  <c r="I959" i="2"/>
  <c r="H959" i="2"/>
  <c r="H930" i="2"/>
  <c r="I930" i="2"/>
  <c r="I907" i="2"/>
  <c r="H907" i="2"/>
  <c r="I1059" i="2"/>
  <c r="H1059" i="2"/>
  <c r="H858" i="2"/>
  <c r="I858" i="2"/>
  <c r="I1047" i="2"/>
  <c r="H1047" i="2"/>
  <c r="H894" i="2"/>
  <c r="I894" i="2"/>
  <c r="I955" i="2"/>
  <c r="H955" i="2"/>
  <c r="I977" i="2"/>
  <c r="H977" i="2"/>
  <c r="H874" i="2"/>
  <c r="I874" i="2"/>
  <c r="H856" i="2"/>
  <c r="I856" i="2"/>
  <c r="H750" i="2"/>
  <c r="I750" i="2"/>
  <c r="I875" i="2"/>
  <c r="H875" i="2"/>
  <c r="H762" i="2"/>
  <c r="I762" i="2"/>
  <c r="H828" i="2"/>
  <c r="I828" i="2"/>
  <c r="H842" i="2"/>
  <c r="I842" i="2"/>
  <c r="I835" i="2"/>
  <c r="H835" i="2"/>
  <c r="H802" i="2"/>
  <c r="I802" i="2"/>
  <c r="I793" i="2"/>
  <c r="H793" i="2"/>
  <c r="I833" i="2"/>
  <c r="H833" i="2"/>
  <c r="H890" i="2"/>
  <c r="I890" i="2"/>
  <c r="H838" i="2"/>
  <c r="I838" i="2"/>
  <c r="H784" i="2"/>
  <c r="I784" i="2"/>
  <c r="H760" i="2"/>
  <c r="I760" i="2"/>
  <c r="I839" i="2"/>
  <c r="H768" i="2"/>
  <c r="I768" i="2"/>
  <c r="I805" i="2"/>
  <c r="H805" i="2"/>
  <c r="H790" i="2"/>
  <c r="I790" i="2"/>
  <c r="H782" i="2"/>
  <c r="I782" i="2"/>
  <c r="I815" i="2"/>
  <c r="H815" i="2"/>
  <c r="I771" i="2"/>
  <c r="H771" i="2"/>
  <c r="I725" i="2"/>
  <c r="H725" i="2"/>
  <c r="I775" i="2"/>
  <c r="H775" i="2"/>
  <c r="H834" i="2"/>
  <c r="I834" i="2"/>
  <c r="H806" i="2"/>
  <c r="I806" i="2"/>
  <c r="I791" i="2"/>
  <c r="H791" i="2"/>
  <c r="H726" i="2"/>
  <c r="I726" i="2"/>
  <c r="I735" i="2"/>
  <c r="H735" i="2"/>
  <c r="I823" i="2"/>
  <c r="H823" i="2"/>
  <c r="H794" i="2"/>
  <c r="I794" i="2"/>
  <c r="I757" i="2"/>
  <c r="H757" i="2"/>
  <c r="H728" i="2"/>
  <c r="I728" i="2"/>
  <c r="H603" i="2"/>
  <c r="I603" i="2"/>
  <c r="I657" i="2"/>
  <c r="H657" i="2"/>
  <c r="I731" i="2"/>
  <c r="H731" i="2"/>
  <c r="I703" i="2"/>
  <c r="H703" i="2"/>
  <c r="I653" i="2"/>
  <c r="H653" i="2"/>
  <c r="H702" i="2"/>
  <c r="I702" i="2"/>
  <c r="I606" i="2"/>
  <c r="H606" i="2"/>
  <c r="I671" i="2"/>
  <c r="H671" i="2"/>
  <c r="H686" i="2"/>
  <c r="I686" i="2"/>
  <c r="I620" i="2"/>
  <c r="H620" i="2"/>
  <c r="H696" i="2"/>
  <c r="I696" i="2"/>
  <c r="H692" i="2"/>
  <c r="I692" i="2"/>
  <c r="H684" i="2"/>
  <c r="I684" i="2"/>
  <c r="I610" i="2"/>
  <c r="H610" i="2"/>
  <c r="I717" i="2"/>
  <c r="H717" i="2"/>
  <c r="H712" i="2"/>
  <c r="I712" i="2"/>
  <c r="I795" i="2"/>
  <c r="H795" i="2"/>
  <c r="I618" i="2"/>
  <c r="H618" i="2"/>
  <c r="I713" i="2"/>
  <c r="H713" i="2"/>
  <c r="H786" i="2"/>
  <c r="I786" i="2"/>
  <c r="I753" i="2"/>
  <c r="H753" i="2"/>
  <c r="I651" i="2"/>
  <c r="H651" i="2"/>
  <c r="I739" i="2"/>
  <c r="H739" i="2"/>
  <c r="H656" i="2"/>
  <c r="I656" i="2"/>
  <c r="I641" i="2"/>
  <c r="H641" i="2"/>
  <c r="I707" i="2"/>
  <c r="H707" i="2"/>
  <c r="I715" i="2"/>
  <c r="H715" i="2"/>
  <c r="H722" i="2"/>
  <c r="I722" i="2"/>
  <c r="I627" i="2"/>
  <c r="H627" i="2"/>
  <c r="H706" i="2"/>
  <c r="I706" i="2"/>
  <c r="H642" i="2"/>
  <c r="I642" i="2"/>
  <c r="H634" i="2"/>
  <c r="I634" i="2"/>
  <c r="I616" i="2"/>
  <c r="H616" i="2"/>
  <c r="I649" i="2"/>
  <c r="H649" i="2"/>
  <c r="H609" i="2"/>
  <c r="I609" i="2"/>
  <c r="I643" i="2"/>
  <c r="H643" i="2"/>
  <c r="H648" i="2"/>
  <c r="I648" i="2"/>
  <c r="I679" i="2"/>
  <c r="H679" i="2"/>
  <c r="I661" i="2"/>
  <c r="H661" i="2"/>
  <c r="H644" i="2"/>
  <c r="I644" i="2"/>
  <c r="I604" i="2"/>
  <c r="H604" i="2"/>
  <c r="H599" i="2"/>
  <c r="I599" i="2"/>
  <c r="H698" i="2"/>
  <c r="I698" i="2"/>
  <c r="I659" i="2"/>
  <c r="H659" i="2"/>
  <c r="I687" i="2"/>
  <c r="H687" i="2"/>
  <c r="H505" i="2"/>
  <c r="I505" i="2"/>
  <c r="H577" i="2"/>
  <c r="I577" i="2"/>
  <c r="I498" i="2"/>
  <c r="H498" i="2"/>
  <c r="I675" i="2"/>
  <c r="H675" i="2"/>
  <c r="I699" i="2"/>
  <c r="H699" i="2"/>
  <c r="H650" i="2"/>
  <c r="I650" i="2"/>
  <c r="I594" i="2"/>
  <c r="H594" i="2"/>
  <c r="H489" i="2"/>
  <c r="I489" i="2"/>
  <c r="H565" i="2"/>
  <c r="I565" i="2"/>
  <c r="I532" i="2"/>
  <c r="H532" i="2"/>
  <c r="I572" i="2"/>
  <c r="H572" i="2"/>
  <c r="I576" i="2"/>
  <c r="H576" i="2"/>
  <c r="H581" i="2"/>
  <c r="I581" i="2"/>
  <c r="I586" i="2"/>
  <c r="H586" i="2"/>
  <c r="H575" i="2"/>
  <c r="I575" i="2"/>
  <c r="I600" i="2"/>
  <c r="H600" i="2"/>
  <c r="H507" i="2"/>
  <c r="I507" i="2"/>
  <c r="I486" i="2"/>
  <c r="H486" i="2"/>
  <c r="H533" i="2"/>
  <c r="I533" i="2"/>
  <c r="H601" i="2"/>
  <c r="I601" i="2"/>
  <c r="H617" i="2"/>
  <c r="I617" i="2"/>
  <c r="H547" i="2"/>
  <c r="I547" i="2"/>
  <c r="I488" i="2"/>
  <c r="H488" i="2"/>
  <c r="H487" i="2"/>
  <c r="I487" i="2"/>
  <c r="I554" i="2"/>
  <c r="H554" i="2"/>
  <c r="H537" i="2"/>
  <c r="I537" i="2"/>
  <c r="I598" i="2"/>
  <c r="H598" i="2"/>
  <c r="I516" i="2"/>
  <c r="H516" i="2"/>
  <c r="I502" i="2"/>
  <c r="H502" i="2"/>
  <c r="H710" i="2"/>
  <c r="I710" i="2"/>
  <c r="H561" i="2"/>
  <c r="I561" i="2"/>
  <c r="I478" i="2"/>
  <c r="H478" i="2"/>
  <c r="H469" i="2"/>
  <c r="I469" i="2"/>
  <c r="H433" i="2"/>
  <c r="I433" i="2"/>
  <c r="H401" i="2"/>
  <c r="I401" i="2"/>
  <c r="I450" i="2"/>
  <c r="H450" i="2"/>
  <c r="I434" i="2"/>
  <c r="H434" i="2"/>
  <c r="I472" i="2"/>
  <c r="H472" i="2"/>
  <c r="I436" i="2"/>
  <c r="H436" i="2"/>
  <c r="I388" i="2"/>
  <c r="H388" i="2"/>
  <c r="H579" i="2"/>
  <c r="I579" i="2"/>
  <c r="I422" i="2"/>
  <c r="H422" i="2"/>
  <c r="I374" i="2"/>
  <c r="H374" i="2"/>
  <c r="H439" i="2"/>
  <c r="I439" i="2"/>
  <c r="H391" i="2"/>
  <c r="I391" i="2"/>
  <c r="I402" i="2"/>
  <c r="H402" i="2"/>
  <c r="H473" i="2"/>
  <c r="I473" i="2"/>
  <c r="H437" i="2"/>
  <c r="I437" i="2"/>
  <c r="H405" i="2"/>
  <c r="I405" i="2"/>
  <c r="H503" i="2"/>
  <c r="I503" i="2"/>
  <c r="I452" i="2"/>
  <c r="H452" i="2"/>
  <c r="I414" i="2"/>
  <c r="H414" i="2"/>
  <c r="H366" i="2"/>
  <c r="I366" i="2"/>
  <c r="I444" i="2"/>
  <c r="H444" i="2"/>
  <c r="H431" i="2"/>
  <c r="I431" i="2"/>
  <c r="I590" i="2"/>
  <c r="H590" i="2"/>
  <c r="H283" i="2"/>
  <c r="I283" i="2"/>
  <c r="H303" i="2"/>
  <c r="I303" i="2"/>
  <c r="H347" i="2"/>
  <c r="I347" i="2"/>
  <c r="H246" i="2"/>
  <c r="I246" i="2"/>
  <c r="H270" i="2"/>
  <c r="I270" i="2"/>
  <c r="H294" i="2"/>
  <c r="I294" i="2"/>
  <c r="H322" i="2"/>
  <c r="I322" i="2"/>
  <c r="H256" i="2"/>
  <c r="I256" i="2"/>
  <c r="H276" i="2"/>
  <c r="I276" i="2"/>
  <c r="H300" i="2"/>
  <c r="I300" i="2"/>
  <c r="H320" i="2"/>
  <c r="I320" i="2"/>
  <c r="H344" i="2"/>
  <c r="I344" i="2"/>
  <c r="H379" i="2"/>
  <c r="I379" i="2"/>
  <c r="H266" i="2"/>
  <c r="I266" i="2"/>
  <c r="I426" i="2"/>
  <c r="H426" i="2"/>
  <c r="H272" i="2"/>
  <c r="I272" i="2"/>
  <c r="H324" i="2"/>
  <c r="I324" i="2"/>
  <c r="H393" i="2"/>
  <c r="I393" i="2"/>
  <c r="H298" i="2"/>
  <c r="I298" i="2"/>
  <c r="H447" i="2"/>
  <c r="I447" i="2"/>
  <c r="H245" i="2"/>
  <c r="I245" i="2"/>
  <c r="H249" i="2"/>
  <c r="I249" i="2"/>
  <c r="H253" i="2"/>
  <c r="I253" i="2"/>
  <c r="H261" i="2"/>
  <c r="I261" i="2"/>
  <c r="H281" i="2"/>
  <c r="I281" i="2"/>
  <c r="H297" i="2"/>
  <c r="I297" i="2"/>
  <c r="H313" i="2"/>
  <c r="I313" i="2"/>
  <c r="H333" i="2"/>
  <c r="I333" i="2"/>
  <c r="H349" i="2"/>
  <c r="I349" i="2"/>
  <c r="H377" i="2"/>
  <c r="I377" i="2"/>
  <c r="H153" i="2"/>
  <c r="I153" i="2"/>
  <c r="H351" i="2"/>
  <c r="I351" i="2"/>
  <c r="H138" i="2"/>
  <c r="I138" i="2"/>
  <c r="H150" i="2"/>
  <c r="I150" i="2"/>
  <c r="H158" i="2"/>
  <c r="I158" i="2"/>
  <c r="H170" i="2"/>
  <c r="I170" i="2"/>
  <c r="H182" i="2"/>
  <c r="I182" i="2"/>
  <c r="H190" i="2"/>
  <c r="I190" i="2"/>
  <c r="H202" i="2"/>
  <c r="I202" i="2"/>
  <c r="H214" i="2"/>
  <c r="I214" i="2"/>
  <c r="H222" i="2"/>
  <c r="I222" i="2"/>
  <c r="H234" i="2"/>
  <c r="I234" i="2"/>
  <c r="H338" i="2"/>
  <c r="I338" i="2"/>
  <c r="H139" i="2"/>
  <c r="I139" i="2"/>
  <c r="H350" i="2"/>
  <c r="I350" i="2"/>
  <c r="H471" i="2"/>
  <c r="I471" i="2"/>
  <c r="H299" i="2"/>
  <c r="I299" i="2"/>
  <c r="H273" i="2"/>
  <c r="I273" i="2"/>
  <c r="H259" i="2"/>
  <c r="I259" i="2"/>
  <c r="H242" i="2"/>
  <c r="I242" i="2"/>
  <c r="H240" i="2"/>
  <c r="I240" i="2"/>
  <c r="H233" i="2"/>
  <c r="I233" i="2"/>
  <c r="H229" i="2"/>
  <c r="I229" i="2"/>
  <c r="H227" i="2"/>
  <c r="I227" i="2"/>
  <c r="H225" i="2"/>
  <c r="I225" i="2"/>
  <c r="H220" i="2"/>
  <c r="I220" i="2"/>
  <c r="H210" i="2"/>
  <c r="I210" i="2"/>
  <c r="H208" i="2"/>
  <c r="I208" i="2"/>
  <c r="H205" i="2"/>
  <c r="I205" i="2"/>
  <c r="H323" i="2"/>
  <c r="I323" i="2"/>
  <c r="H321" i="2"/>
  <c r="I321" i="2"/>
  <c r="H197" i="2"/>
  <c r="I197" i="2"/>
  <c r="H315" i="2"/>
  <c r="I315" i="2"/>
  <c r="H189" i="2"/>
  <c r="I189" i="2"/>
  <c r="H187" i="2"/>
  <c r="I187" i="2"/>
  <c r="H181" i="2"/>
  <c r="I181" i="2"/>
  <c r="H172" i="2"/>
  <c r="I172" i="2"/>
  <c r="H165" i="2"/>
  <c r="I165" i="2"/>
  <c r="H163" i="2"/>
  <c r="I163" i="2"/>
  <c r="H161" i="2"/>
  <c r="I161" i="2"/>
  <c r="H279" i="2"/>
  <c r="I279" i="2"/>
  <c r="H157" i="2"/>
  <c r="I157" i="2"/>
  <c r="H275" i="2"/>
  <c r="I275" i="2"/>
  <c r="H148" i="2"/>
  <c r="I148" i="2"/>
  <c r="H146" i="2"/>
  <c r="I146" i="2"/>
  <c r="H144" i="2"/>
  <c r="I144" i="2"/>
  <c r="H141" i="2"/>
  <c r="I141" i="2"/>
  <c r="H132" i="2"/>
  <c r="I132" i="2"/>
  <c r="H125" i="2"/>
  <c r="I125" i="2"/>
  <c r="H122" i="2"/>
  <c r="I122" i="2"/>
  <c r="H118" i="2"/>
  <c r="I118" i="2"/>
  <c r="H114" i="2"/>
  <c r="I114" i="2"/>
  <c r="H110" i="2"/>
  <c r="I110" i="2"/>
  <c r="H106" i="2"/>
  <c r="I106" i="2"/>
  <c r="H102" i="2"/>
  <c r="I102" i="2"/>
  <c r="H98" i="2"/>
  <c r="I98" i="2"/>
  <c r="H94" i="2"/>
  <c r="I94" i="2"/>
  <c r="H90" i="2"/>
  <c r="I90" i="2"/>
  <c r="H86" i="2"/>
  <c r="I86" i="2"/>
  <c r="H82" i="2"/>
  <c r="I82" i="2"/>
  <c r="H78" i="2"/>
  <c r="I78" i="2"/>
  <c r="H74" i="2"/>
  <c r="I74" i="2"/>
  <c r="H70" i="2"/>
  <c r="I70" i="2"/>
  <c r="H66" i="2"/>
  <c r="I66" i="2"/>
  <c r="H62" i="2"/>
  <c r="I62" i="2"/>
  <c r="H58" i="2"/>
  <c r="I58" i="2"/>
  <c r="H54" i="2"/>
  <c r="I54" i="2"/>
  <c r="H50" i="2"/>
  <c r="I50" i="2"/>
  <c r="H46" i="2"/>
  <c r="I46" i="2"/>
  <c r="H42" i="2"/>
  <c r="I42" i="2"/>
  <c r="H38" i="2"/>
  <c r="I38" i="2"/>
  <c r="H34" i="2"/>
  <c r="I34" i="2"/>
  <c r="H30" i="2"/>
  <c r="I30" i="2"/>
  <c r="H26" i="2"/>
  <c r="I26" i="2"/>
  <c r="H22" i="2"/>
  <c r="I22" i="2"/>
  <c r="H18" i="2"/>
  <c r="I18" i="2"/>
  <c r="H14" i="2"/>
  <c r="I14" i="2"/>
  <c r="H10" i="2"/>
  <c r="I10" i="2"/>
  <c r="H6" i="2"/>
  <c r="I6" i="2"/>
  <c r="L12" i="2"/>
  <c r="J68" i="3"/>
  <c r="J102" i="3" s="1"/>
  <c r="J136" i="3" s="1"/>
  <c r="J170" i="3" s="1"/>
  <c r="J204" i="3" s="1"/>
  <c r="J238" i="3" s="1"/>
  <c r="J272" i="3" s="1"/>
  <c r="O272" i="3" s="1"/>
  <c r="K68" i="3"/>
  <c r="J64" i="3"/>
  <c r="J98" i="3" s="1"/>
  <c r="J132" i="3" s="1"/>
  <c r="J166" i="3" s="1"/>
  <c r="J200" i="3" s="1"/>
  <c r="J234" i="3" s="1"/>
  <c r="J268" i="3" s="1"/>
  <c r="K64" i="3"/>
  <c r="J60" i="3"/>
  <c r="K60" i="3"/>
  <c r="K94" i="3" s="1"/>
  <c r="K128" i="3" s="1"/>
  <c r="K162" i="3" s="1"/>
  <c r="K196" i="3" s="1"/>
  <c r="K230" i="3" s="1"/>
  <c r="K264" i="3" s="1"/>
  <c r="P264" i="3" s="1"/>
  <c r="J56" i="3"/>
  <c r="K56" i="3"/>
  <c r="K90" i="3" s="1"/>
  <c r="K124" i="3" s="1"/>
  <c r="K158" i="3" s="1"/>
  <c r="K192" i="3" s="1"/>
  <c r="K226" i="3" s="1"/>
  <c r="K260" i="3" s="1"/>
  <c r="J52" i="3"/>
  <c r="J86" i="3" s="1"/>
  <c r="J120" i="3" s="1"/>
  <c r="J154" i="3" s="1"/>
  <c r="J188" i="3" s="1"/>
  <c r="J222" i="3" s="1"/>
  <c r="J256" i="3" s="1"/>
  <c r="O256" i="3" s="1"/>
  <c r="K52" i="3"/>
  <c r="J48" i="3"/>
  <c r="K48" i="3"/>
  <c r="K82" i="3" s="1"/>
  <c r="K116" i="3" s="1"/>
  <c r="K150" i="3" s="1"/>
  <c r="K184" i="3" s="1"/>
  <c r="K218" i="3" s="1"/>
  <c r="K252" i="3" s="1"/>
  <c r="J44" i="3"/>
  <c r="J78" i="3" s="1"/>
  <c r="J112" i="3" s="1"/>
  <c r="J146" i="3" s="1"/>
  <c r="J180" i="3" s="1"/>
  <c r="J214" i="3" s="1"/>
  <c r="J248" i="3" s="1"/>
  <c r="O248" i="3" s="1"/>
  <c r="K44" i="3"/>
  <c r="J40" i="3"/>
  <c r="J74" i="3" s="1"/>
  <c r="J108" i="3" s="1"/>
  <c r="J142" i="3" s="1"/>
  <c r="J176" i="3" s="1"/>
  <c r="J210" i="3" s="1"/>
  <c r="J244" i="3" s="1"/>
  <c r="K40" i="3"/>
  <c r="I1318" i="2"/>
  <c r="H1336" i="2"/>
  <c r="I1336" i="2"/>
  <c r="H1349" i="2"/>
  <c r="I1349" i="2"/>
  <c r="H1380" i="2"/>
  <c r="I1380" i="2"/>
  <c r="H1415" i="2"/>
  <c r="I1415" i="2"/>
  <c r="H1410" i="2"/>
  <c r="I1410" i="2"/>
  <c r="H1332" i="2"/>
  <c r="I1332" i="2"/>
  <c r="H1360" i="2"/>
  <c r="I1360" i="2"/>
  <c r="H1437" i="2"/>
  <c r="I1437" i="2"/>
  <c r="H1354" i="2"/>
  <c r="I1354" i="2"/>
  <c r="H1344" i="2"/>
  <c r="I1344" i="2"/>
  <c r="H1515" i="2"/>
  <c r="I1515" i="2"/>
  <c r="H1367" i="2"/>
  <c r="I1367" i="2"/>
  <c r="H1373" i="2"/>
  <c r="I1373" i="2"/>
  <c r="H1374" i="2"/>
  <c r="I1374" i="2"/>
  <c r="H1440" i="2"/>
  <c r="I1440" i="2"/>
  <c r="H1363" i="2"/>
  <c r="I1363" i="2"/>
  <c r="H1388" i="2"/>
  <c r="I1388" i="2"/>
  <c r="H1398" i="2"/>
  <c r="I1398" i="2"/>
  <c r="H1350" i="2"/>
  <c r="H1396" i="2"/>
  <c r="I1396" i="2"/>
  <c r="H1384" i="2"/>
  <c r="I1384" i="2"/>
  <c r="H1342" i="2"/>
  <c r="I1342" i="2"/>
  <c r="H1387" i="2"/>
  <c r="I1387" i="2"/>
  <c r="H1433" i="2"/>
  <c r="I1433" i="2"/>
  <c r="H1362" i="2"/>
  <c r="I1362" i="2"/>
  <c r="H1234" i="2"/>
  <c r="I1234" i="2"/>
  <c r="H1218" i="2"/>
  <c r="I1218" i="2"/>
  <c r="H1314" i="2"/>
  <c r="I1314" i="2"/>
  <c r="H1249" i="2"/>
  <c r="I1249" i="2"/>
  <c r="H1379" i="2"/>
  <c r="I1379" i="2"/>
  <c r="H1321" i="2"/>
  <c r="I1321" i="2"/>
  <c r="H1403" i="2"/>
  <c r="I1403" i="2"/>
  <c r="H1312" i="2"/>
  <c r="I1312" i="2"/>
  <c r="H1401" i="2"/>
  <c r="I1401" i="2"/>
  <c r="H1282" i="2"/>
  <c r="I1282" i="2"/>
  <c r="H1339" i="2"/>
  <c r="I1339" i="2"/>
  <c r="H1301" i="2"/>
  <c r="I1301" i="2"/>
  <c r="H1251" i="2"/>
  <c r="I1251" i="2"/>
  <c r="H1304" i="2"/>
  <c r="I1304" i="2"/>
  <c r="H1258" i="2"/>
  <c r="I1258" i="2"/>
  <c r="I1222" i="2"/>
  <c r="H1204" i="2"/>
  <c r="I1204" i="2"/>
  <c r="I1207" i="2"/>
  <c r="H1207" i="2"/>
  <c r="H1248" i="2"/>
  <c r="I1248" i="2"/>
  <c r="H1289" i="2"/>
  <c r="I1289" i="2"/>
  <c r="H1264" i="2"/>
  <c r="I1264" i="2"/>
  <c r="H1265" i="2"/>
  <c r="I1265" i="2"/>
  <c r="H1230" i="2"/>
  <c r="I1230" i="2"/>
  <c r="H1319" i="2"/>
  <c r="I1319" i="2"/>
  <c r="H1206" i="2"/>
  <c r="I1206" i="2"/>
  <c r="H1227" i="2"/>
  <c r="I1227" i="2"/>
  <c r="H1331" i="2"/>
  <c r="I1331" i="2"/>
  <c r="H1274" i="2"/>
  <c r="I1274" i="2"/>
  <c r="H1216" i="2"/>
  <c r="I1216" i="2"/>
  <c r="H1288" i="2"/>
  <c r="I1288" i="2"/>
  <c r="I1127" i="2"/>
  <c r="H1127" i="2"/>
  <c r="H1298" i="2"/>
  <c r="I1298" i="2"/>
  <c r="I1135" i="2"/>
  <c r="H1135" i="2"/>
  <c r="H1168" i="2"/>
  <c r="I1168" i="2"/>
  <c r="H1108" i="2"/>
  <c r="I1108" i="2"/>
  <c r="H1096" i="2"/>
  <c r="I1096" i="2"/>
  <c r="I1109" i="2"/>
  <c r="H1109" i="2"/>
  <c r="H1140" i="2"/>
  <c r="I1140" i="2"/>
  <c r="I1125" i="2"/>
  <c r="H1125" i="2"/>
  <c r="H1196" i="2"/>
  <c r="I1196" i="2"/>
  <c r="I1175" i="2"/>
  <c r="H1175" i="2"/>
  <c r="I1087" i="2"/>
  <c r="H1087" i="2"/>
  <c r="H1235" i="2"/>
  <c r="I1235" i="2"/>
  <c r="H1154" i="2"/>
  <c r="I1154" i="2"/>
  <c r="H1166" i="2"/>
  <c r="I1166" i="2"/>
  <c r="H1174" i="2"/>
  <c r="I1174" i="2"/>
  <c r="I1123" i="2"/>
  <c r="H1123" i="2"/>
  <c r="H1186" i="2"/>
  <c r="I1186" i="2"/>
  <c r="I1185" i="2"/>
  <c r="H1185" i="2"/>
  <c r="I1147" i="2"/>
  <c r="H1147" i="2"/>
  <c r="H1164" i="2"/>
  <c r="I1164" i="2"/>
  <c r="H1122" i="2"/>
  <c r="I1122" i="2"/>
  <c r="H1088" i="2"/>
  <c r="I1088" i="2"/>
  <c r="H1104" i="2"/>
  <c r="I1104" i="2"/>
  <c r="H1283" i="2"/>
  <c r="I1283" i="2"/>
  <c r="I1201" i="2"/>
  <c r="H1201" i="2"/>
  <c r="H1259" i="2"/>
  <c r="I1259" i="2"/>
  <c r="I1129" i="2"/>
  <c r="H1129" i="2"/>
  <c r="H1098" i="2"/>
  <c r="I1098" i="2"/>
  <c r="I1195" i="2"/>
  <c r="H1195" i="2"/>
  <c r="H1114" i="2"/>
  <c r="I1114" i="2"/>
  <c r="I963" i="2"/>
  <c r="H963" i="2"/>
  <c r="H994" i="2"/>
  <c r="I994" i="2"/>
  <c r="I1097" i="2"/>
  <c r="H1097" i="2"/>
  <c r="H1008" i="2"/>
  <c r="I1008" i="2"/>
  <c r="H998" i="2"/>
  <c r="I998" i="2"/>
  <c r="I1023" i="2"/>
  <c r="H1023" i="2"/>
  <c r="I1037" i="2"/>
  <c r="H1037" i="2"/>
  <c r="H1012" i="2"/>
  <c r="I1012" i="2"/>
  <c r="H966" i="2"/>
  <c r="I966" i="2"/>
  <c r="I981" i="2"/>
  <c r="H981" i="2"/>
  <c r="I1057" i="2"/>
  <c r="H1057" i="2"/>
  <c r="H1076" i="2"/>
  <c r="I1076" i="2"/>
  <c r="H1062" i="2"/>
  <c r="I1062" i="2"/>
  <c r="H1020" i="2"/>
  <c r="I1020" i="2"/>
  <c r="H968" i="2"/>
  <c r="I968" i="2"/>
  <c r="H1082" i="2"/>
  <c r="I1082" i="2"/>
  <c r="H1042" i="2"/>
  <c r="I1042" i="2"/>
  <c r="I1073" i="2"/>
  <c r="H1073" i="2"/>
  <c r="I1179" i="2"/>
  <c r="H1179" i="2"/>
  <c r="H1044" i="2"/>
  <c r="I1044" i="2"/>
  <c r="I1027" i="2"/>
  <c r="H1027" i="2"/>
  <c r="H1078" i="2"/>
  <c r="I1078" i="2"/>
  <c r="H1036" i="2"/>
  <c r="I1036" i="2"/>
  <c r="H1006" i="2"/>
  <c r="I1006" i="2"/>
  <c r="H972" i="2"/>
  <c r="I972" i="2"/>
  <c r="H996" i="2"/>
  <c r="I996" i="2"/>
  <c r="H1178" i="2"/>
  <c r="I1178" i="2"/>
  <c r="I1053" i="2"/>
  <c r="H1053" i="2"/>
  <c r="I843" i="2"/>
  <c r="H843" i="2"/>
  <c r="I943" i="2"/>
  <c r="H943" i="2"/>
  <c r="I1035" i="2"/>
  <c r="H1035" i="2"/>
  <c r="H934" i="2"/>
  <c r="I934" i="2"/>
  <c r="I949" i="2"/>
  <c r="H949" i="2"/>
  <c r="I1043" i="2"/>
  <c r="H1043" i="2"/>
  <c r="H902" i="2"/>
  <c r="I902" i="2"/>
  <c r="H876" i="2"/>
  <c r="I876" i="2"/>
  <c r="I961" i="2"/>
  <c r="H961" i="2"/>
  <c r="H942" i="2"/>
  <c r="I942" i="2"/>
  <c r="H918" i="2"/>
  <c r="I918" i="2"/>
  <c r="I885" i="2"/>
  <c r="H885" i="2"/>
  <c r="I1019" i="2"/>
  <c r="H1019" i="2"/>
  <c r="H920" i="2"/>
  <c r="I920" i="2"/>
  <c r="H956" i="2"/>
  <c r="I956" i="2"/>
  <c r="H860" i="2"/>
  <c r="I860" i="2"/>
  <c r="H880" i="2"/>
  <c r="I880" i="2"/>
  <c r="H944" i="2"/>
  <c r="I944" i="2"/>
  <c r="I929" i="2"/>
  <c r="H929" i="2"/>
  <c r="H886" i="2"/>
  <c r="I886" i="2"/>
  <c r="I881" i="2"/>
  <c r="H881" i="2"/>
  <c r="I947" i="2"/>
  <c r="H947" i="2"/>
  <c r="I903" i="2"/>
  <c r="H903" i="2"/>
  <c r="I1191" i="2"/>
  <c r="H1191" i="2"/>
  <c r="I849" i="2"/>
  <c r="H849" i="2"/>
  <c r="H928" i="2"/>
  <c r="I928" i="2"/>
  <c r="I901" i="2"/>
  <c r="H901" i="2"/>
  <c r="H884" i="2"/>
  <c r="I884" i="2"/>
  <c r="I979" i="2"/>
  <c r="H979" i="2"/>
  <c r="H904" i="2"/>
  <c r="I904" i="2"/>
  <c r="H958" i="2"/>
  <c r="I958" i="2"/>
  <c r="I847" i="2"/>
  <c r="H847" i="2"/>
  <c r="I893" i="2"/>
  <c r="H893" i="2"/>
  <c r="I953" i="2"/>
  <c r="H953" i="2"/>
  <c r="I913" i="2"/>
  <c r="H913" i="2"/>
  <c r="H922" i="2"/>
  <c r="I922" i="2"/>
  <c r="H882" i="2"/>
  <c r="I882" i="2"/>
  <c r="I865" i="2"/>
  <c r="H865" i="2"/>
  <c r="H746" i="2"/>
  <c r="I746" i="2"/>
  <c r="I817" i="2"/>
  <c r="H817" i="2"/>
  <c r="H836" i="2"/>
  <c r="I836" i="2"/>
  <c r="I747" i="2"/>
  <c r="H747" i="2"/>
  <c r="H800" i="2"/>
  <c r="I800" i="2"/>
  <c r="I899" i="2"/>
  <c r="H899" i="2"/>
  <c r="I765" i="2"/>
  <c r="H765" i="2"/>
  <c r="H738" i="2"/>
  <c r="I738" i="2"/>
  <c r="I939" i="2"/>
  <c r="H939" i="2"/>
  <c r="H748" i="2"/>
  <c r="I748" i="2"/>
  <c r="I851" i="2"/>
  <c r="H851" i="2"/>
  <c r="I777" i="2"/>
  <c r="H777" i="2"/>
  <c r="H816" i="2"/>
  <c r="I816" i="2"/>
  <c r="H740" i="2"/>
  <c r="I740" i="2"/>
  <c r="H756" i="2"/>
  <c r="I756" i="2"/>
  <c r="I799" i="2"/>
  <c r="H799" i="2"/>
  <c r="I729" i="2"/>
  <c r="H729" i="2"/>
  <c r="I1071" i="2"/>
  <c r="H1071" i="2"/>
  <c r="H758" i="2"/>
  <c r="I758" i="2"/>
  <c r="I863" i="2"/>
  <c r="H863" i="2"/>
  <c r="I923" i="2"/>
  <c r="H923" i="2"/>
  <c r="I829" i="2"/>
  <c r="H829" i="2"/>
  <c r="H776" i="2"/>
  <c r="I776" i="2"/>
  <c r="H772" i="2"/>
  <c r="I772" i="2"/>
  <c r="H766" i="2"/>
  <c r="I766" i="2"/>
  <c r="I813" i="2"/>
  <c r="H813" i="2"/>
  <c r="I921" i="2"/>
  <c r="H921" i="2"/>
  <c r="H820" i="2"/>
  <c r="I820" i="2"/>
  <c r="H744" i="2"/>
  <c r="I744" i="2"/>
  <c r="H636" i="2"/>
  <c r="I636" i="2"/>
  <c r="I801" i="2"/>
  <c r="H801" i="2"/>
  <c r="I693" i="2"/>
  <c r="H693" i="2"/>
  <c r="H674" i="2"/>
  <c r="I674" i="2"/>
  <c r="H607" i="2"/>
  <c r="I607" i="2"/>
  <c r="H632" i="2"/>
  <c r="I632" i="2"/>
  <c r="I689" i="2"/>
  <c r="H689" i="2"/>
  <c r="H628" i="2"/>
  <c r="I628" i="2"/>
  <c r="H664" i="2"/>
  <c r="I664" i="2"/>
  <c r="H646" i="2"/>
  <c r="I646" i="2"/>
  <c r="H770" i="2"/>
  <c r="I770" i="2"/>
  <c r="I807" i="2"/>
  <c r="H807" i="2"/>
  <c r="I624" i="2"/>
  <c r="H624" i="2"/>
  <c r="H654" i="2"/>
  <c r="I654" i="2"/>
  <c r="H680" i="2"/>
  <c r="I680" i="2"/>
  <c r="I673" i="2"/>
  <c r="H673" i="2"/>
  <c r="H682" i="2"/>
  <c r="I682" i="2"/>
  <c r="H613" i="2"/>
  <c r="I613" i="2"/>
  <c r="H638" i="2"/>
  <c r="I638" i="2"/>
  <c r="H660" i="2"/>
  <c r="I660" i="2"/>
  <c r="H640" i="2"/>
  <c r="I640" i="2"/>
  <c r="H662" i="2"/>
  <c r="I662" i="2"/>
  <c r="H672" i="2"/>
  <c r="I672" i="2"/>
  <c r="H670" i="2"/>
  <c r="I670" i="2"/>
  <c r="I685" i="2"/>
  <c r="H685" i="2"/>
  <c r="H630" i="2"/>
  <c r="I630" i="2"/>
  <c r="I697" i="2"/>
  <c r="H697" i="2"/>
  <c r="H626" i="2"/>
  <c r="I626" i="2"/>
  <c r="H531" i="2"/>
  <c r="I531" i="2"/>
  <c r="I633" i="2"/>
  <c r="H633" i="2"/>
  <c r="I524" i="2"/>
  <c r="H524" i="2"/>
  <c r="I538" i="2"/>
  <c r="H538" i="2"/>
  <c r="H485" i="2"/>
  <c r="I485" i="2"/>
  <c r="H557" i="2"/>
  <c r="I557" i="2"/>
  <c r="H559" i="2"/>
  <c r="I559" i="2"/>
  <c r="I528" i="2"/>
  <c r="H528" i="2"/>
  <c r="H523" i="2"/>
  <c r="I523" i="2"/>
  <c r="I510" i="2"/>
  <c r="H510" i="2"/>
  <c r="I639" i="2"/>
  <c r="H639" i="2"/>
  <c r="H545" i="2"/>
  <c r="I545" i="2"/>
  <c r="I550" i="2"/>
  <c r="H550" i="2"/>
  <c r="I492" i="2"/>
  <c r="H492" i="2"/>
  <c r="I514" i="2"/>
  <c r="H514" i="2"/>
  <c r="I552" i="2"/>
  <c r="H552" i="2"/>
  <c r="I831" i="2"/>
  <c r="H831" i="2"/>
  <c r="I522" i="2"/>
  <c r="H522" i="2"/>
  <c r="I544" i="2"/>
  <c r="H544" i="2"/>
  <c r="H623" i="2"/>
  <c r="I623" i="2"/>
  <c r="I602" i="2"/>
  <c r="H602" i="2"/>
  <c r="H493" i="2"/>
  <c r="I493" i="2"/>
  <c r="H585" i="2"/>
  <c r="I585" i="2"/>
  <c r="I512" i="2"/>
  <c r="H512" i="2"/>
  <c r="H527" i="2"/>
  <c r="I527" i="2"/>
  <c r="I494" i="2"/>
  <c r="H494" i="2"/>
  <c r="H583" i="2"/>
  <c r="I583" i="2"/>
  <c r="I683" i="2"/>
  <c r="H683" i="2"/>
  <c r="H521" i="2"/>
  <c r="I521" i="2"/>
  <c r="H589" i="2"/>
  <c r="I589" i="2"/>
  <c r="I536" i="2"/>
  <c r="H536" i="2"/>
  <c r="H619" i="2"/>
  <c r="I619" i="2"/>
  <c r="I382" i="2"/>
  <c r="H382" i="2"/>
  <c r="H477" i="2"/>
  <c r="I477" i="2"/>
  <c r="H445" i="2"/>
  <c r="I445" i="2"/>
  <c r="H409" i="2"/>
  <c r="I409" i="2"/>
  <c r="H515" i="2"/>
  <c r="I515" i="2"/>
  <c r="I530" i="2"/>
  <c r="H530" i="2"/>
  <c r="H491" i="2"/>
  <c r="I491" i="2"/>
  <c r="I400" i="2"/>
  <c r="H400" i="2"/>
  <c r="H555" i="2"/>
  <c r="I555" i="2"/>
  <c r="I408" i="2"/>
  <c r="H408" i="2"/>
  <c r="I368" i="2"/>
  <c r="H368" i="2"/>
  <c r="H475" i="2"/>
  <c r="I475" i="2"/>
  <c r="H407" i="2"/>
  <c r="I407" i="2"/>
  <c r="H423" i="2"/>
  <c r="I423" i="2"/>
  <c r="I406" i="2"/>
  <c r="H406" i="2"/>
  <c r="H481" i="2"/>
  <c r="I481" i="2"/>
  <c r="H449" i="2"/>
  <c r="I449" i="2"/>
  <c r="H413" i="2"/>
  <c r="I413" i="2"/>
  <c r="H373" i="2"/>
  <c r="I373" i="2"/>
  <c r="H365" i="2"/>
  <c r="I365" i="2"/>
  <c r="I418" i="2"/>
  <c r="H418" i="2"/>
  <c r="I546" i="2"/>
  <c r="H546" i="2"/>
  <c r="H539" i="2"/>
  <c r="I539" i="2"/>
  <c r="I464" i="2"/>
  <c r="H464" i="2"/>
  <c r="I420" i="2"/>
  <c r="H420" i="2"/>
  <c r="I404" i="2"/>
  <c r="H404" i="2"/>
  <c r="I376" i="2"/>
  <c r="H376" i="2"/>
  <c r="H571" i="2"/>
  <c r="I571" i="2"/>
  <c r="I578" i="2"/>
  <c r="H578" i="2"/>
  <c r="H479" i="2"/>
  <c r="I479" i="2"/>
  <c r="H271" i="2"/>
  <c r="I271" i="2"/>
  <c r="H295" i="2"/>
  <c r="I295" i="2"/>
  <c r="H319" i="2"/>
  <c r="I319" i="2"/>
  <c r="H252" i="2"/>
  <c r="I252" i="2"/>
  <c r="H268" i="2"/>
  <c r="I268" i="2"/>
  <c r="H292" i="2"/>
  <c r="I292" i="2"/>
  <c r="H316" i="2"/>
  <c r="I316" i="2"/>
  <c r="H340" i="2"/>
  <c r="I340" i="2"/>
  <c r="H371" i="2"/>
  <c r="I371" i="2"/>
  <c r="H443" i="2"/>
  <c r="I443" i="2"/>
  <c r="H342" i="2"/>
  <c r="I342" i="2"/>
  <c r="H250" i="2"/>
  <c r="I250" i="2"/>
  <c r="I410" i="2"/>
  <c r="H410" i="2"/>
  <c r="H248" i="2"/>
  <c r="I248" i="2"/>
  <c r="H308" i="2"/>
  <c r="I308" i="2"/>
  <c r="H360" i="2"/>
  <c r="I360" i="2"/>
  <c r="H354" i="2"/>
  <c r="I354" i="2"/>
  <c r="H395" i="2"/>
  <c r="I395" i="2"/>
  <c r="H277" i="2"/>
  <c r="I277" i="2"/>
  <c r="H293" i="2"/>
  <c r="I293" i="2"/>
  <c r="H309" i="2"/>
  <c r="I309" i="2"/>
  <c r="H329" i="2"/>
  <c r="I329" i="2"/>
  <c r="H345" i="2"/>
  <c r="I345" i="2"/>
  <c r="H361" i="2"/>
  <c r="I361" i="2"/>
  <c r="H262" i="2"/>
  <c r="I262" i="2"/>
  <c r="H286" i="2"/>
  <c r="I286" i="2"/>
  <c r="H318" i="2"/>
  <c r="I318" i="2"/>
  <c r="H335" i="2"/>
  <c r="I335" i="2"/>
  <c r="H358" i="2"/>
  <c r="I358" i="2"/>
  <c r="H591" i="2"/>
  <c r="I591" i="2"/>
  <c r="H346" i="2"/>
  <c r="I346" i="2"/>
  <c r="H137" i="2"/>
  <c r="I137" i="2"/>
  <c r="H134" i="2"/>
  <c r="I134" i="2"/>
  <c r="H131" i="2"/>
  <c r="I131" i="2"/>
  <c r="H155" i="2"/>
  <c r="I155" i="2"/>
  <c r="H179" i="2"/>
  <c r="I179" i="2"/>
  <c r="H203" i="2"/>
  <c r="I203" i="2"/>
  <c r="H211" i="2"/>
  <c r="I211" i="2"/>
  <c r="H219" i="2"/>
  <c r="I219" i="2"/>
  <c r="H231" i="2"/>
  <c r="I231" i="2"/>
  <c r="H237" i="2"/>
  <c r="I237" i="2"/>
  <c r="H235" i="2"/>
  <c r="I235" i="2"/>
  <c r="H216" i="2"/>
  <c r="I216" i="2"/>
  <c r="H213" i="2"/>
  <c r="I213" i="2"/>
  <c r="H331" i="2"/>
  <c r="I331" i="2"/>
  <c r="H199" i="2"/>
  <c r="I199" i="2"/>
  <c r="H193" i="2"/>
  <c r="I193" i="2"/>
  <c r="H191" i="2"/>
  <c r="I191" i="2"/>
  <c r="H185" i="2"/>
  <c r="I185" i="2"/>
  <c r="H183" i="2"/>
  <c r="I183" i="2"/>
  <c r="H178" i="2"/>
  <c r="I178" i="2"/>
  <c r="H176" i="2"/>
  <c r="I176" i="2"/>
  <c r="H169" i="2"/>
  <c r="I169" i="2"/>
  <c r="H167" i="2"/>
  <c r="I167" i="2"/>
  <c r="H152" i="2"/>
  <c r="I152" i="2"/>
  <c r="H136" i="2"/>
  <c r="I136" i="2"/>
  <c r="H129" i="2"/>
  <c r="I129" i="2"/>
  <c r="H127" i="2"/>
  <c r="I127" i="2"/>
  <c r="H121" i="2"/>
  <c r="I121" i="2"/>
  <c r="H117" i="2"/>
  <c r="I117" i="2"/>
  <c r="H113" i="2"/>
  <c r="I113" i="2"/>
  <c r="H109" i="2"/>
  <c r="I109" i="2"/>
  <c r="H105" i="2"/>
  <c r="I105" i="2"/>
  <c r="H101" i="2"/>
  <c r="I101" i="2"/>
  <c r="H97" i="2"/>
  <c r="I97" i="2"/>
  <c r="H93" i="2"/>
  <c r="I93" i="2"/>
  <c r="H89" i="2"/>
  <c r="I89" i="2"/>
  <c r="H85" i="2"/>
  <c r="I85" i="2"/>
  <c r="H81" i="2"/>
  <c r="I81" i="2"/>
  <c r="H77" i="2"/>
  <c r="I77" i="2"/>
  <c r="H73" i="2"/>
  <c r="I73" i="2"/>
  <c r="I69" i="2"/>
  <c r="H69" i="2"/>
  <c r="I65" i="2"/>
  <c r="H65" i="2"/>
  <c r="I61" i="2"/>
  <c r="H61" i="2"/>
  <c r="I57" i="2"/>
  <c r="H57" i="2"/>
  <c r="I53" i="2"/>
  <c r="H53" i="2"/>
  <c r="I49" i="2"/>
  <c r="H49" i="2"/>
  <c r="I45" i="2"/>
  <c r="H45" i="2"/>
  <c r="I41" i="2"/>
  <c r="H41" i="2"/>
  <c r="I37" i="2"/>
  <c r="H37" i="2"/>
  <c r="I33" i="2"/>
  <c r="H33" i="2"/>
  <c r="I29" i="2"/>
  <c r="H29" i="2"/>
  <c r="I25" i="2"/>
  <c r="H25" i="2"/>
  <c r="I21" i="2"/>
  <c r="H21" i="2"/>
  <c r="I17" i="2"/>
  <c r="H17" i="2"/>
  <c r="I13" i="2"/>
  <c r="H13" i="2"/>
  <c r="I9" i="2"/>
  <c r="H9" i="2"/>
  <c r="I5" i="2"/>
  <c r="H5" i="2"/>
  <c r="L499" i="2"/>
  <c r="J67" i="3"/>
  <c r="J101" i="3" s="1"/>
  <c r="J135" i="3" s="1"/>
  <c r="J169" i="3" s="1"/>
  <c r="J203" i="3" s="1"/>
  <c r="J237" i="3" s="1"/>
  <c r="J271" i="3" s="1"/>
  <c r="K67" i="3"/>
  <c r="J63" i="3"/>
  <c r="J97" i="3" s="1"/>
  <c r="J131" i="3" s="1"/>
  <c r="J165" i="3" s="1"/>
  <c r="J199" i="3" s="1"/>
  <c r="J233" i="3" s="1"/>
  <c r="J267" i="3" s="1"/>
  <c r="O267" i="3" s="1"/>
  <c r="K63" i="3"/>
  <c r="J59" i="3"/>
  <c r="K59" i="3"/>
  <c r="K93" i="3" s="1"/>
  <c r="K127" i="3" s="1"/>
  <c r="K161" i="3" s="1"/>
  <c r="K195" i="3" s="1"/>
  <c r="K229" i="3" s="1"/>
  <c r="K263" i="3" s="1"/>
  <c r="J55" i="3"/>
  <c r="K55" i="3"/>
  <c r="K89" i="3" s="1"/>
  <c r="K123" i="3" s="1"/>
  <c r="K157" i="3" s="1"/>
  <c r="K191" i="3" s="1"/>
  <c r="K225" i="3" s="1"/>
  <c r="K259" i="3" s="1"/>
  <c r="P259" i="3" s="1"/>
  <c r="J51" i="3"/>
  <c r="J85" i="3" s="1"/>
  <c r="J119" i="3" s="1"/>
  <c r="J153" i="3" s="1"/>
  <c r="J187" i="3" s="1"/>
  <c r="J221" i="3" s="1"/>
  <c r="J255" i="3" s="1"/>
  <c r="K51" i="3"/>
  <c r="J47" i="3"/>
  <c r="K47" i="3"/>
  <c r="K81" i="3" s="1"/>
  <c r="K115" i="3" s="1"/>
  <c r="K149" i="3" s="1"/>
  <c r="K183" i="3" s="1"/>
  <c r="K217" i="3" s="1"/>
  <c r="K251" i="3" s="1"/>
  <c r="P251" i="3" s="1"/>
  <c r="J43" i="3"/>
  <c r="K43" i="3"/>
  <c r="K77" i="3" s="1"/>
  <c r="K111" i="3" s="1"/>
  <c r="K145" i="3" s="1"/>
  <c r="K179" i="3" s="1"/>
  <c r="K213" i="3" s="1"/>
  <c r="K247" i="3" s="1"/>
  <c r="J39" i="3"/>
  <c r="J73" i="3" s="1"/>
  <c r="J107" i="3" s="1"/>
  <c r="J141" i="3" s="1"/>
  <c r="J175" i="3" s="1"/>
  <c r="J209" i="3" s="1"/>
  <c r="J243" i="3" s="1"/>
  <c r="O243" i="3" s="1"/>
  <c r="K39" i="3"/>
  <c r="H1381" i="2"/>
  <c r="I1381" i="2"/>
  <c r="H1391" i="2"/>
  <c r="I1391" i="2"/>
  <c r="H1429" i="2"/>
  <c r="I1429" i="2"/>
  <c r="H1479" i="2"/>
  <c r="I1479" i="2"/>
  <c r="H1357" i="2"/>
  <c r="I1357" i="2"/>
  <c r="H1397" i="2"/>
  <c r="I1397" i="2"/>
  <c r="H1358" i="2"/>
  <c r="I1358" i="2"/>
  <c r="H1523" i="2"/>
  <c r="I1523" i="2"/>
  <c r="H1499" i="2"/>
  <c r="I1499" i="2"/>
  <c r="H1369" i="2"/>
  <c r="I1369" i="2"/>
  <c r="H1413" i="2"/>
  <c r="I1413" i="2"/>
  <c r="H1399" i="2"/>
  <c r="I1399" i="2"/>
  <c r="H1426" i="2"/>
  <c r="I1426" i="2"/>
  <c r="H1351" i="2"/>
  <c r="I1351" i="2"/>
  <c r="H1341" i="2"/>
  <c r="I1341" i="2"/>
  <c r="H1328" i="2"/>
  <c r="I1328" i="2"/>
  <c r="H1335" i="2"/>
  <c r="I1335" i="2"/>
  <c r="H1325" i="2"/>
  <c r="I1325" i="2"/>
  <c r="H1382" i="2"/>
  <c r="H1356" i="2"/>
  <c r="I1356" i="2"/>
  <c r="H1385" i="2"/>
  <c r="I1385" i="2"/>
  <c r="H1428" i="2"/>
  <c r="I1428" i="2"/>
  <c r="H1420" i="2"/>
  <c r="I1420" i="2"/>
  <c r="H1424" i="2"/>
  <c r="I1424" i="2"/>
  <c r="H1671" i="2"/>
  <c r="I1671" i="2"/>
  <c r="H1225" i="2"/>
  <c r="I1225" i="2"/>
  <c r="H1307" i="2"/>
  <c r="I1307" i="2"/>
  <c r="H1386" i="2"/>
  <c r="I1386" i="2"/>
  <c r="H1226" i="2"/>
  <c r="I1226" i="2"/>
  <c r="H1272" i="2"/>
  <c r="I1272" i="2"/>
  <c r="H1242" i="2"/>
  <c r="I1242" i="2"/>
  <c r="H1267" i="2"/>
  <c r="I1267" i="2"/>
  <c r="H1269" i="2"/>
  <c r="I1269" i="2"/>
  <c r="H1370" i="2"/>
  <c r="I1370" i="2"/>
  <c r="H1296" i="2"/>
  <c r="I1296" i="2"/>
  <c r="H1277" i="2"/>
  <c r="I1277" i="2"/>
  <c r="H1309" i="2"/>
  <c r="I1309" i="2"/>
  <c r="H1271" i="2"/>
  <c r="I1271" i="2"/>
  <c r="H1256" i="2"/>
  <c r="I1256" i="2"/>
  <c r="I1205" i="2"/>
  <c r="H1205" i="2"/>
  <c r="H1210" i="2"/>
  <c r="I1210" i="2"/>
  <c r="I1215" i="2"/>
  <c r="H1215" i="2"/>
  <c r="H1407" i="2"/>
  <c r="I1407" i="2"/>
  <c r="H1290" i="2"/>
  <c r="I1290" i="2"/>
  <c r="H1231" i="2"/>
  <c r="I1231" i="2"/>
  <c r="H1278" i="2"/>
  <c r="I1278" i="2"/>
  <c r="I1213" i="2"/>
  <c r="H1213" i="2"/>
  <c r="H1305" i="2"/>
  <c r="I1305" i="2"/>
  <c r="H1246" i="2"/>
  <c r="I1246" i="2"/>
  <c r="H1268" i="2"/>
  <c r="I1268" i="2"/>
  <c r="H1243" i="2"/>
  <c r="I1243" i="2"/>
  <c r="H1286" i="2"/>
  <c r="H1320" i="2"/>
  <c r="I1320" i="2"/>
  <c r="H1254" i="2"/>
  <c r="H1253" i="2"/>
  <c r="I1253" i="2"/>
  <c r="H1252" i="2"/>
  <c r="I1252" i="2"/>
  <c r="H1316" i="2"/>
  <c r="I1316" i="2"/>
  <c r="H1245" i="2"/>
  <c r="I1245" i="2"/>
  <c r="H1418" i="2"/>
  <c r="I1418" i="2"/>
  <c r="H1247" i="2"/>
  <c r="I1247" i="2"/>
  <c r="H1395" i="2"/>
  <c r="I1395" i="2"/>
  <c r="H1293" i="2"/>
  <c r="I1293" i="2"/>
  <c r="I1083" i="2"/>
  <c r="H1083" i="2"/>
  <c r="I1173" i="2"/>
  <c r="H1173" i="2"/>
  <c r="I1095" i="2"/>
  <c r="H1275" i="2"/>
  <c r="I1275" i="2"/>
  <c r="I1085" i="2"/>
  <c r="H1085" i="2"/>
  <c r="H1136" i="2"/>
  <c r="I1136" i="2"/>
  <c r="H1291" i="2"/>
  <c r="I1291" i="2"/>
  <c r="H1092" i="2"/>
  <c r="I1092" i="2"/>
  <c r="I1197" i="2"/>
  <c r="H1197" i="2"/>
  <c r="H1156" i="2"/>
  <c r="I1156" i="2"/>
  <c r="H1188" i="2"/>
  <c r="I1188" i="2"/>
  <c r="H1180" i="2"/>
  <c r="I1180" i="2"/>
  <c r="I1151" i="2"/>
  <c r="H1151" i="2"/>
  <c r="I1189" i="2"/>
  <c r="H1189" i="2"/>
  <c r="I1157" i="2"/>
  <c r="H1157" i="2"/>
  <c r="H1118" i="2"/>
  <c r="I1118" i="2"/>
  <c r="H1128" i="2"/>
  <c r="I1128" i="2"/>
  <c r="H1134" i="2"/>
  <c r="I1134" i="2"/>
  <c r="H1200" i="2"/>
  <c r="I1200" i="2"/>
  <c r="H1084" i="2"/>
  <c r="I1084" i="2"/>
  <c r="H1102" i="2"/>
  <c r="I1102" i="2"/>
  <c r="H1150" i="2"/>
  <c r="I1150" i="2"/>
  <c r="H1250" i="2"/>
  <c r="I1250" i="2"/>
  <c r="I1149" i="2"/>
  <c r="H1149" i="2"/>
  <c r="H1198" i="2"/>
  <c r="I1198" i="2"/>
  <c r="H1202" i="2"/>
  <c r="I1202" i="2"/>
  <c r="I1183" i="2"/>
  <c r="H1183" i="2"/>
  <c r="I1211" i="2"/>
  <c r="H1211" i="2"/>
  <c r="I1107" i="2"/>
  <c r="H1107" i="2"/>
  <c r="H1100" i="2"/>
  <c r="I1100" i="2"/>
  <c r="I1115" i="2"/>
  <c r="H1115" i="2"/>
  <c r="I1167" i="2"/>
  <c r="H1167" i="2"/>
  <c r="I1013" i="2"/>
  <c r="H1013" i="2"/>
  <c r="H1050" i="2"/>
  <c r="I1050" i="2"/>
  <c r="H1311" i="2"/>
  <c r="I1311" i="2"/>
  <c r="H1146" i="2"/>
  <c r="I1146" i="2"/>
  <c r="H1074" i="2"/>
  <c r="I1074" i="2"/>
  <c r="H980" i="2"/>
  <c r="I980" i="2"/>
  <c r="H986" i="2"/>
  <c r="I986" i="2"/>
  <c r="I1009" i="2"/>
  <c r="H1009" i="2"/>
  <c r="H1038" i="2"/>
  <c r="I1038" i="2"/>
  <c r="H1032" i="2"/>
  <c r="I1032" i="2"/>
  <c r="H1068" i="2"/>
  <c r="I1068" i="2"/>
  <c r="I1021" i="2"/>
  <c r="H1021" i="2"/>
  <c r="H1048" i="2"/>
  <c r="I1048" i="2"/>
  <c r="I969" i="2"/>
  <c r="H969" i="2"/>
  <c r="I1065" i="2"/>
  <c r="H1065" i="2"/>
  <c r="I1011" i="2"/>
  <c r="H1011" i="2"/>
  <c r="I1015" i="2"/>
  <c r="H1015" i="2"/>
  <c r="I1077" i="2"/>
  <c r="H1077" i="2"/>
  <c r="I1029" i="2"/>
  <c r="H1029" i="2"/>
  <c r="H1310" i="2"/>
  <c r="I1310" i="2"/>
  <c r="H1052" i="2"/>
  <c r="I1052" i="2"/>
  <c r="H1028" i="2"/>
  <c r="I1028" i="2"/>
  <c r="H1056" i="2"/>
  <c r="I1056" i="2"/>
  <c r="I1155" i="2"/>
  <c r="H1155" i="2"/>
  <c r="H1046" i="2"/>
  <c r="I1046" i="2"/>
  <c r="H1034" i="2"/>
  <c r="I1034" i="2"/>
  <c r="I933" i="2"/>
  <c r="H933" i="2"/>
  <c r="H914" i="2"/>
  <c r="I914" i="2"/>
  <c r="H926" i="2"/>
  <c r="I926" i="2"/>
  <c r="I869" i="2"/>
  <c r="H869" i="2"/>
  <c r="H952" i="2"/>
  <c r="I952" i="2"/>
  <c r="I845" i="2"/>
  <c r="H845" i="2"/>
  <c r="I993" i="2"/>
  <c r="H993" i="2"/>
  <c r="H896" i="2"/>
  <c r="I896" i="2"/>
  <c r="I853" i="2"/>
  <c r="H853" i="2"/>
  <c r="H900" i="2"/>
  <c r="I900" i="2"/>
  <c r="I925" i="2"/>
  <c r="H925" i="2"/>
  <c r="I919" i="2"/>
  <c r="H919" i="2"/>
  <c r="I897" i="2"/>
  <c r="H897" i="2"/>
  <c r="H908" i="2"/>
  <c r="I908" i="2"/>
  <c r="H872" i="2"/>
  <c r="I872" i="2"/>
  <c r="H1190" i="2"/>
  <c r="I1190" i="2"/>
  <c r="H946" i="2"/>
  <c r="I946" i="2"/>
  <c r="I877" i="2"/>
  <c r="H877" i="2"/>
  <c r="I861" i="2"/>
  <c r="H861" i="2"/>
  <c r="H846" i="2"/>
  <c r="I846" i="2"/>
  <c r="H954" i="2"/>
  <c r="I954" i="2"/>
  <c r="I891" i="2"/>
  <c r="H891" i="2"/>
  <c r="I941" i="2"/>
  <c r="H941" i="2"/>
  <c r="H868" i="2"/>
  <c r="I868" i="2"/>
  <c r="H924" i="2"/>
  <c r="I924" i="2"/>
  <c r="H960" i="2"/>
  <c r="I960" i="2"/>
  <c r="H844" i="2"/>
  <c r="I844" i="2"/>
  <c r="H854" i="2"/>
  <c r="I854" i="2"/>
  <c r="H940" i="2"/>
  <c r="I940" i="2"/>
  <c r="I723" i="2"/>
  <c r="H723" i="2"/>
  <c r="H724" i="2"/>
  <c r="I724" i="2"/>
  <c r="I745" i="2"/>
  <c r="H745" i="2"/>
  <c r="H754" i="2"/>
  <c r="I754" i="2"/>
  <c r="H840" i="2"/>
  <c r="I840" i="2"/>
  <c r="I857" i="2"/>
  <c r="H857" i="2"/>
  <c r="H774" i="2"/>
  <c r="I774" i="2"/>
  <c r="I927" i="2"/>
  <c r="H927" i="2"/>
  <c r="I785" i="2"/>
  <c r="H785" i="2"/>
  <c r="H812" i="2"/>
  <c r="I812" i="2"/>
  <c r="H798" i="2"/>
  <c r="I798" i="2"/>
  <c r="H822" i="2"/>
  <c r="I822" i="2"/>
  <c r="I841" i="2"/>
  <c r="H841" i="2"/>
  <c r="H752" i="2"/>
  <c r="I752" i="2"/>
  <c r="H788" i="2"/>
  <c r="I788" i="2"/>
  <c r="I727" i="2"/>
  <c r="H727" i="2"/>
  <c r="H810" i="2"/>
  <c r="I810" i="2"/>
  <c r="I859" i="2"/>
  <c r="H859" i="2"/>
  <c r="H764" i="2"/>
  <c r="I764" i="2"/>
  <c r="I781" i="2"/>
  <c r="H781" i="2"/>
  <c r="H808" i="2"/>
  <c r="I808" i="2"/>
  <c r="H792" i="2"/>
  <c r="I792" i="2"/>
  <c r="H780" i="2"/>
  <c r="I780" i="2"/>
  <c r="I825" i="2"/>
  <c r="H825" i="2"/>
  <c r="I783" i="2"/>
  <c r="H783" i="2"/>
  <c r="I827" i="2"/>
  <c r="H827" i="2"/>
  <c r="I761" i="2"/>
  <c r="H761" i="2"/>
  <c r="H906" i="2"/>
  <c r="I906" i="2"/>
  <c r="I837" i="2"/>
  <c r="H837" i="2"/>
  <c r="H730" i="2"/>
  <c r="I730" i="2"/>
  <c r="I809" i="2"/>
  <c r="H809" i="2"/>
  <c r="I741" i="2"/>
  <c r="H741" i="2"/>
  <c r="H718" i="2"/>
  <c r="I718" i="2"/>
  <c r="H690" i="2"/>
  <c r="I690" i="2"/>
  <c r="H615" i="2"/>
  <c r="I615" i="2"/>
  <c r="I721" i="2"/>
  <c r="H721" i="2"/>
  <c r="H704" i="2"/>
  <c r="I704" i="2"/>
  <c r="I629" i="2"/>
  <c r="H629" i="2"/>
  <c r="H714" i="2"/>
  <c r="I714" i="2"/>
  <c r="H694" i="2"/>
  <c r="I694" i="2"/>
  <c r="I645" i="2"/>
  <c r="H645" i="2"/>
  <c r="H605" i="2"/>
  <c r="I605" i="2"/>
  <c r="I695" i="2"/>
  <c r="H695" i="2"/>
  <c r="I709" i="2"/>
  <c r="H709" i="2"/>
  <c r="I803" i="2"/>
  <c r="H803" i="2"/>
  <c r="I737" i="2"/>
  <c r="H737" i="2"/>
  <c r="I669" i="2"/>
  <c r="H669" i="2"/>
  <c r="I811" i="2"/>
  <c r="H811" i="2"/>
  <c r="H708" i="2"/>
  <c r="I708" i="2"/>
  <c r="H700" i="2"/>
  <c r="I700" i="2"/>
  <c r="H720" i="2"/>
  <c r="I720" i="2"/>
  <c r="H716" i="2"/>
  <c r="I716" i="2"/>
  <c r="I612" i="2"/>
  <c r="H612" i="2"/>
  <c r="H688" i="2"/>
  <c r="I688" i="2"/>
  <c r="H658" i="2"/>
  <c r="I658" i="2"/>
  <c r="I614" i="2"/>
  <c r="H614" i="2"/>
  <c r="I504" i="2"/>
  <c r="H504" i="2"/>
  <c r="H666" i="2"/>
  <c r="I666" i="2"/>
  <c r="H541" i="2"/>
  <c r="I541" i="2"/>
  <c r="I574" i="2"/>
  <c r="H574" i="2"/>
  <c r="H535" i="2"/>
  <c r="I535" i="2"/>
  <c r="I592" i="2"/>
  <c r="H592" i="2"/>
  <c r="H529" i="2"/>
  <c r="I529" i="2"/>
  <c r="I490" i="2"/>
  <c r="H490" i="2"/>
  <c r="I584" i="2"/>
  <c r="H584" i="2"/>
  <c r="I564" i="2"/>
  <c r="H564" i="2"/>
  <c r="I526" i="2"/>
  <c r="H526" i="2"/>
  <c r="I520" i="2"/>
  <c r="H520" i="2"/>
  <c r="I540" i="2"/>
  <c r="H540" i="2"/>
  <c r="I580" i="2"/>
  <c r="H580" i="2"/>
  <c r="I518" i="2"/>
  <c r="H518" i="2"/>
  <c r="I588" i="2"/>
  <c r="H588" i="2"/>
  <c r="I582" i="2"/>
  <c r="H582" i="2"/>
  <c r="H569" i="2"/>
  <c r="I569" i="2"/>
  <c r="H543" i="2"/>
  <c r="I543" i="2"/>
  <c r="H495" i="2"/>
  <c r="I495" i="2"/>
  <c r="H611" i="2"/>
  <c r="I611" i="2"/>
  <c r="I570" i="2"/>
  <c r="H570" i="2"/>
  <c r="H501" i="2"/>
  <c r="I501" i="2"/>
  <c r="H573" i="2"/>
  <c r="I573" i="2"/>
  <c r="I681" i="2"/>
  <c r="H681" i="2"/>
  <c r="H517" i="2"/>
  <c r="I517" i="2"/>
  <c r="I466" i="2"/>
  <c r="H466" i="2"/>
  <c r="I438" i="2"/>
  <c r="H438" i="2"/>
  <c r="H461" i="2"/>
  <c r="I461" i="2"/>
  <c r="H453" i="2"/>
  <c r="I453" i="2"/>
  <c r="H417" i="2"/>
  <c r="I417" i="2"/>
  <c r="I370" i="2"/>
  <c r="H370" i="2"/>
  <c r="H519" i="2"/>
  <c r="I519" i="2"/>
  <c r="I460" i="2"/>
  <c r="H460" i="2"/>
  <c r="I448" i="2"/>
  <c r="H448" i="2"/>
  <c r="I412" i="2"/>
  <c r="H412" i="2"/>
  <c r="I390" i="2"/>
  <c r="H390" i="2"/>
  <c r="H403" i="2"/>
  <c r="I403" i="2"/>
  <c r="H367" i="2"/>
  <c r="I367" i="2"/>
  <c r="H463" i="2"/>
  <c r="I463" i="2"/>
  <c r="I456" i="2"/>
  <c r="H456" i="2"/>
  <c r="I428" i="2"/>
  <c r="H428" i="2"/>
  <c r="I430" i="2"/>
  <c r="H430" i="2"/>
  <c r="I378" i="2"/>
  <c r="H378" i="2"/>
  <c r="H415" i="2"/>
  <c r="I415" i="2"/>
  <c r="I454" i="2"/>
  <c r="H497" i="2"/>
  <c r="I497" i="2"/>
  <c r="H455" i="2"/>
  <c r="I455" i="2"/>
  <c r="H457" i="2"/>
  <c r="I457" i="2"/>
  <c r="H421" i="2"/>
  <c r="I421" i="2"/>
  <c r="H397" i="2"/>
  <c r="I397" i="2"/>
  <c r="H385" i="2"/>
  <c r="I385" i="2"/>
  <c r="I482" i="2"/>
  <c r="H482" i="2"/>
  <c r="I462" i="2"/>
  <c r="H462" i="2"/>
  <c r="I476" i="2"/>
  <c r="H476" i="2"/>
  <c r="I432" i="2"/>
  <c r="H432" i="2"/>
  <c r="H364" i="2"/>
  <c r="I364" i="2"/>
  <c r="I394" i="2"/>
  <c r="H394" i="2"/>
  <c r="I468" i="2"/>
  <c r="H468" i="2"/>
  <c r="I398" i="2"/>
  <c r="H398" i="2"/>
  <c r="H387" i="2"/>
  <c r="I387" i="2"/>
  <c r="H243" i="2"/>
  <c r="I243" i="2"/>
  <c r="H267" i="2"/>
  <c r="I267" i="2"/>
  <c r="H291" i="2"/>
  <c r="I291" i="2"/>
  <c r="H311" i="2"/>
  <c r="I311" i="2"/>
  <c r="H359" i="2"/>
  <c r="I359" i="2"/>
  <c r="H258" i="2"/>
  <c r="I258" i="2"/>
  <c r="H278" i="2"/>
  <c r="I278" i="2"/>
  <c r="H310" i="2"/>
  <c r="I310" i="2"/>
  <c r="H459" i="2"/>
  <c r="I459" i="2"/>
  <c r="H244" i="2"/>
  <c r="I244" i="2"/>
  <c r="H264" i="2"/>
  <c r="I264" i="2"/>
  <c r="H284" i="2"/>
  <c r="I284" i="2"/>
  <c r="H312" i="2"/>
  <c r="I312" i="2"/>
  <c r="H332" i="2"/>
  <c r="I332" i="2"/>
  <c r="H356" i="2"/>
  <c r="I356" i="2"/>
  <c r="H419" i="2"/>
  <c r="I419" i="2"/>
  <c r="H383" i="2"/>
  <c r="I383" i="2"/>
  <c r="H296" i="2"/>
  <c r="I296" i="2"/>
  <c r="H348" i="2"/>
  <c r="I348" i="2"/>
  <c r="H362" i="2"/>
  <c r="I362" i="2"/>
  <c r="H269" i="2"/>
  <c r="I269" i="2"/>
  <c r="H289" i="2"/>
  <c r="I289" i="2"/>
  <c r="H305" i="2"/>
  <c r="I305" i="2"/>
  <c r="H325" i="2"/>
  <c r="I325" i="2"/>
  <c r="H341" i="2"/>
  <c r="I341" i="2"/>
  <c r="H357" i="2"/>
  <c r="I357" i="2"/>
  <c r="H282" i="2"/>
  <c r="I282" i="2"/>
  <c r="H201" i="2"/>
  <c r="I201" i="2"/>
  <c r="H126" i="2"/>
  <c r="I126" i="2"/>
  <c r="H142" i="2"/>
  <c r="I142" i="2"/>
  <c r="H154" i="2"/>
  <c r="I154" i="2"/>
  <c r="H166" i="2"/>
  <c r="I166" i="2"/>
  <c r="H174" i="2"/>
  <c r="I174" i="2"/>
  <c r="H186" i="2"/>
  <c r="I186" i="2"/>
  <c r="H198" i="2"/>
  <c r="I198" i="2"/>
  <c r="H206" i="2"/>
  <c r="I206" i="2"/>
  <c r="H218" i="2"/>
  <c r="I218" i="2"/>
  <c r="H230" i="2"/>
  <c r="I230" i="2"/>
  <c r="H238" i="2"/>
  <c r="I238" i="2"/>
  <c r="I470" i="2"/>
  <c r="H470" i="2"/>
  <c r="H123" i="2"/>
  <c r="I123" i="2"/>
  <c r="H327" i="2"/>
  <c r="I327" i="2"/>
  <c r="H290" i="2"/>
  <c r="I290" i="2"/>
  <c r="H263" i="2"/>
  <c r="I263" i="2"/>
  <c r="H251" i="2"/>
  <c r="I251" i="2"/>
  <c r="H241" i="2"/>
  <c r="I241" i="2"/>
  <c r="H239" i="2"/>
  <c r="I239" i="2"/>
  <c r="H232" i="2"/>
  <c r="I232" i="2"/>
  <c r="H228" i="2"/>
  <c r="I228" i="2"/>
  <c r="H226" i="2"/>
  <c r="I226" i="2"/>
  <c r="H224" i="2"/>
  <c r="I224" i="2"/>
  <c r="H221" i="2"/>
  <c r="I221" i="2"/>
  <c r="H339" i="2"/>
  <c r="I339" i="2"/>
  <c r="H209" i="2"/>
  <c r="I209" i="2"/>
  <c r="H204" i="2"/>
  <c r="I204" i="2"/>
  <c r="H196" i="2"/>
  <c r="I196" i="2"/>
  <c r="H188" i="2"/>
  <c r="I188" i="2"/>
  <c r="H306" i="2"/>
  <c r="I306" i="2"/>
  <c r="H180" i="2"/>
  <c r="I180" i="2"/>
  <c r="H173" i="2"/>
  <c r="I173" i="2"/>
  <c r="H171" i="2"/>
  <c r="I171" i="2"/>
  <c r="H164" i="2"/>
  <c r="I164" i="2"/>
  <c r="H162" i="2"/>
  <c r="I162" i="2"/>
  <c r="H160" i="2"/>
  <c r="I160" i="2"/>
  <c r="H156" i="2"/>
  <c r="I156" i="2"/>
  <c r="H149" i="2"/>
  <c r="I149" i="2"/>
  <c r="H147" i="2"/>
  <c r="I147" i="2"/>
  <c r="H145" i="2"/>
  <c r="I145" i="2"/>
  <c r="H140" i="2"/>
  <c r="I140" i="2"/>
  <c r="H257" i="2"/>
  <c r="I257" i="2"/>
  <c r="H133" i="2"/>
  <c r="I133" i="2"/>
  <c r="H124" i="2"/>
  <c r="I124" i="2"/>
  <c r="H120" i="2"/>
  <c r="I120" i="2"/>
  <c r="H116" i="2"/>
  <c r="I116" i="2"/>
  <c r="H112" i="2"/>
  <c r="I112" i="2"/>
  <c r="H108" i="2"/>
  <c r="I108" i="2"/>
  <c r="H104" i="2"/>
  <c r="I104" i="2"/>
  <c r="H100" i="2"/>
  <c r="I100" i="2"/>
  <c r="H96" i="2"/>
  <c r="I96" i="2"/>
  <c r="H92" i="2"/>
  <c r="I92" i="2"/>
  <c r="H88" i="2"/>
  <c r="I88" i="2"/>
  <c r="H84" i="2"/>
  <c r="I84" i="2"/>
  <c r="H80" i="2"/>
  <c r="I80" i="2"/>
  <c r="H76" i="2"/>
  <c r="I76" i="2"/>
  <c r="H72" i="2"/>
  <c r="I72" i="2"/>
  <c r="H68" i="2"/>
  <c r="I68" i="2"/>
  <c r="H64" i="2"/>
  <c r="I64" i="2"/>
  <c r="H60" i="2"/>
  <c r="I60" i="2"/>
  <c r="H56" i="2"/>
  <c r="I56" i="2"/>
  <c r="H52" i="2"/>
  <c r="I52" i="2"/>
  <c r="H48" i="2"/>
  <c r="I48" i="2"/>
  <c r="H44" i="2"/>
  <c r="I44" i="2"/>
  <c r="H40" i="2"/>
  <c r="I40" i="2"/>
  <c r="H36" i="2"/>
  <c r="I36" i="2"/>
  <c r="H32" i="2"/>
  <c r="I32" i="2"/>
  <c r="H28" i="2"/>
  <c r="I28" i="2"/>
  <c r="H24" i="2"/>
  <c r="I24" i="2"/>
  <c r="H20" i="2"/>
  <c r="I20" i="2"/>
  <c r="H16" i="2"/>
  <c r="I16" i="2"/>
  <c r="H12" i="2"/>
  <c r="I12" i="2"/>
  <c r="H8" i="2"/>
  <c r="I8" i="2"/>
  <c r="H4" i="2"/>
  <c r="I4" i="2"/>
  <c r="J70" i="3"/>
  <c r="J104" i="3" s="1"/>
  <c r="J138" i="3" s="1"/>
  <c r="J172" i="3" s="1"/>
  <c r="J206" i="3" s="1"/>
  <c r="J240" i="3" s="1"/>
  <c r="J274" i="3" s="1"/>
  <c r="O274" i="3" s="1"/>
  <c r="K70" i="3"/>
  <c r="J66" i="3"/>
  <c r="J100" i="3" s="1"/>
  <c r="J134" i="3" s="1"/>
  <c r="J168" i="3" s="1"/>
  <c r="J202" i="3" s="1"/>
  <c r="J236" i="3" s="1"/>
  <c r="J270" i="3" s="1"/>
  <c r="O270" i="3" s="1"/>
  <c r="K66" i="3"/>
  <c r="J62" i="3"/>
  <c r="K62" i="3"/>
  <c r="K96" i="3" s="1"/>
  <c r="K130" i="3" s="1"/>
  <c r="K164" i="3" s="1"/>
  <c r="K198" i="3" s="1"/>
  <c r="K232" i="3" s="1"/>
  <c r="K266" i="3" s="1"/>
  <c r="J58" i="3"/>
  <c r="K58" i="3"/>
  <c r="K92" i="3" s="1"/>
  <c r="K126" i="3" s="1"/>
  <c r="K160" i="3" s="1"/>
  <c r="K194" i="3" s="1"/>
  <c r="K228" i="3" s="1"/>
  <c r="K262" i="3" s="1"/>
  <c r="P262" i="3" s="1"/>
  <c r="J54" i="3"/>
  <c r="J88" i="3" s="1"/>
  <c r="J122" i="3" s="1"/>
  <c r="J156" i="3" s="1"/>
  <c r="J190" i="3" s="1"/>
  <c r="J224" i="3" s="1"/>
  <c r="J258" i="3" s="1"/>
  <c r="O258" i="3" s="1"/>
  <c r="K54" i="3"/>
  <c r="J50" i="3"/>
  <c r="K50" i="3"/>
  <c r="K84" i="3" s="1"/>
  <c r="K118" i="3" s="1"/>
  <c r="K152" i="3" s="1"/>
  <c r="K186" i="3" s="1"/>
  <c r="K220" i="3" s="1"/>
  <c r="K254" i="3" s="1"/>
  <c r="P254" i="3" s="1"/>
  <c r="J46" i="3"/>
  <c r="J80" i="3" s="1"/>
  <c r="J114" i="3" s="1"/>
  <c r="J148" i="3" s="1"/>
  <c r="J182" i="3" s="1"/>
  <c r="J216" i="3" s="1"/>
  <c r="J250" i="3" s="1"/>
  <c r="O250" i="3" s="1"/>
  <c r="K46" i="3"/>
  <c r="J42" i="3"/>
  <c r="J76" i="3" s="1"/>
  <c r="J110" i="3" s="1"/>
  <c r="J144" i="3" s="1"/>
  <c r="J178" i="3" s="1"/>
  <c r="J212" i="3" s="1"/>
  <c r="J246" i="3" s="1"/>
  <c r="K42" i="3"/>
  <c r="J38" i="3"/>
  <c r="K38" i="3"/>
  <c r="K72" i="3" s="1"/>
  <c r="K106" i="3" s="1"/>
  <c r="K140" i="3" s="1"/>
  <c r="K174" i="3" s="1"/>
  <c r="K208" i="3" s="1"/>
  <c r="K242" i="3" s="1"/>
  <c r="I1382" i="2"/>
  <c r="I1254" i="2"/>
  <c r="H839" i="2"/>
  <c r="M2729" i="2"/>
  <c r="M1527" i="2"/>
  <c r="M1528" i="2" s="1"/>
  <c r="M2609" i="2"/>
  <c r="M2610" i="2" s="1"/>
  <c r="M2127" i="2"/>
  <c r="M2128" i="2" s="1"/>
  <c r="M1887" i="2"/>
  <c r="M1888" i="2" s="1"/>
  <c r="M2489" i="2"/>
  <c r="M2490" i="2" s="1"/>
  <c r="M2491" i="2" s="1"/>
  <c r="M2492" i="2" s="1"/>
  <c r="M2493" i="2" s="1"/>
  <c r="M2494" i="2" s="1"/>
  <c r="M2495" i="2" s="1"/>
  <c r="M3084" i="2"/>
  <c r="M3085" i="2" s="1"/>
  <c r="M3086" i="2" s="1"/>
  <c r="M3087" i="2" s="1"/>
  <c r="M3088" i="2" s="1"/>
  <c r="J1163" i="2"/>
  <c r="M1164" i="2" s="1"/>
  <c r="M1165" i="2" s="1"/>
  <c r="M1166" i="2" s="1"/>
  <c r="M1167" i="2" s="1"/>
  <c r="M3804" i="2"/>
  <c r="M3805" i="2" s="1"/>
  <c r="M3806" i="2" s="1"/>
  <c r="M3807" i="2" s="1"/>
  <c r="M3808" i="2" s="1"/>
  <c r="M3564" i="2"/>
  <c r="M3565" i="2" s="1"/>
  <c r="M3566" i="2" s="1"/>
  <c r="M3567" i="2" s="1"/>
  <c r="M3568" i="2" s="1"/>
  <c r="J569" i="2"/>
  <c r="J929" i="2"/>
  <c r="J811" i="2"/>
  <c r="J1171" i="2"/>
  <c r="J1052" i="2"/>
  <c r="J1412" i="2"/>
  <c r="J1532" i="2" s="1"/>
  <c r="J1652" i="2" s="1"/>
  <c r="J1772" i="2" s="1"/>
  <c r="J1892" i="2" s="1"/>
  <c r="J2012" i="2" s="1"/>
  <c r="J2132" i="2" s="1"/>
  <c r="J2730" i="2"/>
  <c r="J2850" i="2" s="1"/>
  <c r="J2970" i="2" s="1"/>
  <c r="J3090" i="2" s="1"/>
  <c r="J3210" i="2" s="1"/>
  <c r="J3330" i="2" s="1"/>
  <c r="J3450" i="2" s="1"/>
  <c r="J3570" i="2" s="1"/>
  <c r="J3690" i="2" s="1"/>
  <c r="J3810" i="2" s="1"/>
  <c r="J3930" i="2" s="1"/>
  <c r="J4050" i="2" s="1"/>
  <c r="M2611" i="2"/>
  <c r="M2612" i="2" s="1"/>
  <c r="M2613" i="2" s="1"/>
  <c r="M2614" i="2" s="1"/>
  <c r="M2615" i="2" s="1"/>
  <c r="J684" i="2"/>
  <c r="J204" i="2" s="1"/>
  <c r="J324" i="2" s="1"/>
  <c r="J444" i="2" s="1"/>
  <c r="J84" i="2"/>
  <c r="M2730" i="2"/>
  <c r="M2731" i="2" s="1"/>
  <c r="M2732" i="2" s="1"/>
  <c r="M2733" i="2" s="1"/>
  <c r="M2734" i="2" s="1"/>
  <c r="M2735" i="2" s="1"/>
  <c r="M1767" i="2"/>
  <c r="M1768" i="2" s="1"/>
  <c r="M2375" i="2"/>
  <c r="M2255" i="2"/>
  <c r="M2256" i="2" s="1"/>
  <c r="M2007" i="2"/>
  <c r="M2008" i="2" s="1"/>
  <c r="M1293" i="2"/>
  <c r="M1294" i="2" s="1"/>
  <c r="J1053" i="2"/>
  <c r="J1413" i="2"/>
  <c r="J1533" i="2" s="1"/>
  <c r="J1653" i="2" s="1"/>
  <c r="J1773" i="2" s="1"/>
  <c r="J1893" i="2" s="1"/>
  <c r="J2013" i="2" s="1"/>
  <c r="J2133" i="2" s="1"/>
  <c r="J1294" i="2"/>
  <c r="J2255" i="2"/>
  <c r="J810" i="2"/>
  <c r="J1170" i="2"/>
  <c r="J83" i="2"/>
  <c r="M84" i="2" s="1"/>
  <c r="M85" i="2" s="1"/>
  <c r="M86" i="2" s="1"/>
  <c r="M87" i="2" s="1"/>
  <c r="J683" i="2"/>
  <c r="J203" i="2" s="1"/>
  <c r="M564" i="2"/>
  <c r="M565" i="2" s="1"/>
  <c r="M566" i="2" s="1"/>
  <c r="M567" i="2" s="1"/>
  <c r="J2968" i="2"/>
  <c r="J3088" i="2" s="1"/>
  <c r="J3208" i="2" s="1"/>
  <c r="J3328" i="2" s="1"/>
  <c r="J3448" i="2" s="1"/>
  <c r="J3568" i="2" s="1"/>
  <c r="J3688" i="2" s="1"/>
  <c r="J3808" i="2" s="1"/>
  <c r="J3928" i="2" s="1"/>
  <c r="J4048" i="2" s="1"/>
  <c r="M4049" i="2" s="1"/>
  <c r="M4050" i="2" s="1"/>
  <c r="M4051" i="2" s="1"/>
  <c r="M4052" i="2" s="1"/>
  <c r="M4053" i="2" s="1"/>
  <c r="M4054" i="2" s="1"/>
  <c r="M4055" i="2" s="1"/>
  <c r="M2849" i="2"/>
  <c r="M2850" i="2" s="1"/>
  <c r="M2851" i="2" s="1"/>
  <c r="M2852" i="2" s="1"/>
  <c r="M2853" i="2" s="1"/>
  <c r="M2854" i="2" s="1"/>
  <c r="M2855" i="2" s="1"/>
  <c r="J1168" i="2"/>
  <c r="J808" i="2"/>
  <c r="M1647" i="2"/>
  <c r="M1648" i="2" s="1"/>
  <c r="M1049" i="2"/>
  <c r="M1050" i="2" s="1"/>
  <c r="M1051" i="2" s="1"/>
  <c r="M1052" i="2" s="1"/>
  <c r="J685" i="2"/>
  <c r="J205" i="2" s="1"/>
  <c r="J325" i="2" s="1"/>
  <c r="J445" i="2" s="1"/>
  <c r="J923" i="2"/>
  <c r="M924" i="2" s="1"/>
  <c r="M925" i="2" s="1"/>
  <c r="M926" i="2" s="1"/>
  <c r="M927" i="2" s="1"/>
  <c r="J1408" i="2"/>
  <c r="J1528" i="2" s="1"/>
  <c r="J1648" i="2" s="1"/>
  <c r="J1768" i="2" s="1"/>
  <c r="J1888" i="2" s="1"/>
  <c r="J2008" i="2" s="1"/>
  <c r="J2128" i="2" s="1"/>
  <c r="M2129" i="2" s="1"/>
  <c r="M2130" i="2" s="1"/>
  <c r="M2131" i="2" s="1"/>
  <c r="M2132" i="2" s="1"/>
  <c r="M2133" i="2" s="1"/>
  <c r="M2134" i="2" s="1"/>
  <c r="J807" i="2"/>
  <c r="M808" i="2" s="1"/>
  <c r="J1167" i="2"/>
  <c r="AB114" i="3"/>
  <c r="AB112" i="3"/>
  <c r="X70" i="3"/>
  <c r="S4" i="3"/>
  <c r="W38" i="3" s="1"/>
  <c r="S11" i="3"/>
  <c r="W45" i="3" s="1"/>
  <c r="S5" i="3"/>
  <c r="W39" i="3" s="1"/>
  <c r="T105" i="3"/>
  <c r="T164" i="3"/>
  <c r="S213" i="3"/>
  <c r="S247" i="3" s="1"/>
  <c r="S72" i="3"/>
  <c r="T215" i="3"/>
  <c r="T249" i="3" s="1"/>
  <c r="T233" i="3"/>
  <c r="T267" i="3" s="1"/>
  <c r="S240" i="3"/>
  <c r="S274" i="3" s="1"/>
  <c r="AB73" i="3"/>
  <c r="L853" i="2"/>
  <c r="L855" i="2"/>
  <c r="L732" i="2"/>
  <c r="L740" i="2"/>
  <c r="L739" i="2"/>
  <c r="L615" i="2"/>
  <c r="L501" i="2"/>
  <c r="L495" i="2"/>
  <c r="L496" i="2"/>
  <c r="L497" i="2"/>
  <c r="T9" i="3"/>
  <c r="X9" i="3" s="1"/>
  <c r="AA43" i="3" s="1"/>
  <c r="S164" i="3"/>
  <c r="S77" i="3"/>
  <c r="T204" i="3"/>
  <c r="S38" i="3"/>
  <c r="T10" i="3"/>
  <c r="X10" i="3" s="1"/>
  <c r="S71" i="3"/>
  <c r="S208" i="3"/>
  <c r="S242" i="3" s="1"/>
  <c r="S73" i="3"/>
  <c r="S191" i="3"/>
  <c r="AB74" i="3"/>
  <c r="T45" i="3"/>
  <c r="L861" i="2"/>
  <c r="L852" i="2"/>
  <c r="L859" i="2"/>
  <c r="L614" i="2"/>
  <c r="L492" i="2"/>
  <c r="AD4" i="8"/>
  <c r="AE4" i="8"/>
  <c r="S8" i="3"/>
  <c r="W42" i="3" s="1"/>
  <c r="T12" i="3"/>
  <c r="X12" i="3" s="1"/>
  <c r="AA46" i="3" s="1"/>
  <c r="S154" i="3"/>
  <c r="S145" i="3"/>
  <c r="S75" i="3"/>
  <c r="T179" i="3"/>
  <c r="S46" i="3"/>
  <c r="T77" i="3"/>
  <c r="S43" i="3"/>
  <c r="S139" i="3"/>
  <c r="S40" i="3"/>
  <c r="T201" i="3"/>
  <c r="T218" i="3"/>
  <c r="T252" i="3" s="1"/>
  <c r="L857" i="2"/>
  <c r="L735" i="2"/>
  <c r="L741" i="2"/>
  <c r="L620" i="2"/>
  <c r="L619" i="2"/>
  <c r="L617" i="2"/>
  <c r="L493" i="2"/>
  <c r="L494" i="2"/>
  <c r="W96" i="3"/>
  <c r="T91" i="3"/>
  <c r="T150" i="3"/>
  <c r="T98" i="3"/>
  <c r="S194" i="3"/>
  <c r="T174" i="3"/>
  <c r="S135" i="3"/>
  <c r="T131" i="3"/>
  <c r="T202" i="3"/>
  <c r="T107" i="3"/>
  <c r="T236" i="3"/>
  <c r="T270" i="3" s="1"/>
  <c r="S184" i="3"/>
  <c r="T178" i="3"/>
  <c r="T191" i="3"/>
  <c r="S193" i="3"/>
  <c r="S182" i="3"/>
  <c r="T199" i="3"/>
  <c r="T209" i="3"/>
  <c r="T243" i="3" s="1"/>
  <c r="T211" i="3"/>
  <c r="T245" i="3" s="1"/>
  <c r="T239" i="3"/>
  <c r="T73" i="3"/>
  <c r="S116" i="3"/>
  <c r="T128" i="3"/>
  <c r="S132" i="3"/>
  <c r="S152" i="3"/>
  <c r="S168" i="3"/>
  <c r="S220" i="3"/>
  <c r="S254" i="3" s="1"/>
  <c r="T11" i="3"/>
  <c r="X11" i="3" s="1"/>
  <c r="S180" i="3"/>
  <c r="S175" i="3"/>
  <c r="T229" i="3"/>
  <c r="T263" i="3" s="1"/>
  <c r="S204" i="3"/>
  <c r="T87" i="3"/>
  <c r="T102" i="3"/>
  <c r="S198" i="3"/>
  <c r="T44" i="3"/>
  <c r="T157" i="3"/>
  <c r="S190" i="3"/>
  <c r="S230" i="3"/>
  <c r="S264" i="3" s="1"/>
  <c r="T227" i="3"/>
  <c r="T261" i="3" s="1"/>
  <c r="S203" i="3"/>
  <c r="T216" i="3"/>
  <c r="T250" i="3" s="1"/>
  <c r="T221" i="3"/>
  <c r="T255" i="3" s="1"/>
  <c r="S223" i="3"/>
  <c r="S257" i="3" s="1"/>
  <c r="S239" i="3"/>
  <c r="S273" i="3" s="1"/>
  <c r="T39" i="3"/>
  <c r="T120" i="3"/>
  <c r="S128" i="3"/>
  <c r="S136" i="3"/>
  <c r="S228" i="3"/>
  <c r="S262" i="3" s="1"/>
  <c r="T5" i="3"/>
  <c r="X5" i="3" s="1"/>
  <c r="AA39" i="3" s="1"/>
  <c r="T180" i="3"/>
  <c r="T183" i="3"/>
  <c r="S87" i="3"/>
  <c r="T148" i="3"/>
  <c r="T206" i="3"/>
  <c r="T137" i="3"/>
  <c r="S174" i="3"/>
  <c r="S176" i="3"/>
  <c r="S41" i="3"/>
  <c r="S209" i="3"/>
  <c r="S243" i="3" s="1"/>
  <c r="S215" i="3"/>
  <c r="S249" i="3" s="1"/>
  <c r="S144" i="3"/>
  <c r="S143" i="3"/>
  <c r="S109" i="3"/>
  <c r="S151" i="3"/>
  <c r="T113" i="3"/>
  <c r="S100" i="3"/>
  <c r="S179" i="3"/>
  <c r="S123" i="3"/>
  <c r="S161" i="3"/>
  <c r="T101" i="3"/>
  <c r="S37" i="3"/>
  <c r="S113" i="3"/>
  <c r="S83" i="3"/>
  <c r="S127" i="3"/>
  <c r="T96" i="3"/>
  <c r="T117" i="3"/>
  <c r="S222" i="3"/>
  <c r="S256" i="3" s="1"/>
  <c r="S45" i="3"/>
  <c r="S122" i="3"/>
  <c r="T149" i="3"/>
  <c r="T187" i="3"/>
  <c r="S219" i="3"/>
  <c r="S253" i="3" s="1"/>
  <c r="T207" i="3"/>
  <c r="T241" i="3" s="1"/>
  <c r="T203" i="3"/>
  <c r="T237" i="3"/>
  <c r="T271" i="3" s="1"/>
  <c r="T223" i="3"/>
  <c r="T257" i="3" s="1"/>
  <c r="T84" i="3"/>
  <c r="T92" i="3"/>
  <c r="T112" i="3"/>
  <c r="T176" i="3"/>
  <c r="T228" i="3"/>
  <c r="T262" i="3" s="1"/>
  <c r="T37" i="3"/>
  <c r="S108" i="3"/>
  <c r="S233" i="3"/>
  <c r="S267" i="3" s="1"/>
  <c r="T80" i="3"/>
  <c r="S183" i="3"/>
  <c r="S80" i="3"/>
  <c r="S137" i="3"/>
  <c r="T238" i="3"/>
  <c r="T272" i="3" s="1"/>
  <c r="S173" i="3"/>
  <c r="S147" i="3"/>
  <c r="S39" i="3"/>
  <c r="S212" i="3"/>
  <c r="S246" i="3" s="1"/>
  <c r="S216" i="3"/>
  <c r="S250" i="3" s="1"/>
  <c r="S140" i="3"/>
  <c r="S142" i="3"/>
  <c r="S3" i="3"/>
  <c r="W37" i="3" s="1"/>
  <c r="W71" i="3" s="1"/>
  <c r="W105" i="3" s="1"/>
  <c r="W139" i="3" s="1"/>
  <c r="W173" i="3" s="1"/>
  <c r="W207" i="3" s="1"/>
  <c r="T136" i="3"/>
  <c r="S97" i="3"/>
  <c r="S93" i="3"/>
  <c r="T42" i="3"/>
  <c r="S81" i="3"/>
  <c r="S99" i="3"/>
  <c r="T100" i="3"/>
  <c r="S76" i="3"/>
  <c r="S92" i="3"/>
  <c r="T133" i="3"/>
  <c r="T38" i="3"/>
  <c r="T93" i="3"/>
  <c r="T152" i="3"/>
  <c r="AC4" i="8"/>
  <c r="L138" i="2"/>
  <c r="L140" i="2"/>
  <c r="L136" i="2"/>
  <c r="L132" i="2"/>
  <c r="L259" i="2"/>
  <c r="L255" i="2"/>
  <c r="L374" i="2"/>
  <c r="L373" i="2"/>
  <c r="L376" i="2"/>
  <c r="L378" i="2"/>
  <c r="L13" i="2"/>
  <c r="L15" i="2"/>
  <c r="L17" i="2"/>
  <c r="L19" i="2"/>
  <c r="L21" i="2"/>
  <c r="L254" i="2"/>
  <c r="L379" i="2"/>
  <c r="L381" i="2"/>
  <c r="L372" i="2"/>
  <c r="L256" i="2"/>
  <c r="L253" i="2"/>
  <c r="L377" i="2"/>
  <c r="L258" i="2"/>
  <c r="W134" i="3"/>
  <c r="T6" i="3"/>
  <c r="X6" i="3" s="1"/>
  <c r="T3" i="3"/>
  <c r="X3" i="3" s="1"/>
  <c r="AA37" i="3" s="1"/>
  <c r="S188" i="3"/>
  <c r="S167" i="3"/>
  <c r="S138" i="3"/>
  <c r="T119" i="3"/>
  <c r="T103" i="3"/>
  <c r="T89" i="3"/>
  <c r="T161" i="3"/>
  <c r="T186" i="3"/>
  <c r="S6" i="3"/>
  <c r="W40" i="3" s="1"/>
  <c r="S211" i="3"/>
  <c r="S245" i="3" s="1"/>
  <c r="S178" i="3"/>
  <c r="T188" i="3"/>
  <c r="T88" i="3"/>
  <c r="S224" i="3"/>
  <c r="S258" i="3" s="1"/>
  <c r="S231" i="3"/>
  <c r="S265" i="3" s="1"/>
  <c r="S121" i="3"/>
  <c r="S162" i="3"/>
  <c r="T163" i="3"/>
  <c r="S156" i="3"/>
  <c r="T134" i="3"/>
  <c r="S114" i="3"/>
  <c r="T130" i="3"/>
  <c r="L14" i="2"/>
  <c r="AN4" i="8"/>
  <c r="AB72" i="3"/>
  <c r="AB71" i="3"/>
  <c r="AB76" i="3"/>
  <c r="W87" i="3"/>
  <c r="W121" i="3" s="1"/>
  <c r="W155" i="3" s="1"/>
  <c r="W103" i="3"/>
  <c r="W137" i="3" s="1"/>
  <c r="W171" i="3" s="1"/>
  <c r="P38" i="3"/>
  <c r="X55" i="3"/>
  <c r="AA89" i="3" s="1"/>
  <c r="W97" i="3"/>
  <c r="X67" i="3"/>
  <c r="X101" i="3" s="1"/>
  <c r="T109" i="3"/>
  <c r="T85" i="3"/>
  <c r="T123" i="3"/>
  <c r="T97" i="3"/>
  <c r="X97" i="3" s="1"/>
  <c r="X131" i="3" s="1"/>
  <c r="W89" i="3"/>
  <c r="W90" i="3"/>
  <c r="T52" i="3"/>
  <c r="T129" i="3"/>
  <c r="L503" i="2"/>
  <c r="L626" i="2"/>
  <c r="AF4" i="8"/>
  <c r="L978" i="2"/>
  <c r="L980" i="2"/>
  <c r="L975" i="2"/>
  <c r="L1096" i="2"/>
  <c r="L976" i="2"/>
  <c r="L1099" i="2"/>
  <c r="L1100" i="2"/>
  <c r="L1101" i="2"/>
  <c r="L973" i="2"/>
  <c r="L1097" i="2"/>
  <c r="L1094" i="2"/>
  <c r="L1093" i="2"/>
  <c r="L1092" i="2"/>
  <c r="O40" i="3"/>
  <c r="H134" i="6"/>
  <c r="P41" i="3"/>
  <c r="P75" i="3"/>
  <c r="D147" i="6"/>
  <c r="D173" i="6" s="1"/>
  <c r="D199" i="6" s="1"/>
  <c r="D225" i="6" s="1"/>
  <c r="D251" i="6" s="1"/>
  <c r="D277" i="6" s="1"/>
  <c r="D303" i="6" s="1"/>
  <c r="D329" i="6" s="1"/>
  <c r="D355" i="6" s="1"/>
  <c r="D381" i="6" s="1"/>
  <c r="D407" i="6" s="1"/>
  <c r="G45" i="6"/>
  <c r="G71" i="6" s="1"/>
  <c r="H45" i="6"/>
  <c r="H71" i="6" s="1"/>
  <c r="C169" i="6"/>
  <c r="C195" i="6" s="1"/>
  <c r="C221" i="6" s="1"/>
  <c r="C247" i="6" s="1"/>
  <c r="C273" i="6" s="1"/>
  <c r="C189" i="6" s="1"/>
  <c r="C215" i="6" s="1"/>
  <c r="C241" i="6" s="1"/>
  <c r="C267" i="6" s="1"/>
  <c r="C293" i="6" s="1"/>
  <c r="G240" i="6"/>
  <c r="G241" i="6" s="1"/>
  <c r="C194" i="6"/>
  <c r="C220" i="6" s="1"/>
  <c r="C246" i="6" s="1"/>
  <c r="C272" i="6" s="1"/>
  <c r="C165" i="6"/>
  <c r="C198" i="6"/>
  <c r="C224" i="6" s="1"/>
  <c r="C250" i="6" s="1"/>
  <c r="C276" i="6" s="1"/>
  <c r="I39" i="6"/>
  <c r="I65" i="6" s="1"/>
  <c r="I91" i="6" s="1"/>
  <c r="I117" i="6" s="1"/>
  <c r="I143" i="6" s="1"/>
  <c r="I169" i="6" s="1"/>
  <c r="I195" i="6" s="1"/>
  <c r="I221" i="6" s="1"/>
  <c r="I247" i="6" s="1"/>
  <c r="I273" i="6" s="1"/>
  <c r="I299" i="6" s="1"/>
  <c r="I325" i="6" s="1"/>
  <c r="I351" i="6" s="1"/>
  <c r="I377" i="6" s="1"/>
  <c r="I403" i="6" s="1"/>
  <c r="G43" i="6"/>
  <c r="G69" i="6" s="1"/>
  <c r="I37" i="6"/>
  <c r="I63" i="6" s="1"/>
  <c r="I89" i="6" s="1"/>
  <c r="I115" i="6" s="1"/>
  <c r="I141" i="6" s="1"/>
  <c r="I167" i="6" s="1"/>
  <c r="I193" i="6" s="1"/>
  <c r="I219" i="6" s="1"/>
  <c r="I245" i="6" s="1"/>
  <c r="I271" i="6" s="1"/>
  <c r="I297" i="6" s="1"/>
  <c r="I323" i="6" s="1"/>
  <c r="I349" i="6" s="1"/>
  <c r="I375" i="6" s="1"/>
  <c r="I401" i="6" s="1"/>
  <c r="F36" i="6"/>
  <c r="H97" i="6"/>
  <c r="H123" i="6" s="1"/>
  <c r="F123" i="6"/>
  <c r="F149" i="6" s="1"/>
  <c r="F175" i="6" s="1"/>
  <c r="F201" i="6" s="1"/>
  <c r="F227" i="6" s="1"/>
  <c r="F253" i="6" s="1"/>
  <c r="F279" i="6" s="1"/>
  <c r="F305" i="6" s="1"/>
  <c r="F331" i="6" s="1"/>
  <c r="F357" i="6" s="1"/>
  <c r="F383" i="6" s="1"/>
  <c r="F409" i="6" s="1"/>
  <c r="G95" i="6"/>
  <c r="G121" i="6" s="1"/>
  <c r="F121" i="6"/>
  <c r="F147" i="6" s="1"/>
  <c r="F173" i="6" s="1"/>
  <c r="F199" i="6" s="1"/>
  <c r="F225" i="6" s="1"/>
  <c r="F251" i="6" s="1"/>
  <c r="F277" i="6" s="1"/>
  <c r="F303" i="6" s="1"/>
  <c r="F329" i="6" s="1"/>
  <c r="F355" i="6" s="1"/>
  <c r="F381" i="6" s="1"/>
  <c r="G381" i="6" s="1"/>
  <c r="H95" i="6"/>
  <c r="H121" i="6" s="1"/>
  <c r="H46" i="6"/>
  <c r="H72" i="6" s="1"/>
  <c r="G386" i="6"/>
  <c r="G100" i="6"/>
  <c r="G126" i="6" s="1"/>
  <c r="G46" i="6"/>
  <c r="G72" i="6" s="1"/>
  <c r="D150" i="6"/>
  <c r="D176" i="6" s="1"/>
  <c r="D202" i="6" s="1"/>
  <c r="D228" i="6" s="1"/>
  <c r="D254" i="6" s="1"/>
  <c r="D280" i="6" s="1"/>
  <c r="D306" i="6" s="1"/>
  <c r="D332" i="6" s="1"/>
  <c r="D358" i="6" s="1"/>
  <c r="D384" i="6" s="1"/>
  <c r="D410" i="6" s="1"/>
  <c r="D63" i="6"/>
  <c r="D89" i="6" s="1"/>
  <c r="D115" i="6" s="1"/>
  <c r="D141" i="6" s="1"/>
  <c r="D167" i="6" s="1"/>
  <c r="D193" i="6" s="1"/>
  <c r="D219" i="6" s="1"/>
  <c r="D245" i="6" s="1"/>
  <c r="G48" i="6"/>
  <c r="G74" i="6" s="1"/>
  <c r="G120" i="6" s="1"/>
  <c r="F124" i="6"/>
  <c r="F412" i="6"/>
  <c r="H412" i="6" s="1"/>
  <c r="F116" i="6"/>
  <c r="I35" i="6"/>
  <c r="I61" i="6" s="1"/>
  <c r="I87" i="6" s="1"/>
  <c r="I113" i="6" s="1"/>
  <c r="I41" i="6"/>
  <c r="I67" i="6" s="1"/>
  <c r="I93" i="6" s="1"/>
  <c r="I119" i="6" s="1"/>
  <c r="I145" i="6" s="1"/>
  <c r="I171" i="6" s="1"/>
  <c r="I197" i="6" s="1"/>
  <c r="I223" i="6" s="1"/>
  <c r="I249" i="6" s="1"/>
  <c r="I275" i="6" s="1"/>
  <c r="I301" i="6" s="1"/>
  <c r="I327" i="6" s="1"/>
  <c r="I353" i="6" s="1"/>
  <c r="I379" i="6" s="1"/>
  <c r="I405" i="6" s="1"/>
  <c r="I33" i="6"/>
  <c r="I59" i="6" s="1"/>
  <c r="I85" i="6" s="1"/>
  <c r="I111" i="6" s="1"/>
  <c r="I137" i="6" s="1"/>
  <c r="I163" i="6" s="1"/>
  <c r="I189" i="6" s="1"/>
  <c r="I215" i="6" s="1"/>
  <c r="I241" i="6" s="1"/>
  <c r="I267" i="6" s="1"/>
  <c r="I293" i="6" s="1"/>
  <c r="I319" i="6" s="1"/>
  <c r="I345" i="6" s="1"/>
  <c r="I371" i="6" s="1"/>
  <c r="I397" i="6" s="1"/>
  <c r="H90" i="6"/>
  <c r="H38" i="6"/>
  <c r="H64" i="6" s="1"/>
  <c r="C403" i="6"/>
  <c r="C164" i="6"/>
  <c r="C190" i="6" s="1"/>
  <c r="C216" i="6" s="1"/>
  <c r="C242" i="6" s="1"/>
  <c r="C268" i="6" s="1"/>
  <c r="C294" i="6" s="1"/>
  <c r="C405" i="6"/>
  <c r="C398" i="6"/>
  <c r="I31" i="6"/>
  <c r="I57" i="6" s="1"/>
  <c r="I83" i="6" s="1"/>
  <c r="I109" i="6" s="1"/>
  <c r="I135" i="6" s="1"/>
  <c r="I161" i="6" s="1"/>
  <c r="I187" i="6" s="1"/>
  <c r="I213" i="6" s="1"/>
  <c r="I239" i="6" s="1"/>
  <c r="I265" i="6" s="1"/>
  <c r="I291" i="6" s="1"/>
  <c r="I317" i="6" s="1"/>
  <c r="I343" i="6" s="1"/>
  <c r="I369" i="6" s="1"/>
  <c r="I395" i="6" s="1"/>
  <c r="F41" i="6"/>
  <c r="F39" i="6"/>
  <c r="F37" i="6"/>
  <c r="F63" i="6" s="1"/>
  <c r="C188" i="6"/>
  <c r="C214" i="6" s="1"/>
  <c r="C240" i="6" s="1"/>
  <c r="C266" i="6" s="1"/>
  <c r="C292" i="6" s="1"/>
  <c r="C402" i="6"/>
  <c r="C193" i="6"/>
  <c r="C197" i="6"/>
  <c r="C223" i="6" s="1"/>
  <c r="C249" i="6" s="1"/>
  <c r="C275" i="6" s="1"/>
  <c r="C191" i="6" s="1"/>
  <c r="I42" i="6"/>
  <c r="I68" i="6" s="1"/>
  <c r="I94" i="6" s="1"/>
  <c r="I120" i="6" s="1"/>
  <c r="I38" i="6"/>
  <c r="I64" i="6" s="1"/>
  <c r="I90" i="6" s="1"/>
  <c r="I116" i="6" s="1"/>
  <c r="H239" i="6"/>
  <c r="D39" i="6"/>
  <c r="D31" i="6"/>
  <c r="D57" i="6" s="1"/>
  <c r="D83" i="6" s="1"/>
  <c r="D109" i="6" s="1"/>
  <c r="G38" i="6"/>
  <c r="G64" i="6" s="1"/>
  <c r="G36" i="6"/>
  <c r="G62" i="6" s="1"/>
  <c r="H47" i="6"/>
  <c r="H73" i="6" s="1"/>
  <c r="F354" i="6"/>
  <c r="F380" i="6" s="1"/>
  <c r="H380" i="6" s="1"/>
  <c r="C399" i="6"/>
  <c r="C400" i="6"/>
  <c r="C401" i="6"/>
  <c r="C396" i="6"/>
  <c r="C166" i="6"/>
  <c r="I40" i="6"/>
  <c r="D41" i="6"/>
  <c r="G97" i="6"/>
  <c r="G123" i="6" s="1"/>
  <c r="H99" i="6"/>
  <c r="H125" i="6" s="1"/>
  <c r="G47" i="6"/>
  <c r="G73" i="6" s="1"/>
  <c r="H94" i="6"/>
  <c r="H120" i="6" s="1"/>
  <c r="G42" i="6"/>
  <c r="G68" i="6" s="1"/>
  <c r="D100" i="6"/>
  <c r="D126" i="6" s="1"/>
  <c r="D42" i="6" s="1"/>
  <c r="D68" i="6" s="1"/>
  <c r="D94" i="6" s="1"/>
  <c r="D120" i="6" s="1"/>
  <c r="H44" i="6"/>
  <c r="H70" i="6" s="1"/>
  <c r="H240" i="6"/>
  <c r="G242" i="6"/>
  <c r="D70" i="6"/>
  <c r="D66" i="6"/>
  <c r="H96" i="6"/>
  <c r="H122" i="6" s="1"/>
  <c r="G96" i="6"/>
  <c r="G122" i="6" s="1"/>
  <c r="G44" i="6"/>
  <c r="G70" i="6" s="1"/>
  <c r="G116" i="6" s="1"/>
  <c r="G137" i="6"/>
  <c r="H381" i="6"/>
  <c r="F408" i="6"/>
  <c r="H382" i="6"/>
  <c r="G382" i="6"/>
  <c r="F411" i="6"/>
  <c r="H385" i="6"/>
  <c r="G385" i="6"/>
  <c r="D383" i="6"/>
  <c r="H100" i="6"/>
  <c r="H126" i="6" s="1"/>
  <c r="H43" i="6"/>
  <c r="H69" i="6" s="1"/>
  <c r="H42" i="6"/>
  <c r="H68" i="6" s="1"/>
  <c r="AA97" i="3"/>
  <c r="AA51" i="3"/>
  <c r="X51" i="3"/>
  <c r="X53" i="3"/>
  <c r="AA87" i="3" s="1"/>
  <c r="AA104" i="3"/>
  <c r="X104" i="3"/>
  <c r="AA58" i="3"/>
  <c r="X58" i="3"/>
  <c r="X92" i="3" s="1"/>
  <c r="X126" i="3" s="1"/>
  <c r="T273" i="3"/>
  <c r="X50" i="3"/>
  <c r="X39" i="3"/>
  <c r="X62" i="3"/>
  <c r="AA96" i="3" s="1"/>
  <c r="S85" i="3"/>
  <c r="S89" i="3"/>
  <c r="W123" i="3" s="1"/>
  <c r="S229" i="3"/>
  <c r="S263" i="3" s="1"/>
  <c r="S129" i="3"/>
  <c r="T195" i="3"/>
  <c r="S91" i="3"/>
  <c r="S102" i="3"/>
  <c r="T56" i="3"/>
  <c r="T40" i="3"/>
  <c r="X40" i="3" s="1"/>
  <c r="T75" i="3"/>
  <c r="S226" i="3"/>
  <c r="S260" i="3" s="1"/>
  <c r="S57" i="3"/>
  <c r="W91" i="3" s="1"/>
  <c r="T66" i="3"/>
  <c r="X66" i="3" s="1"/>
  <c r="T90" i="3"/>
  <c r="T114" i="3"/>
  <c r="T138" i="3"/>
  <c r="T162" i="3"/>
  <c r="T166" i="3"/>
  <c r="S98" i="3"/>
  <c r="W132" i="3" s="1"/>
  <c r="W166" i="3" s="1"/>
  <c r="T86" i="3"/>
  <c r="S94" i="3"/>
  <c r="W128" i="3" s="1"/>
  <c r="W162" i="3" s="1"/>
  <c r="W196" i="3" s="1"/>
  <c r="S118" i="3"/>
  <c r="S202" i="3"/>
  <c r="S166" i="3"/>
  <c r="T49" i="3"/>
  <c r="X49" i="3" s="1"/>
  <c r="AA83" i="3" s="1"/>
  <c r="T48" i="3"/>
  <c r="X48" i="3" s="1"/>
  <c r="AA82" i="3" s="1"/>
  <c r="S111" i="3"/>
  <c r="T64" i="3"/>
  <c r="X64" i="3" s="1"/>
  <c r="AA98" i="3" s="1"/>
  <c r="T108" i="3"/>
  <c r="S131" i="3"/>
  <c r="T181" i="3"/>
  <c r="S185" i="3"/>
  <c r="S163" i="3"/>
  <c r="S150" i="3"/>
  <c r="T121" i="3"/>
  <c r="S159" i="3"/>
  <c r="S236" i="3"/>
  <c r="S270" i="3" s="1"/>
  <c r="S155" i="3"/>
  <c r="T184" i="3"/>
  <c r="T165" i="3"/>
  <c r="S214" i="3"/>
  <c r="S248" i="3" s="1"/>
  <c r="T167" i="3"/>
  <c r="T115" i="3"/>
  <c r="S195" i="3"/>
  <c r="S125" i="3"/>
  <c r="S119" i="3"/>
  <c r="T147" i="3"/>
  <c r="S200" i="3"/>
  <c r="S146" i="3"/>
  <c r="S192" i="3"/>
  <c r="T222" i="3"/>
  <c r="T256" i="3" s="1"/>
  <c r="S44" i="3"/>
  <c r="W78" i="3" s="1"/>
  <c r="T111" i="3"/>
  <c r="T154" i="3"/>
  <c r="T57" i="3"/>
  <c r="X57" i="3" s="1"/>
  <c r="X91" i="3" s="1"/>
  <c r="X125" i="3" s="1"/>
  <c r="T41" i="3"/>
  <c r="T78" i="3"/>
  <c r="S90" i="3"/>
  <c r="T106" i="3"/>
  <c r="S238" i="3"/>
  <c r="S272" i="3" s="1"/>
  <c r="S130" i="3"/>
  <c r="S70" i="3"/>
  <c r="W104" i="3" s="1"/>
  <c r="S86" i="3"/>
  <c r="T118" i="3"/>
  <c r="S158" i="3"/>
  <c r="S234" i="3"/>
  <c r="S268" i="3" s="1"/>
  <c r="T194" i="3"/>
  <c r="T69" i="3"/>
  <c r="X69" i="3" s="1"/>
  <c r="X103" i="3" s="1"/>
  <c r="S48" i="3"/>
  <c r="W82" i="3" s="1"/>
  <c r="T68" i="3"/>
  <c r="T208" i="3"/>
  <c r="T185" i="3"/>
  <c r="T144" i="3"/>
  <c r="T141" i="3"/>
  <c r="T143" i="3"/>
  <c r="T159" i="3"/>
  <c r="T155" i="3"/>
  <c r="S235" i="3"/>
  <c r="S269" i="3" s="1"/>
  <c r="T214" i="3"/>
  <c r="T248" i="3" s="1"/>
  <c r="S115" i="3"/>
  <c r="T213" i="3"/>
  <c r="S79" i="3"/>
  <c r="T226" i="3"/>
  <c r="T260" i="3" s="1"/>
  <c r="S49" i="3"/>
  <c r="S78" i="3"/>
  <c r="T122" i="3"/>
  <c r="T198" i="3"/>
  <c r="S82" i="3"/>
  <c r="S126" i="3"/>
  <c r="S134" i="3"/>
  <c r="W168" i="3" s="1"/>
  <c r="W202" i="3" s="1"/>
  <c r="W236" i="3" s="1"/>
  <c r="S52" i="3"/>
  <c r="W86" i="3" s="1"/>
  <c r="W120" i="3" s="1"/>
  <c r="W154" i="3" s="1"/>
  <c r="W188" i="3" s="1"/>
  <c r="W222" i="3" s="1"/>
  <c r="W256" i="3" s="1"/>
  <c r="T72" i="3"/>
  <c r="T135" i="3"/>
  <c r="S149" i="3"/>
  <c r="T234" i="3"/>
  <c r="T268" i="3" s="1"/>
  <c r="T153" i="3"/>
  <c r="S157" i="3"/>
  <c r="S196" i="3"/>
  <c r="T171" i="3"/>
  <c r="S197" i="3"/>
  <c r="T193" i="3"/>
  <c r="T182" i="3"/>
  <c r="T190" i="3"/>
  <c r="T230" i="3"/>
  <c r="T205" i="3"/>
  <c r="S225" i="3"/>
  <c r="S259" i="3" s="1"/>
  <c r="T217" i="3"/>
  <c r="S218" i="3"/>
  <c r="S252" i="3" s="1"/>
  <c r="S221" i="3"/>
  <c r="S255" i="3" s="1"/>
  <c r="T189" i="3"/>
  <c r="T224" i="3"/>
  <c r="T258" i="3" s="1"/>
  <c r="S54" i="3"/>
  <c r="W88" i="3" s="1"/>
  <c r="S65" i="3"/>
  <c r="W99" i="3" s="1"/>
  <c r="W133" i="3" s="1"/>
  <c r="W167" i="3" s="1"/>
  <c r="W201" i="3" s="1"/>
  <c r="S96" i="3"/>
  <c r="T116" i="3"/>
  <c r="S124" i="3"/>
  <c r="T160" i="3"/>
  <c r="T168" i="3"/>
  <c r="S172" i="3"/>
  <c r="T200" i="3"/>
  <c r="S232" i="3"/>
  <c r="S266" i="3" s="1"/>
  <c r="T240" i="3"/>
  <c r="T4" i="3"/>
  <c r="X4" i="3" s="1"/>
  <c r="AA38" i="3" s="1"/>
  <c r="S12" i="3"/>
  <c r="W46" i="3" s="1"/>
  <c r="W80" i="3" s="1"/>
  <c r="W114" i="3" s="1"/>
  <c r="W148" i="3" s="1"/>
  <c r="S106" i="3"/>
  <c r="S206" i="3"/>
  <c r="S7" i="3"/>
  <c r="W41" i="3" s="1"/>
  <c r="W75" i="3" s="1"/>
  <c r="W109" i="3" s="1"/>
  <c r="T142" i="3"/>
  <c r="T151" i="3"/>
  <c r="T212" i="3"/>
  <c r="T246" i="3" s="1"/>
  <c r="S169" i="3"/>
  <c r="S201" i="3"/>
  <c r="S177" i="3"/>
  <c r="S148" i="3"/>
  <c r="S74" i="3"/>
  <c r="S42" i="3"/>
  <c r="W76" i="3" s="1"/>
  <c r="S207" i="3"/>
  <c r="S241" i="3" s="1"/>
  <c r="AB163" i="3"/>
  <c r="AB153" i="3"/>
  <c r="AB154" i="3"/>
  <c r="AB158" i="3"/>
  <c r="AB167" i="3"/>
  <c r="AB157" i="3"/>
  <c r="AB166" i="3"/>
  <c r="AB161" i="3"/>
  <c r="AB150" i="3"/>
  <c r="AB155" i="3"/>
  <c r="AB165" i="3"/>
  <c r="AP6" i="8"/>
  <c r="AB169" i="3"/>
  <c r="W136" i="3"/>
  <c r="W83" i="3"/>
  <c r="W117" i="3" s="1"/>
  <c r="W151" i="3" s="1"/>
  <c r="W185" i="3" s="1"/>
  <c r="W219" i="3" s="1"/>
  <c r="W253" i="3" s="1"/>
  <c r="W73" i="3"/>
  <c r="W107" i="3" s="1"/>
  <c r="W141" i="3" s="1"/>
  <c r="W175" i="3" s="1"/>
  <c r="W209" i="3" s="1"/>
  <c r="W243" i="3" s="1"/>
  <c r="W84" i="3"/>
  <c r="X60" i="3"/>
  <c r="W81" i="3"/>
  <c r="W115" i="3" s="1"/>
  <c r="T139" i="3"/>
  <c r="S9" i="3"/>
  <c r="W43" i="3" s="1"/>
  <c r="W77" i="3" s="1"/>
  <c r="W111" i="3" s="1"/>
  <c r="W145" i="3" s="1"/>
  <c r="W179" i="3" s="1"/>
  <c r="T8" i="3"/>
  <c r="X8" i="3" s="1"/>
  <c r="T140" i="3"/>
  <c r="T232" i="3"/>
  <c r="T266" i="3" s="1"/>
  <c r="T192" i="3"/>
  <c r="T172" i="3"/>
  <c r="S160" i="3"/>
  <c r="T124" i="3"/>
  <c r="S104" i="3"/>
  <c r="S88" i="3"/>
  <c r="S84" i="3"/>
  <c r="T65" i="3"/>
  <c r="T54" i="3"/>
  <c r="X54" i="3" s="1"/>
  <c r="S237" i="3"/>
  <c r="S271" i="3" s="1"/>
  <c r="S189" i="3"/>
  <c r="T231" i="3"/>
  <c r="T265" i="3" s="1"/>
  <c r="S217" i="3"/>
  <c r="S251" i="3" s="1"/>
  <c r="S227" i="3"/>
  <c r="S261" i="3" s="1"/>
  <c r="S199" i="3"/>
  <c r="T219" i="3"/>
  <c r="T175" i="3"/>
  <c r="T177" i="3"/>
  <c r="T197" i="3"/>
  <c r="S171" i="3"/>
  <c r="W205" i="3" s="1"/>
  <c r="W239" i="3" s="1"/>
  <c r="T169" i="3"/>
  <c r="S165" i="3"/>
  <c r="T235" i="3"/>
  <c r="T269" i="3" s="1"/>
  <c r="S187" i="3"/>
  <c r="T156" i="3"/>
  <c r="T173" i="3"/>
  <c r="S153" i="3"/>
  <c r="T47" i="3"/>
  <c r="X47" i="3" s="1"/>
  <c r="T74" i="3"/>
  <c r="T158" i="3"/>
  <c r="S186" i="3"/>
  <c r="T146" i="3"/>
  <c r="T170" i="3"/>
  <c r="T210" i="3"/>
  <c r="T244" i="3" s="1"/>
  <c r="AB164" i="3"/>
  <c r="T79" i="3"/>
  <c r="AB151" i="3"/>
  <c r="T71" i="3"/>
  <c r="T82" i="3"/>
  <c r="X82" i="3" s="1"/>
  <c r="T220" i="3"/>
  <c r="T254" i="3" s="1"/>
  <c r="X61" i="3"/>
  <c r="W126" i="3"/>
  <c r="W101" i="3"/>
  <c r="W135" i="3" s="1"/>
  <c r="W169" i="3" s="1"/>
  <c r="W157" i="3"/>
  <c r="W95" i="3"/>
  <c r="W129" i="3" s="1"/>
  <c r="W163" i="3" s="1"/>
  <c r="W197" i="3" s="1"/>
  <c r="W231" i="3" s="1"/>
  <c r="W265" i="3" s="1"/>
  <c r="W85" i="3"/>
  <c r="AD5" i="8"/>
  <c r="L510" i="2"/>
  <c r="L623" i="2"/>
  <c r="L504" i="2"/>
  <c r="L509" i="2"/>
  <c r="L508" i="2"/>
  <c r="L629" i="2"/>
  <c r="L506" i="2"/>
  <c r="L505" i="2"/>
  <c r="L507" i="2"/>
  <c r="L624" i="2"/>
  <c r="L630" i="2"/>
  <c r="L625" i="2"/>
  <c r="L502" i="2"/>
  <c r="L628" i="2"/>
  <c r="L622" i="2"/>
  <c r="L511" i="2"/>
  <c r="AO5" i="8"/>
  <c r="AB111" i="3"/>
  <c r="AB113" i="3"/>
  <c r="X89" i="3"/>
  <c r="AA68" i="3"/>
  <c r="X68" i="3"/>
  <c r="AA40" i="3"/>
  <c r="AA52" i="3"/>
  <c r="X52" i="3"/>
  <c r="AA41" i="3"/>
  <c r="X41" i="3"/>
  <c r="AA65" i="3"/>
  <c r="X65" i="3"/>
  <c r="AA59" i="3"/>
  <c r="X59" i="3"/>
  <c r="X56" i="3"/>
  <c r="AA56" i="3"/>
  <c r="AA45" i="3"/>
  <c r="X45" i="3"/>
  <c r="W127" i="3"/>
  <c r="W161" i="3" s="1"/>
  <c r="W195" i="3" s="1"/>
  <c r="W229" i="3" s="1"/>
  <c r="W263" i="3" s="1"/>
  <c r="AA101" i="3"/>
  <c r="AA73" i="3"/>
  <c r="X73" i="3"/>
  <c r="X107" i="3" s="1"/>
  <c r="W74" i="3"/>
  <c r="W108" i="3" s="1"/>
  <c r="W142" i="3" s="1"/>
  <c r="W176" i="3" s="1"/>
  <c r="W210" i="3" s="1"/>
  <c r="W244" i="3" s="1"/>
  <c r="AA103" i="3"/>
  <c r="AA137" i="3" s="1"/>
  <c r="AA91" i="3"/>
  <c r="AA125" i="3" s="1"/>
  <c r="AA44" i="3"/>
  <c r="X44" i="3"/>
  <c r="O51" i="3"/>
  <c r="O65" i="3"/>
  <c r="O67" i="3"/>
  <c r="P77" i="3"/>
  <c r="P79" i="3"/>
  <c r="P81" i="3"/>
  <c r="P83" i="3"/>
  <c r="P91" i="3"/>
  <c r="P95" i="3"/>
  <c r="P109" i="3"/>
  <c r="P111" i="3"/>
  <c r="P113" i="3"/>
  <c r="P117" i="3"/>
  <c r="P125" i="3"/>
  <c r="P127" i="3"/>
  <c r="P129" i="3"/>
  <c r="P143" i="3"/>
  <c r="P147" i="3"/>
  <c r="P151" i="3"/>
  <c r="P157" i="3"/>
  <c r="P159" i="3"/>
  <c r="P161" i="3"/>
  <c r="P163" i="3"/>
  <c r="P177" i="3"/>
  <c r="P181" i="3"/>
  <c r="P185" i="3"/>
  <c r="P193" i="3"/>
  <c r="P197" i="3"/>
  <c r="P211" i="3"/>
  <c r="P213" i="3"/>
  <c r="P215" i="3"/>
  <c r="P217" i="3"/>
  <c r="P219" i="3"/>
  <c r="P227" i="3"/>
  <c r="P231" i="3"/>
  <c r="P245" i="3"/>
  <c r="P247" i="3"/>
  <c r="P249" i="3"/>
  <c r="P253" i="3"/>
  <c r="P261" i="3"/>
  <c r="P263" i="3"/>
  <c r="P265" i="3"/>
  <c r="S112" i="3"/>
  <c r="S110" i="3"/>
  <c r="P48" i="3"/>
  <c r="P266" i="3"/>
  <c r="P260" i="3"/>
  <c r="P252" i="3"/>
  <c r="P242" i="3"/>
  <c r="P232" i="3"/>
  <c r="P226" i="3"/>
  <c r="P218" i="3"/>
  <c r="P208" i="3"/>
  <c r="P198" i="3"/>
  <c r="P192" i="3"/>
  <c r="P186" i="3"/>
  <c r="P184" i="3"/>
  <c r="P174" i="3"/>
  <c r="P162" i="3"/>
  <c r="P158" i="3"/>
  <c r="P150" i="3"/>
  <c r="P130" i="3"/>
  <c r="P124" i="3"/>
  <c r="P116" i="3"/>
  <c r="P106" i="3"/>
  <c r="P96" i="3"/>
  <c r="P90" i="3"/>
  <c r="P82" i="3"/>
  <c r="P72" i="3"/>
  <c r="O64" i="3"/>
  <c r="O268" i="3"/>
  <c r="O246" i="3"/>
  <c r="O244" i="3"/>
  <c r="O234" i="3"/>
  <c r="O212" i="3"/>
  <c r="O210" i="3"/>
  <c r="O200" i="3"/>
  <c r="O178" i="3"/>
  <c r="O176" i="3"/>
  <c r="O166" i="3"/>
  <c r="O144" i="3"/>
  <c r="O142" i="3"/>
  <c r="O138" i="3"/>
  <c r="O132" i="3"/>
  <c r="O108" i="3"/>
  <c r="O100" i="3"/>
  <c r="O98" i="3"/>
  <c r="O74" i="3"/>
  <c r="P61" i="3"/>
  <c r="P57" i="3"/>
  <c r="P49" i="3"/>
  <c r="P45" i="3"/>
  <c r="O271" i="3"/>
  <c r="O269" i="3"/>
  <c r="O255" i="3"/>
  <c r="O237" i="3"/>
  <c r="O235" i="3"/>
  <c r="O221" i="3"/>
  <c r="O203" i="3"/>
  <c r="O201" i="3"/>
  <c r="O187" i="3"/>
  <c r="O169" i="3"/>
  <c r="O167" i="3"/>
  <c r="O153" i="3"/>
  <c r="O135" i="3"/>
  <c r="O133" i="3"/>
  <c r="O119" i="3"/>
  <c r="O101" i="3"/>
  <c r="O99" i="3"/>
  <c r="O85" i="3"/>
  <c r="P62" i="3"/>
  <c r="P56" i="3"/>
  <c r="X84" i="3" l="1"/>
  <c r="W241" i="3"/>
  <c r="X96" i="3"/>
  <c r="X87" i="3"/>
  <c r="O76" i="3"/>
  <c r="O110" i="3"/>
  <c r="O168" i="3"/>
  <c r="O202" i="3"/>
  <c r="O236" i="3"/>
  <c r="P43" i="3"/>
  <c r="P59" i="3"/>
  <c r="O114" i="3"/>
  <c r="P93" i="3"/>
  <c r="O134" i="3"/>
  <c r="O66" i="3"/>
  <c r="P229" i="3"/>
  <c r="P195" i="3"/>
  <c r="P179" i="3"/>
  <c r="P145" i="3"/>
  <c r="O131" i="3"/>
  <c r="P126" i="3"/>
  <c r="O69" i="3"/>
  <c r="O103" i="3"/>
  <c r="O239" i="3"/>
  <c r="O156" i="3"/>
  <c r="P140" i="3"/>
  <c r="P164" i="3"/>
  <c r="O87" i="3"/>
  <c r="O141" i="3"/>
  <c r="O223" i="3"/>
  <c r="P71" i="3"/>
  <c r="O53" i="3"/>
  <c r="P37" i="3"/>
  <c r="P47" i="3"/>
  <c r="O80" i="3"/>
  <c r="O104" i="3"/>
  <c r="O122" i="3"/>
  <c r="O216" i="3"/>
  <c r="O240" i="3"/>
  <c r="O46" i="3"/>
  <c r="O70" i="3"/>
  <c r="P94" i="3"/>
  <c r="P183" i="3"/>
  <c r="P123" i="3"/>
  <c r="O88" i="3"/>
  <c r="O182" i="3"/>
  <c r="O206" i="3"/>
  <c r="O224" i="3"/>
  <c r="O54" i="3"/>
  <c r="P196" i="3"/>
  <c r="P225" i="3"/>
  <c r="P149" i="3"/>
  <c r="P89" i="3"/>
  <c r="P60" i="3"/>
  <c r="P55" i="3"/>
  <c r="O148" i="3"/>
  <c r="O172" i="3"/>
  <c r="O190" i="3"/>
  <c r="P128" i="3"/>
  <c r="P230" i="3"/>
  <c r="P191" i="3"/>
  <c r="P115" i="3"/>
  <c r="O42" i="3"/>
  <c r="X130" i="3"/>
  <c r="X164" i="3" s="1"/>
  <c r="AA130" i="3"/>
  <c r="AA121" i="3"/>
  <c r="X121" i="3"/>
  <c r="K76" i="3"/>
  <c r="P42" i="3"/>
  <c r="O73" i="3"/>
  <c r="P58" i="3"/>
  <c r="O121" i="3"/>
  <c r="O137" i="3"/>
  <c r="O165" i="3"/>
  <c r="O175" i="3"/>
  <c r="O78" i="3"/>
  <c r="O120" i="3"/>
  <c r="O136" i="3"/>
  <c r="O146" i="3"/>
  <c r="O188" i="3"/>
  <c r="O204" i="3"/>
  <c r="O214" i="3"/>
  <c r="O52" i="3"/>
  <c r="O68" i="3"/>
  <c r="P84" i="3"/>
  <c r="P160" i="3"/>
  <c r="P220" i="3"/>
  <c r="P173" i="3"/>
  <c r="P105" i="3"/>
  <c r="O63" i="3"/>
  <c r="W119" i="3"/>
  <c r="W160" i="3"/>
  <c r="W130" i="3"/>
  <c r="W164" i="3" s="1"/>
  <c r="W198" i="3" s="1"/>
  <c r="W232" i="3" s="1"/>
  <c r="W266" i="3" s="1"/>
  <c r="W270" i="3"/>
  <c r="W189" i="3"/>
  <c r="J72" i="3"/>
  <c r="O38" i="3"/>
  <c r="J96" i="3"/>
  <c r="O62" i="3"/>
  <c r="P39" i="3"/>
  <c r="K73" i="3"/>
  <c r="P63" i="3"/>
  <c r="K97" i="3"/>
  <c r="P44" i="3"/>
  <c r="K78" i="3"/>
  <c r="P52" i="3"/>
  <c r="K86" i="3"/>
  <c r="P68" i="3"/>
  <c r="K102" i="3"/>
  <c r="J71" i="3"/>
  <c r="O37" i="3"/>
  <c r="K87" i="3"/>
  <c r="P53" i="3"/>
  <c r="K103" i="3"/>
  <c r="P69" i="3"/>
  <c r="K100" i="3"/>
  <c r="P66" i="3"/>
  <c r="J81" i="3"/>
  <c r="O47" i="3"/>
  <c r="J89" i="3"/>
  <c r="O55" i="3"/>
  <c r="O60" i="3"/>
  <c r="J94" i="3"/>
  <c r="P50" i="3"/>
  <c r="O97" i="3"/>
  <c r="O107" i="3"/>
  <c r="O189" i="3"/>
  <c r="O205" i="3"/>
  <c r="O233" i="3"/>
  <c r="O86" i="3"/>
  <c r="O102" i="3"/>
  <c r="O112" i="3"/>
  <c r="O154" i="3"/>
  <c r="O170" i="3"/>
  <c r="O180" i="3"/>
  <c r="O222" i="3"/>
  <c r="O238" i="3"/>
  <c r="O44" i="3"/>
  <c r="P92" i="3"/>
  <c r="P152" i="3"/>
  <c r="P228" i="3"/>
  <c r="P207" i="3"/>
  <c r="P139" i="3"/>
  <c r="X37" i="3"/>
  <c r="W191" i="3"/>
  <c r="W225" i="3" s="1"/>
  <c r="W273" i="3"/>
  <c r="W213" i="3"/>
  <c r="W247" i="3" s="1"/>
  <c r="W110" i="3"/>
  <c r="X137" i="3"/>
  <c r="X138" i="3"/>
  <c r="X43" i="3"/>
  <c r="W79" i="3"/>
  <c r="J84" i="3"/>
  <c r="O50" i="3"/>
  <c r="J92" i="3"/>
  <c r="O58" i="3"/>
  <c r="P51" i="3"/>
  <c r="K85" i="3"/>
  <c r="P67" i="3"/>
  <c r="K101" i="3"/>
  <c r="P40" i="3"/>
  <c r="K74" i="3"/>
  <c r="P64" i="3"/>
  <c r="K98" i="3"/>
  <c r="K99" i="3"/>
  <c r="P65" i="3"/>
  <c r="O39" i="3"/>
  <c r="W144" i="3"/>
  <c r="W178" i="3" s="1"/>
  <c r="W212" i="3" s="1"/>
  <c r="W246" i="3" s="1"/>
  <c r="J79" i="3"/>
  <c r="O45" i="3"/>
  <c r="J95" i="3"/>
  <c r="O61" i="3"/>
  <c r="O155" i="3"/>
  <c r="O171" i="3"/>
  <c r="O199" i="3"/>
  <c r="O209" i="3"/>
  <c r="P118" i="3"/>
  <c r="P194" i="3"/>
  <c r="W170" i="3"/>
  <c r="W204" i="3" s="1"/>
  <c r="W238" i="3" s="1"/>
  <c r="W143" i="3"/>
  <c r="W177" i="3" s="1"/>
  <c r="K80" i="3"/>
  <c r="P46" i="3"/>
  <c r="P54" i="3"/>
  <c r="K88" i="3"/>
  <c r="P70" i="3"/>
  <c r="K104" i="3"/>
  <c r="J77" i="3"/>
  <c r="O43" i="3"/>
  <c r="J93" i="3"/>
  <c r="O59" i="3"/>
  <c r="O48" i="3"/>
  <c r="J82" i="3"/>
  <c r="O56" i="3"/>
  <c r="J90" i="3"/>
  <c r="J75" i="3"/>
  <c r="O41" i="3"/>
  <c r="J83" i="3"/>
  <c r="O49" i="3"/>
  <c r="J91" i="3"/>
  <c r="O57" i="3"/>
  <c r="M809" i="2"/>
  <c r="M810" i="2" s="1"/>
  <c r="M811" i="2" s="1"/>
  <c r="M812" i="2" s="1"/>
  <c r="M3929" i="2"/>
  <c r="M3930" i="2" s="1"/>
  <c r="M3931" i="2" s="1"/>
  <c r="M3932" i="2" s="1"/>
  <c r="M3933" i="2" s="1"/>
  <c r="M3934" i="2" s="1"/>
  <c r="M3935" i="2" s="1"/>
  <c r="M1295" i="2"/>
  <c r="M3329" i="2"/>
  <c r="M3330" i="2" s="1"/>
  <c r="M3331" i="2" s="1"/>
  <c r="M3332" i="2" s="1"/>
  <c r="M3333" i="2" s="1"/>
  <c r="M3334" i="2" s="1"/>
  <c r="M3335" i="2" s="1"/>
  <c r="M1168" i="2"/>
  <c r="M1169" i="2" s="1"/>
  <c r="M1170" i="2" s="1"/>
  <c r="M1171" i="2" s="1"/>
  <c r="M1172" i="2" s="1"/>
  <c r="M928" i="2"/>
  <c r="M929" i="2" s="1"/>
  <c r="M930" i="2" s="1"/>
  <c r="M1053" i="2"/>
  <c r="M1054" i="2" s="1"/>
  <c r="M684" i="2"/>
  <c r="M685" i="2" s="1"/>
  <c r="M686" i="2" s="1"/>
  <c r="M687" i="2" s="1"/>
  <c r="J813" i="2"/>
  <c r="J1173" i="2"/>
  <c r="M2969" i="2"/>
  <c r="M2970" i="2" s="1"/>
  <c r="M2971" i="2" s="1"/>
  <c r="M2972" i="2" s="1"/>
  <c r="M2973" i="2" s="1"/>
  <c r="M2974" i="2" s="1"/>
  <c r="M2975" i="2" s="1"/>
  <c r="M3449" i="2"/>
  <c r="M3450" i="2" s="1"/>
  <c r="M3451" i="2" s="1"/>
  <c r="M3452" i="2" s="1"/>
  <c r="M3453" i="2" s="1"/>
  <c r="M3454" i="2" s="1"/>
  <c r="M3455" i="2" s="1"/>
  <c r="M1889" i="2"/>
  <c r="M1890" i="2" s="1"/>
  <c r="M1891" i="2" s="1"/>
  <c r="M1892" i="2" s="1"/>
  <c r="M1893" i="2" s="1"/>
  <c r="M1894" i="2" s="1"/>
  <c r="M1649" i="2"/>
  <c r="M1650" i="2" s="1"/>
  <c r="M1651" i="2" s="1"/>
  <c r="M1652" i="2" s="1"/>
  <c r="M1653" i="2" s="1"/>
  <c r="M1654" i="2" s="1"/>
  <c r="J1295" i="2"/>
  <c r="J2375" i="2"/>
  <c r="J2495" i="2" s="1"/>
  <c r="J2256" i="2"/>
  <c r="M3569" i="2"/>
  <c r="M3570" i="2" s="1"/>
  <c r="M3571" i="2" s="1"/>
  <c r="M3572" i="2" s="1"/>
  <c r="M3573" i="2" s="1"/>
  <c r="M3574" i="2" s="1"/>
  <c r="M3575" i="2" s="1"/>
  <c r="M1409" i="2"/>
  <c r="M1410" i="2" s="1"/>
  <c r="M1411" i="2" s="1"/>
  <c r="M1412" i="2" s="1"/>
  <c r="M1413" i="2" s="1"/>
  <c r="M1414" i="2" s="1"/>
  <c r="J571" i="2"/>
  <c r="J931" i="2"/>
  <c r="M3089" i="2"/>
  <c r="M3090" i="2" s="1"/>
  <c r="M3091" i="2" s="1"/>
  <c r="M3092" i="2" s="1"/>
  <c r="M3093" i="2" s="1"/>
  <c r="M3094" i="2" s="1"/>
  <c r="M3095" i="2" s="1"/>
  <c r="J567" i="2"/>
  <c r="M568" i="2" s="1"/>
  <c r="J927" i="2"/>
  <c r="M3689" i="2"/>
  <c r="M3690" i="2" s="1"/>
  <c r="M3691" i="2" s="1"/>
  <c r="M3692" i="2" s="1"/>
  <c r="M3693" i="2" s="1"/>
  <c r="M3694" i="2" s="1"/>
  <c r="M3695" i="2" s="1"/>
  <c r="J568" i="2"/>
  <c r="J928" i="2"/>
  <c r="J1054" i="2"/>
  <c r="J1414" i="2"/>
  <c r="J1534" i="2" s="1"/>
  <c r="J1654" i="2" s="1"/>
  <c r="J1774" i="2" s="1"/>
  <c r="J1894" i="2" s="1"/>
  <c r="J2014" i="2" s="1"/>
  <c r="J2134" i="2" s="1"/>
  <c r="M2135" i="2" s="1"/>
  <c r="M3809" i="2"/>
  <c r="M3810" i="2" s="1"/>
  <c r="M3811" i="2" s="1"/>
  <c r="M3812" i="2" s="1"/>
  <c r="M3813" i="2" s="1"/>
  <c r="M3814" i="2" s="1"/>
  <c r="M3815" i="2" s="1"/>
  <c r="M2009" i="2"/>
  <c r="M2010" i="2" s="1"/>
  <c r="M2011" i="2" s="1"/>
  <c r="M2012" i="2" s="1"/>
  <c r="M2013" i="2" s="1"/>
  <c r="M2014" i="2" s="1"/>
  <c r="M1769" i="2"/>
  <c r="M1770" i="2" s="1"/>
  <c r="M1771" i="2" s="1"/>
  <c r="M1772" i="2" s="1"/>
  <c r="M1773" i="2" s="1"/>
  <c r="M1774" i="2" s="1"/>
  <c r="M3209" i="2"/>
  <c r="M3210" i="2" s="1"/>
  <c r="M3211" i="2" s="1"/>
  <c r="M3212" i="2" s="1"/>
  <c r="M3213" i="2" s="1"/>
  <c r="M3214" i="2" s="1"/>
  <c r="M3215" i="2" s="1"/>
  <c r="J89" i="2"/>
  <c r="J689" i="2"/>
  <c r="J209" i="2" s="1"/>
  <c r="J329" i="2" s="1"/>
  <c r="J449" i="2" s="1"/>
  <c r="J323" i="2"/>
  <c r="M204" i="2"/>
  <c r="M205" i="2" s="1"/>
  <c r="M206" i="2" s="1"/>
  <c r="M207" i="2" s="1"/>
  <c r="J570" i="2"/>
  <c r="J930" i="2"/>
  <c r="M1296" i="2"/>
  <c r="M2257" i="2"/>
  <c r="J812" i="2"/>
  <c r="M813" i="2" s="1"/>
  <c r="M814" i="2" s="1"/>
  <c r="J1172" i="2"/>
  <c r="M1529" i="2"/>
  <c r="M1530" i="2" s="1"/>
  <c r="M1531" i="2" s="1"/>
  <c r="M1532" i="2" s="1"/>
  <c r="M1533" i="2" s="1"/>
  <c r="M1534" i="2" s="1"/>
  <c r="W153" i="3"/>
  <c r="AA92" i="3"/>
  <c r="W259" i="3"/>
  <c r="X165" i="3"/>
  <c r="L744" i="2"/>
  <c r="L868" i="2"/>
  <c r="L867" i="2"/>
  <c r="L866" i="2"/>
  <c r="L742" i="2"/>
  <c r="L871" i="2"/>
  <c r="L862" i="2"/>
  <c r="L870" i="2"/>
  <c r="L743" i="2"/>
  <c r="L745" i="2"/>
  <c r="L746" i="2"/>
  <c r="L865" i="2"/>
  <c r="L864" i="2"/>
  <c r="AE5" i="8"/>
  <c r="L748" i="2"/>
  <c r="L751" i="2"/>
  <c r="L869" i="2"/>
  <c r="L750" i="2"/>
  <c r="L747" i="2"/>
  <c r="L749" i="2"/>
  <c r="L863" i="2"/>
  <c r="AA171" i="3"/>
  <c r="X172" i="3"/>
  <c r="L627" i="2"/>
  <c r="L631" i="2"/>
  <c r="W149" i="3"/>
  <c r="W183" i="3" s="1"/>
  <c r="W217" i="3" s="1"/>
  <c r="W124" i="3"/>
  <c r="W158" i="3" s="1"/>
  <c r="W192" i="3" s="1"/>
  <c r="W226" i="3" s="1"/>
  <c r="W260" i="3" s="1"/>
  <c r="AA131" i="3"/>
  <c r="AA165" i="3" s="1"/>
  <c r="AA199" i="3" s="1"/>
  <c r="F407" i="6"/>
  <c r="H407" i="6" s="1"/>
  <c r="X46" i="3"/>
  <c r="W72" i="3"/>
  <c r="W106" i="3" s="1"/>
  <c r="W140" i="3" s="1"/>
  <c r="W174" i="3" s="1"/>
  <c r="W208" i="3" s="1"/>
  <c r="W242" i="3" s="1"/>
  <c r="G383" i="6"/>
  <c r="H383" i="6"/>
  <c r="G412" i="6"/>
  <c r="G380" i="6"/>
  <c r="F406" i="6"/>
  <c r="H37" i="6"/>
  <c r="H63" i="6" s="1"/>
  <c r="AA135" i="3"/>
  <c r="W113" i="3"/>
  <c r="W147" i="3" s="1"/>
  <c r="W181" i="3" s="1"/>
  <c r="W215" i="3" s="1"/>
  <c r="W249" i="3" s="1"/>
  <c r="L149" i="2"/>
  <c r="L266" i="2"/>
  <c r="L263" i="2"/>
  <c r="L268" i="2"/>
  <c r="L386" i="2"/>
  <c r="L25" i="2"/>
  <c r="L262" i="2"/>
  <c r="L24" i="2"/>
  <c r="L144" i="2"/>
  <c r="L23" i="2"/>
  <c r="L267" i="2"/>
  <c r="L145" i="2"/>
  <c r="L383" i="2"/>
  <c r="L384" i="2"/>
  <c r="L388" i="2"/>
  <c r="L389" i="2"/>
  <c r="L269" i="2"/>
  <c r="L146" i="2"/>
  <c r="L390" i="2"/>
  <c r="L30" i="2"/>
  <c r="AC5" i="8"/>
  <c r="L151" i="2"/>
  <c r="L387" i="2"/>
  <c r="L148" i="2"/>
  <c r="L385" i="2"/>
  <c r="L143" i="2"/>
  <c r="L264" i="2"/>
  <c r="L271" i="2"/>
  <c r="L31" i="2"/>
  <c r="L26" i="2"/>
  <c r="L150" i="2"/>
  <c r="L382" i="2"/>
  <c r="L270" i="2"/>
  <c r="L265" i="2"/>
  <c r="L28" i="2"/>
  <c r="L22" i="2"/>
  <c r="L142" i="2"/>
  <c r="L391" i="2"/>
  <c r="L147" i="2"/>
  <c r="L29" i="2"/>
  <c r="L27" i="2"/>
  <c r="X135" i="3"/>
  <c r="X169" i="3" s="1"/>
  <c r="W235" i="3"/>
  <c r="W269" i="3" s="1"/>
  <c r="W187" i="3"/>
  <c r="W221" i="3" s="1"/>
  <c r="W255" i="3" s="1"/>
  <c r="W194" i="3"/>
  <c r="W228" i="3" s="1"/>
  <c r="W262" i="3" s="1"/>
  <c r="W272" i="3"/>
  <c r="W211" i="3"/>
  <c r="W245" i="3" s="1"/>
  <c r="W200" i="3"/>
  <c r="W234" i="3" s="1"/>
  <c r="W268" i="3" s="1"/>
  <c r="G37" i="6"/>
  <c r="G63" i="6" s="1"/>
  <c r="W131" i="3"/>
  <c r="W165" i="3" s="1"/>
  <c r="W199" i="3" s="1"/>
  <c r="W233" i="3" s="1"/>
  <c r="W267" i="3" s="1"/>
  <c r="AN5" i="8"/>
  <c r="AB110" i="3"/>
  <c r="AB105" i="3"/>
  <c r="AB106" i="3"/>
  <c r="AB108" i="3"/>
  <c r="AB109" i="3"/>
  <c r="AB107" i="3"/>
  <c r="X159" i="3"/>
  <c r="X193" i="3" s="1"/>
  <c r="W138" i="3"/>
  <c r="W172" i="3" s="1"/>
  <c r="W206" i="3" s="1"/>
  <c r="W240" i="3" s="1"/>
  <c r="W274" i="3" s="1"/>
  <c r="X160" i="3"/>
  <c r="X194" i="3" s="1"/>
  <c r="X228" i="3" s="1"/>
  <c r="X262" i="3" s="1"/>
  <c r="W116" i="3"/>
  <c r="W150" i="3" s="1"/>
  <c r="W184" i="3" s="1"/>
  <c r="W218" i="3" s="1"/>
  <c r="W252" i="3" s="1"/>
  <c r="W230" i="3"/>
  <c r="W264" i="3" s="1"/>
  <c r="L983" i="2"/>
  <c r="L986" i="2"/>
  <c r="L991" i="2"/>
  <c r="L987" i="2"/>
  <c r="L988" i="2"/>
  <c r="AF5" i="8"/>
  <c r="L984" i="2"/>
  <c r="L982" i="2"/>
  <c r="L1107" i="2"/>
  <c r="L1111" i="2"/>
  <c r="L1102" i="2"/>
  <c r="L985" i="2"/>
  <c r="L990" i="2"/>
  <c r="L989" i="2"/>
  <c r="L1103" i="2"/>
  <c r="L1109" i="2"/>
  <c r="L1106" i="2"/>
  <c r="L1104" i="2"/>
  <c r="L1110" i="2"/>
  <c r="L1105" i="2"/>
  <c r="L1108" i="2"/>
  <c r="W182" i="3"/>
  <c r="W216" i="3" s="1"/>
  <c r="W250" i="3" s="1"/>
  <c r="W112" i="3"/>
  <c r="W125" i="3"/>
  <c r="AA77" i="3"/>
  <c r="X77" i="3"/>
  <c r="F150" i="6"/>
  <c r="F176" i="6" s="1"/>
  <c r="F202" i="6" s="1"/>
  <c r="F228" i="6" s="1"/>
  <c r="F254" i="6" s="1"/>
  <c r="F280" i="6" s="1"/>
  <c r="F306" i="6" s="1"/>
  <c r="F40" i="6"/>
  <c r="F62" i="6"/>
  <c r="F88" i="6" s="1"/>
  <c r="F114" i="6" s="1"/>
  <c r="F140" i="6" s="1"/>
  <c r="F166" i="6" s="1"/>
  <c r="F192" i="6" s="1"/>
  <c r="H36" i="6"/>
  <c r="H62" i="6" s="1"/>
  <c r="F142" i="6"/>
  <c r="F168" i="6" s="1"/>
  <c r="F194" i="6" s="1"/>
  <c r="F220" i="6" s="1"/>
  <c r="F246" i="6" s="1"/>
  <c r="F272" i="6" s="1"/>
  <c r="F298" i="6" s="1"/>
  <c r="F324" i="6" s="1"/>
  <c r="F350" i="6" s="1"/>
  <c r="F376" i="6" s="1"/>
  <c r="F32" i="6"/>
  <c r="D65" i="6"/>
  <c r="D91" i="6" s="1"/>
  <c r="D117" i="6" s="1"/>
  <c r="D33" i="6" s="1"/>
  <c r="D59" i="6" s="1"/>
  <c r="D85" i="6" s="1"/>
  <c r="D111" i="6" s="1"/>
  <c r="D67" i="6"/>
  <c r="D93" i="6" s="1"/>
  <c r="D119" i="6" s="1"/>
  <c r="C192" i="6"/>
  <c r="C218" i="6" s="1"/>
  <c r="C244" i="6" s="1"/>
  <c r="C270" i="6" s="1"/>
  <c r="C296" i="6" s="1"/>
  <c r="C134" i="6" s="1"/>
  <c r="C160" i="6" s="1"/>
  <c r="C186" i="6" s="1"/>
  <c r="C212" i="6" s="1"/>
  <c r="C238" i="6" s="1"/>
  <c r="C264" i="6" s="1"/>
  <c r="C290" i="6" s="1"/>
  <c r="C217" i="6"/>
  <c r="C243" i="6" s="1"/>
  <c r="C269" i="6" s="1"/>
  <c r="C295" i="6" s="1"/>
  <c r="C133" i="6" s="1"/>
  <c r="C159" i="6" s="1"/>
  <c r="C185" i="6" s="1"/>
  <c r="C211" i="6" s="1"/>
  <c r="C237" i="6" s="1"/>
  <c r="C263" i="6" s="1"/>
  <c r="C289" i="6" s="1"/>
  <c r="C315" i="6" s="1"/>
  <c r="C393" i="6"/>
  <c r="D36" i="6"/>
  <c r="D271" i="6"/>
  <c r="D297" i="6" s="1"/>
  <c r="F89" i="6"/>
  <c r="H116" i="6"/>
  <c r="F30" i="6"/>
  <c r="F65" i="6"/>
  <c r="F91" i="6" s="1"/>
  <c r="F117" i="6" s="1"/>
  <c r="F143" i="6" s="1"/>
  <c r="F169" i="6" s="1"/>
  <c r="F195" i="6" s="1"/>
  <c r="F221" i="6" s="1"/>
  <c r="F247" i="6" s="1"/>
  <c r="F273" i="6" s="1"/>
  <c r="F299" i="6" s="1"/>
  <c r="F325" i="6" s="1"/>
  <c r="F351" i="6" s="1"/>
  <c r="F377" i="6" s="1"/>
  <c r="F403" i="6" s="1"/>
  <c r="G39" i="6"/>
  <c r="G65" i="6" s="1"/>
  <c r="H39" i="6"/>
  <c r="H65" i="6" s="1"/>
  <c r="I66" i="6"/>
  <c r="I92" i="6" s="1"/>
  <c r="I118" i="6" s="1"/>
  <c r="I142" i="6"/>
  <c r="I168" i="6" s="1"/>
  <c r="I194" i="6" s="1"/>
  <c r="I220" i="6" s="1"/>
  <c r="I246" i="6" s="1"/>
  <c r="I272" i="6" s="1"/>
  <c r="I298" i="6" s="1"/>
  <c r="I324" i="6" s="1"/>
  <c r="I350" i="6" s="1"/>
  <c r="I376" i="6" s="1"/>
  <c r="I402" i="6" s="1"/>
  <c r="I32" i="6"/>
  <c r="I58" i="6" s="1"/>
  <c r="I84" i="6" s="1"/>
  <c r="I110" i="6" s="1"/>
  <c r="C219" i="6"/>
  <c r="C245" i="6" s="1"/>
  <c r="C271" i="6" s="1"/>
  <c r="C297" i="6" s="1"/>
  <c r="C135" i="6" s="1"/>
  <c r="C161" i="6" s="1"/>
  <c r="C187" i="6" s="1"/>
  <c r="C213" i="6" s="1"/>
  <c r="C239" i="6" s="1"/>
  <c r="C265" i="6" s="1"/>
  <c r="C291" i="6" s="1"/>
  <c r="C395" i="6"/>
  <c r="C397" i="6"/>
  <c r="F67" i="6"/>
  <c r="F93" i="6" s="1"/>
  <c r="F119" i="6" s="1"/>
  <c r="F35" i="6" s="1"/>
  <c r="F61" i="6" s="1"/>
  <c r="F87" i="6" s="1"/>
  <c r="H41" i="6"/>
  <c r="H67" i="6" s="1"/>
  <c r="G41" i="6"/>
  <c r="G67" i="6" s="1"/>
  <c r="F145" i="6"/>
  <c r="F171" i="6" s="1"/>
  <c r="F197" i="6" s="1"/>
  <c r="F223" i="6" s="1"/>
  <c r="F249" i="6" s="1"/>
  <c r="F275" i="6" s="1"/>
  <c r="F301" i="6" s="1"/>
  <c r="F327" i="6" s="1"/>
  <c r="F353" i="6" s="1"/>
  <c r="F379" i="6" s="1"/>
  <c r="F405" i="6" s="1"/>
  <c r="H405" i="6" s="1"/>
  <c r="I139" i="6"/>
  <c r="I165" i="6" s="1"/>
  <c r="I191" i="6" s="1"/>
  <c r="I217" i="6" s="1"/>
  <c r="I243" i="6" s="1"/>
  <c r="I269" i="6" s="1"/>
  <c r="I295" i="6" s="1"/>
  <c r="I321" i="6" s="1"/>
  <c r="I347" i="6" s="1"/>
  <c r="I373" i="6" s="1"/>
  <c r="I399" i="6" s="1"/>
  <c r="I29" i="6"/>
  <c r="I55" i="6" s="1"/>
  <c r="I81" i="6" s="1"/>
  <c r="I107" i="6" s="1"/>
  <c r="I133" i="6" s="1"/>
  <c r="I159" i="6" s="1"/>
  <c r="I185" i="6" s="1"/>
  <c r="I211" i="6" s="1"/>
  <c r="I237" i="6" s="1"/>
  <c r="I263" i="6" s="1"/>
  <c r="I289" i="6" s="1"/>
  <c r="I315" i="6" s="1"/>
  <c r="I341" i="6" s="1"/>
  <c r="I367" i="6" s="1"/>
  <c r="I393" i="6" s="1"/>
  <c r="I146" i="6"/>
  <c r="I172" i="6" s="1"/>
  <c r="I198" i="6" s="1"/>
  <c r="I224" i="6" s="1"/>
  <c r="I250" i="6" s="1"/>
  <c r="I276" i="6" s="1"/>
  <c r="I302" i="6" s="1"/>
  <c r="I328" i="6" s="1"/>
  <c r="I354" i="6" s="1"/>
  <c r="I380" i="6" s="1"/>
  <c r="I406" i="6" s="1"/>
  <c r="I36" i="6"/>
  <c r="I62" i="6" s="1"/>
  <c r="I88" i="6" s="1"/>
  <c r="I114" i="6" s="1"/>
  <c r="G138" i="6"/>
  <c r="H136" i="6"/>
  <c r="G243" i="6"/>
  <c r="G263" i="6" s="1"/>
  <c r="H241" i="6"/>
  <c r="D152" i="6"/>
  <c r="D178" i="6" s="1"/>
  <c r="D204" i="6" s="1"/>
  <c r="D230" i="6" s="1"/>
  <c r="D256" i="6" s="1"/>
  <c r="D92" i="6"/>
  <c r="D118" i="6" s="1"/>
  <c r="D34" i="6" s="1"/>
  <c r="D60" i="6" s="1"/>
  <c r="D86" i="6" s="1"/>
  <c r="D112" i="6" s="1"/>
  <c r="D96" i="6"/>
  <c r="D122" i="6" s="1"/>
  <c r="D38" i="6" s="1"/>
  <c r="G408" i="6"/>
  <c r="H408" i="6"/>
  <c r="D409" i="6"/>
  <c r="F113" i="6"/>
  <c r="H411" i="6"/>
  <c r="G411" i="6"/>
  <c r="G406" i="6"/>
  <c r="H406" i="6"/>
  <c r="G407" i="6"/>
  <c r="H409" i="6"/>
  <c r="G409" i="6"/>
  <c r="W146" i="3"/>
  <c r="W180" i="3" s="1"/>
  <c r="W214" i="3" s="1"/>
  <c r="W248" i="3" s="1"/>
  <c r="AA95" i="3"/>
  <c r="X95" i="3"/>
  <c r="X206" i="3"/>
  <c r="X240" i="3" s="1"/>
  <c r="T251" i="3"/>
  <c r="T242" i="3"/>
  <c r="X118" i="3"/>
  <c r="AA126" i="3"/>
  <c r="AA160" i="3" s="1"/>
  <c r="AA164" i="3"/>
  <c r="AA88" i="3"/>
  <c r="X88" i="3"/>
  <c r="X122" i="3" s="1"/>
  <c r="AA42" i="3"/>
  <c r="X42" i="3"/>
  <c r="W251" i="3"/>
  <c r="W118" i="3"/>
  <c r="W152" i="3" s="1"/>
  <c r="W186" i="3" s="1"/>
  <c r="W220" i="3" s="1"/>
  <c r="W254" i="3" s="1"/>
  <c r="T274" i="3"/>
  <c r="X98" i="3"/>
  <c r="AA85" i="3"/>
  <c r="X85" i="3"/>
  <c r="AA159" i="3"/>
  <c r="AA193" i="3" s="1"/>
  <c r="AD6" i="8"/>
  <c r="L513" i="2"/>
  <c r="L639" i="2"/>
  <c r="L635" i="2"/>
  <c r="L638" i="2"/>
  <c r="L640" i="2"/>
  <c r="L634" i="2"/>
  <c r="L519" i="2"/>
  <c r="L514" i="2"/>
  <c r="L518" i="2"/>
  <c r="L517" i="2"/>
  <c r="L641" i="2"/>
  <c r="L515" i="2"/>
  <c r="L512" i="2"/>
  <c r="L633" i="2"/>
  <c r="L521" i="2"/>
  <c r="L637" i="2"/>
  <c r="L516" i="2"/>
  <c r="L632" i="2"/>
  <c r="L520" i="2"/>
  <c r="L636" i="2"/>
  <c r="W203" i="3"/>
  <c r="W237" i="3" s="1"/>
  <c r="W271" i="3" s="1"/>
  <c r="X81" i="3"/>
  <c r="AA81" i="3"/>
  <c r="T253" i="3"/>
  <c r="X94" i="3"/>
  <c r="AA94" i="3"/>
  <c r="AB190" i="3"/>
  <c r="AB192" i="3"/>
  <c r="AB204" i="3"/>
  <c r="AB197" i="3"/>
  <c r="AB201" i="3"/>
  <c r="AB203" i="3"/>
  <c r="AB198" i="3"/>
  <c r="AB187" i="3"/>
  <c r="AP7" i="8"/>
  <c r="AB199" i="3"/>
  <c r="AB194" i="3"/>
  <c r="AB185" i="3"/>
  <c r="AB188" i="3"/>
  <c r="AB202" i="3"/>
  <c r="AB183" i="3"/>
  <c r="AB186" i="3"/>
  <c r="AB184" i="3"/>
  <c r="AB200" i="3"/>
  <c r="AB193" i="3"/>
  <c r="AB195" i="3"/>
  <c r="AB189" i="3"/>
  <c r="AB205" i="3"/>
  <c r="AB206" i="3"/>
  <c r="AB196" i="3"/>
  <c r="AB191" i="3"/>
  <c r="T247" i="3"/>
  <c r="AA100" i="3"/>
  <c r="X100" i="3"/>
  <c r="AA84" i="3"/>
  <c r="AA118" i="3" s="1"/>
  <c r="X38" i="3"/>
  <c r="AA72" i="3" s="1"/>
  <c r="AO6" i="8"/>
  <c r="AB147" i="3"/>
  <c r="AB146" i="3"/>
  <c r="AB148" i="3"/>
  <c r="AB145" i="3"/>
  <c r="W223" i="3"/>
  <c r="W257" i="3" s="1"/>
  <c r="W122" i="3"/>
  <c r="W156" i="3" s="1"/>
  <c r="W190" i="3" s="1"/>
  <c r="W224" i="3" s="1"/>
  <c r="W258" i="3" s="1"/>
  <c r="T264" i="3"/>
  <c r="X171" i="3"/>
  <c r="X205" i="3" s="1"/>
  <c r="X239" i="3" s="1"/>
  <c r="X273" i="3" s="1"/>
  <c r="W159" i="3"/>
  <c r="W193" i="3" s="1"/>
  <c r="W227" i="3" s="1"/>
  <c r="W261" i="3" s="1"/>
  <c r="X83" i="3"/>
  <c r="AA138" i="3"/>
  <c r="AA172" i="3" s="1"/>
  <c r="AA206" i="3" s="1"/>
  <c r="X141" i="3"/>
  <c r="X90" i="3"/>
  <c r="AA90" i="3"/>
  <c r="AA75" i="3"/>
  <c r="X75" i="3"/>
  <c r="AA74" i="3"/>
  <c r="X74" i="3"/>
  <c r="X102" i="3"/>
  <c r="AA102" i="3"/>
  <c r="X123" i="3"/>
  <c r="AA123" i="3"/>
  <c r="X79" i="3"/>
  <c r="AA79" i="3"/>
  <c r="AA93" i="3"/>
  <c r="X93" i="3"/>
  <c r="X116" i="3"/>
  <c r="AA116" i="3"/>
  <c r="AA198" i="3"/>
  <c r="X198" i="3"/>
  <c r="X78" i="3"/>
  <c r="AA78" i="3"/>
  <c r="X86" i="3"/>
  <c r="AA86" i="3"/>
  <c r="AA107" i="3"/>
  <c r="AA141" i="3" s="1"/>
  <c r="AA155" i="3"/>
  <c r="X155" i="3"/>
  <c r="AA99" i="3"/>
  <c r="X99" i="3"/>
  <c r="X199" i="3"/>
  <c r="X227" i="3"/>
  <c r="AA227" i="3"/>
  <c r="X71" i="3"/>
  <c r="AA71" i="3"/>
  <c r="O91" i="3" l="1"/>
  <c r="J125" i="3"/>
  <c r="O75" i="3"/>
  <c r="J109" i="3"/>
  <c r="O77" i="3"/>
  <c r="J111" i="3"/>
  <c r="J129" i="3"/>
  <c r="O95" i="3"/>
  <c r="J126" i="3"/>
  <c r="O92" i="3"/>
  <c r="J128" i="3"/>
  <c r="O94" i="3"/>
  <c r="K120" i="3"/>
  <c r="P86" i="3"/>
  <c r="K131" i="3"/>
  <c r="P97" i="3"/>
  <c r="J124" i="3"/>
  <c r="O90" i="3"/>
  <c r="K138" i="3"/>
  <c r="P104" i="3"/>
  <c r="K108" i="3"/>
  <c r="P74" i="3"/>
  <c r="K119" i="3"/>
  <c r="P85" i="3"/>
  <c r="J115" i="3"/>
  <c r="O81" i="3"/>
  <c r="K137" i="3"/>
  <c r="P103" i="3"/>
  <c r="J105" i="3"/>
  <c r="O71" i="3"/>
  <c r="J130" i="3"/>
  <c r="O96" i="3"/>
  <c r="O83" i="3"/>
  <c r="J117" i="3"/>
  <c r="O93" i="3"/>
  <c r="J127" i="3"/>
  <c r="K114" i="3"/>
  <c r="P80" i="3"/>
  <c r="J113" i="3"/>
  <c r="O79" i="3"/>
  <c r="K133" i="3"/>
  <c r="P99" i="3"/>
  <c r="J118" i="3"/>
  <c r="O84" i="3"/>
  <c r="K136" i="3"/>
  <c r="P102" i="3"/>
  <c r="K112" i="3"/>
  <c r="P78" i="3"/>
  <c r="K107" i="3"/>
  <c r="P73" i="3"/>
  <c r="J116" i="3"/>
  <c r="O82" i="3"/>
  <c r="K122" i="3"/>
  <c r="P88" i="3"/>
  <c r="K132" i="3"/>
  <c r="P98" i="3"/>
  <c r="K135" i="3"/>
  <c r="P101" i="3"/>
  <c r="J123" i="3"/>
  <c r="O89" i="3"/>
  <c r="K134" i="3"/>
  <c r="P100" i="3"/>
  <c r="K121" i="3"/>
  <c r="P87" i="3"/>
  <c r="J106" i="3"/>
  <c r="O72" i="3"/>
  <c r="K110" i="3"/>
  <c r="P76" i="3"/>
  <c r="M1655" i="2"/>
  <c r="M1173" i="2"/>
  <c r="M1174" i="2" s="1"/>
  <c r="M1775" i="2"/>
  <c r="J690" i="2"/>
  <c r="J210" i="2" s="1"/>
  <c r="J330" i="2" s="1"/>
  <c r="J450" i="2" s="1"/>
  <c r="J90" i="2"/>
  <c r="M2015" i="2"/>
  <c r="M569" i="2"/>
  <c r="M570" i="2" s="1"/>
  <c r="M571" i="2" s="1"/>
  <c r="M572" i="2" s="1"/>
  <c r="J91" i="2"/>
  <c r="J691" i="2"/>
  <c r="J211" i="2" s="1"/>
  <c r="J331" i="2" s="1"/>
  <c r="J451" i="2" s="1"/>
  <c r="J2376" i="2"/>
  <c r="J2496" i="2" s="1"/>
  <c r="J2616" i="2" s="1"/>
  <c r="J2736" i="2" s="1"/>
  <c r="J2856" i="2" s="1"/>
  <c r="J2976" i="2" s="1"/>
  <c r="J3096" i="2" s="1"/>
  <c r="J3216" i="2" s="1"/>
  <c r="J3336" i="2" s="1"/>
  <c r="J3456" i="2" s="1"/>
  <c r="J3576" i="2" s="1"/>
  <c r="J3696" i="2" s="1"/>
  <c r="J3816" i="2" s="1"/>
  <c r="J3936" i="2" s="1"/>
  <c r="J4056" i="2" s="1"/>
  <c r="J2257" i="2"/>
  <c r="J1296" i="2"/>
  <c r="M1297" i="2" s="1"/>
  <c r="M1895" i="2"/>
  <c r="M2376" i="2"/>
  <c r="M2377" i="2" s="1"/>
  <c r="J814" i="2"/>
  <c r="J1174" i="2"/>
  <c r="M1535" i="2"/>
  <c r="M2258" i="2"/>
  <c r="M208" i="2"/>
  <c r="J87" i="2"/>
  <c r="M88" i="2" s="1"/>
  <c r="J687" i="2"/>
  <c r="J207" i="2" s="1"/>
  <c r="J327" i="2" s="1"/>
  <c r="J447" i="2" s="1"/>
  <c r="J2615" i="2"/>
  <c r="M2496" i="2"/>
  <c r="M324" i="2"/>
  <c r="M325" i="2" s="1"/>
  <c r="M326" i="2" s="1"/>
  <c r="M327" i="2" s="1"/>
  <c r="J443" i="2"/>
  <c r="M444" i="2" s="1"/>
  <c r="M445" i="2" s="1"/>
  <c r="M446" i="2" s="1"/>
  <c r="M447" i="2" s="1"/>
  <c r="M448" i="2" s="1"/>
  <c r="J88" i="2"/>
  <c r="J688" i="2"/>
  <c r="J208" i="2" s="1"/>
  <c r="J328" i="2" s="1"/>
  <c r="J448" i="2" s="1"/>
  <c r="M1415" i="2"/>
  <c r="J1055" i="2"/>
  <c r="J1415" i="2"/>
  <c r="J1535" i="2" s="1"/>
  <c r="J1655" i="2" s="1"/>
  <c r="J1775" i="2" s="1"/>
  <c r="J1895" i="2" s="1"/>
  <c r="J2015" i="2" s="1"/>
  <c r="J2135" i="2" s="1"/>
  <c r="M2136" i="2" s="1"/>
  <c r="J933" i="2"/>
  <c r="J573" i="2"/>
  <c r="M1055" i="2"/>
  <c r="M1056" i="2" s="1"/>
  <c r="J932" i="2"/>
  <c r="J572" i="2"/>
  <c r="M931" i="2"/>
  <c r="M932" i="2" s="1"/>
  <c r="G88" i="6"/>
  <c r="G114" i="6" s="1"/>
  <c r="H88" i="6"/>
  <c r="H114" i="6" s="1"/>
  <c r="D143" i="6"/>
  <c r="D169" i="6" s="1"/>
  <c r="D195" i="6" s="1"/>
  <c r="D221" i="6" s="1"/>
  <c r="D247" i="6" s="1"/>
  <c r="L761" i="2"/>
  <c r="L760" i="2"/>
  <c r="AE6" i="8"/>
  <c r="L876" i="2"/>
  <c r="L757" i="2"/>
  <c r="L879" i="2"/>
  <c r="L753" i="2"/>
  <c r="L881" i="2"/>
  <c r="L754" i="2"/>
  <c r="L872" i="2"/>
  <c r="L752" i="2"/>
  <c r="L877" i="2"/>
  <c r="L758" i="2"/>
  <c r="L874" i="2"/>
  <c r="L873" i="2"/>
  <c r="L880" i="2"/>
  <c r="L756" i="2"/>
  <c r="L878" i="2"/>
  <c r="L875" i="2"/>
  <c r="L755" i="2"/>
  <c r="L759" i="2"/>
  <c r="X80" i="3"/>
  <c r="AA80" i="3"/>
  <c r="X203" i="3"/>
  <c r="AB139" i="3"/>
  <c r="AN6" i="8"/>
  <c r="AB143" i="3"/>
  <c r="AB144" i="3"/>
  <c r="AB142" i="3"/>
  <c r="AB141" i="3"/>
  <c r="AB140" i="3"/>
  <c r="AA194" i="3"/>
  <c r="AA111" i="3"/>
  <c r="L396" i="2"/>
  <c r="L33" i="2"/>
  <c r="L32" i="2"/>
  <c r="L277" i="2"/>
  <c r="L394" i="2"/>
  <c r="L154" i="2"/>
  <c r="L155" i="2"/>
  <c r="L392" i="2"/>
  <c r="L397" i="2"/>
  <c r="L152" i="2"/>
  <c r="L39" i="2"/>
  <c r="L275" i="2"/>
  <c r="L37" i="2"/>
  <c r="L281" i="2"/>
  <c r="L274" i="2"/>
  <c r="L156" i="2"/>
  <c r="L273" i="2"/>
  <c r="L401" i="2"/>
  <c r="L153" i="2"/>
  <c r="L279" i="2"/>
  <c r="L399" i="2"/>
  <c r="L41" i="2"/>
  <c r="L395" i="2"/>
  <c r="L393" i="2"/>
  <c r="L35" i="2"/>
  <c r="L272" i="2"/>
  <c r="L34" i="2"/>
  <c r="L276" i="2"/>
  <c r="L40" i="2"/>
  <c r="L158" i="2"/>
  <c r="L280" i="2"/>
  <c r="L36" i="2"/>
  <c r="L157" i="2"/>
  <c r="L161" i="2"/>
  <c r="L278" i="2"/>
  <c r="L400" i="2"/>
  <c r="L159" i="2"/>
  <c r="AC6" i="8"/>
  <c r="L160" i="2"/>
  <c r="L38" i="2"/>
  <c r="L398" i="2"/>
  <c r="AA169" i="3"/>
  <c r="AA203" i="3" s="1"/>
  <c r="AA237" i="3" s="1"/>
  <c r="L999" i="2"/>
  <c r="L993" i="2"/>
  <c r="L997" i="2"/>
  <c r="L1000" i="2"/>
  <c r="L992" i="2"/>
  <c r="L1116" i="2"/>
  <c r="L1112" i="2"/>
  <c r="L1117" i="2"/>
  <c r="L1121" i="2"/>
  <c r="L1118" i="2"/>
  <c r="L996" i="2"/>
  <c r="L1119" i="2"/>
  <c r="L1113" i="2"/>
  <c r="AF6" i="8"/>
  <c r="L994" i="2"/>
  <c r="L995" i="2"/>
  <c r="L1115" i="2"/>
  <c r="L1120" i="2"/>
  <c r="L1114" i="2"/>
  <c r="L998" i="2"/>
  <c r="L1001" i="2"/>
  <c r="X72" i="3"/>
  <c r="X106" i="3" s="1"/>
  <c r="X274" i="3"/>
  <c r="AA228" i="3"/>
  <c r="AA262" i="3" s="1"/>
  <c r="X111" i="3"/>
  <c r="F402" i="6"/>
  <c r="H376" i="6"/>
  <c r="G376" i="6"/>
  <c r="H87" i="6"/>
  <c r="H113" i="6" s="1"/>
  <c r="G87" i="6"/>
  <c r="C394" i="6"/>
  <c r="F33" i="6"/>
  <c r="F59" i="6" s="1"/>
  <c r="F85" i="6" s="1"/>
  <c r="F111" i="6" s="1"/>
  <c r="F137" i="6" s="1"/>
  <c r="F163" i="6" s="1"/>
  <c r="F189" i="6" s="1"/>
  <c r="F215" i="6" s="1"/>
  <c r="F241" i="6" s="1"/>
  <c r="F267" i="6" s="1"/>
  <c r="F293" i="6" s="1"/>
  <c r="F319" i="6" s="1"/>
  <c r="F345" i="6" s="1"/>
  <c r="F371" i="6" s="1"/>
  <c r="H371" i="6" s="1"/>
  <c r="F58" i="6"/>
  <c r="F84" i="6" s="1"/>
  <c r="H32" i="6"/>
  <c r="H58" i="6" s="1"/>
  <c r="G32" i="6"/>
  <c r="G58" i="6" s="1"/>
  <c r="F66" i="6"/>
  <c r="F92" i="6" s="1"/>
  <c r="F118" i="6" s="1"/>
  <c r="F34" i="6" s="1"/>
  <c r="G40" i="6"/>
  <c r="G66" i="6" s="1"/>
  <c r="H40" i="6"/>
  <c r="H66" i="6" s="1"/>
  <c r="G405" i="6"/>
  <c r="D145" i="6"/>
  <c r="D171" i="6" s="1"/>
  <c r="D197" i="6" s="1"/>
  <c r="D223" i="6" s="1"/>
  <c r="D249" i="6" s="1"/>
  <c r="D275" i="6" s="1"/>
  <c r="D301" i="6" s="1"/>
  <c r="D327" i="6" s="1"/>
  <c r="D353" i="6" s="1"/>
  <c r="D379" i="6" s="1"/>
  <c r="D405" i="6" s="1"/>
  <c r="D35" i="6"/>
  <c r="D61" i="6" s="1"/>
  <c r="D87" i="6" s="1"/>
  <c r="D113" i="6" s="1"/>
  <c r="D139" i="6" s="1"/>
  <c r="D165" i="6" s="1"/>
  <c r="D191" i="6" s="1"/>
  <c r="D217" i="6" s="1"/>
  <c r="D243" i="6" s="1"/>
  <c r="D269" i="6" s="1"/>
  <c r="D295" i="6" s="1"/>
  <c r="D321" i="6" s="1"/>
  <c r="D347" i="6" s="1"/>
  <c r="D373" i="6" s="1"/>
  <c r="D399" i="6" s="1"/>
  <c r="F332" i="6"/>
  <c r="F358" i="6" s="1"/>
  <c r="F384" i="6" s="1"/>
  <c r="F410" i="6" s="1"/>
  <c r="H403" i="6"/>
  <c r="G403" i="6"/>
  <c r="D29" i="6"/>
  <c r="D64" i="6"/>
  <c r="D90" i="6" s="1"/>
  <c r="D116" i="6" s="1"/>
  <c r="D32" i="6" s="1"/>
  <c r="D58" i="6" s="1"/>
  <c r="D62" i="6"/>
  <c r="F139" i="6"/>
  <c r="F165" i="6" s="1"/>
  <c r="F191" i="6" s="1"/>
  <c r="F29" i="6"/>
  <c r="D273" i="6"/>
  <c r="D299" i="6" s="1"/>
  <c r="G35" i="6"/>
  <c r="G61" i="6" s="1"/>
  <c r="H35" i="6"/>
  <c r="H61" i="6" s="1"/>
  <c r="I136" i="6"/>
  <c r="I162" i="6" s="1"/>
  <c r="I188" i="6" s="1"/>
  <c r="I214" i="6" s="1"/>
  <c r="I240" i="6" s="1"/>
  <c r="I266" i="6" s="1"/>
  <c r="I292" i="6" s="1"/>
  <c r="I318" i="6" s="1"/>
  <c r="I344" i="6" s="1"/>
  <c r="I370" i="6" s="1"/>
  <c r="I396" i="6" s="1"/>
  <c r="G113" i="6"/>
  <c r="G211" i="6"/>
  <c r="D282" i="6"/>
  <c r="D308" i="6" s="1"/>
  <c r="H379" i="6"/>
  <c r="G379" i="6"/>
  <c r="G91" i="6"/>
  <c r="H91" i="6"/>
  <c r="H117" i="6" s="1"/>
  <c r="F115" i="6"/>
  <c r="G89" i="6"/>
  <c r="G115" i="6" s="1"/>
  <c r="H89" i="6"/>
  <c r="H115" i="6" s="1"/>
  <c r="I140" i="6"/>
  <c r="I166" i="6" s="1"/>
  <c r="I192" i="6" s="1"/>
  <c r="I30" i="6"/>
  <c r="I56" i="6" s="1"/>
  <c r="I82" i="6" s="1"/>
  <c r="I108" i="6" s="1"/>
  <c r="G212" i="6"/>
  <c r="H93" i="6"/>
  <c r="H119" i="6" s="1"/>
  <c r="G93" i="6"/>
  <c r="G119" i="6" s="1"/>
  <c r="H377" i="6"/>
  <c r="G377" i="6"/>
  <c r="F56" i="6"/>
  <c r="F82" i="6" s="1"/>
  <c r="G30" i="6"/>
  <c r="G56" i="6" s="1"/>
  <c r="H30" i="6"/>
  <c r="H56" i="6" s="1"/>
  <c r="H211" i="6"/>
  <c r="I144" i="6"/>
  <c r="I170" i="6" s="1"/>
  <c r="I196" i="6" s="1"/>
  <c r="I222" i="6" s="1"/>
  <c r="I248" i="6" s="1"/>
  <c r="I274" i="6" s="1"/>
  <c r="I300" i="6" s="1"/>
  <c r="I326" i="6" s="1"/>
  <c r="I352" i="6" s="1"/>
  <c r="I378" i="6" s="1"/>
  <c r="I404" i="6" s="1"/>
  <c r="I34" i="6"/>
  <c r="I60" i="6" s="1"/>
  <c r="I86" i="6" s="1"/>
  <c r="I112" i="6" s="1"/>
  <c r="F218" i="6"/>
  <c r="F244" i="6" s="1"/>
  <c r="F270" i="6" s="1"/>
  <c r="F296" i="6" s="1"/>
  <c r="F322" i="6" s="1"/>
  <c r="F348" i="6" s="1"/>
  <c r="F374" i="6" s="1"/>
  <c r="F400" i="6" s="1"/>
  <c r="D323" i="6"/>
  <c r="D349" i="6" s="1"/>
  <c r="D375" i="6" s="1"/>
  <c r="D401" i="6" s="1"/>
  <c r="D135" i="6"/>
  <c r="D144" i="6"/>
  <c r="D170" i="6" s="1"/>
  <c r="D196" i="6" s="1"/>
  <c r="D222" i="6" s="1"/>
  <c r="D248" i="6" s="1"/>
  <c r="D148" i="6"/>
  <c r="D174" i="6" s="1"/>
  <c r="D200" i="6" s="1"/>
  <c r="D226" i="6" s="1"/>
  <c r="D252" i="6" s="1"/>
  <c r="G244" i="6"/>
  <c r="G264" i="6" s="1"/>
  <c r="H242" i="6"/>
  <c r="H137" i="6"/>
  <c r="G139" i="6"/>
  <c r="F397" i="6"/>
  <c r="AO7" i="8"/>
  <c r="AB179" i="3"/>
  <c r="AB180" i="3"/>
  <c r="AB181" i="3"/>
  <c r="AB182" i="3"/>
  <c r="AA134" i="3"/>
  <c r="X134" i="3"/>
  <c r="AA122" i="3"/>
  <c r="AA156" i="3" s="1"/>
  <c r="AA205" i="3"/>
  <c r="AA239" i="3" s="1"/>
  <c r="AA273" i="3" s="1"/>
  <c r="X128" i="3"/>
  <c r="X162" i="3" s="1"/>
  <c r="X196" i="3" s="1"/>
  <c r="X230" i="3" s="1"/>
  <c r="X264" i="3" s="1"/>
  <c r="AA128" i="3"/>
  <c r="AA115" i="3"/>
  <c r="AA119" i="3"/>
  <c r="X119" i="3"/>
  <c r="X156" i="3"/>
  <c r="X152" i="3"/>
  <c r="X186" i="3" s="1"/>
  <c r="AA152" i="3"/>
  <c r="AA240" i="3"/>
  <c r="AA274" i="3" s="1"/>
  <c r="AA117" i="3"/>
  <c r="X117" i="3"/>
  <c r="AA76" i="3"/>
  <c r="X76" i="3"/>
  <c r="X115" i="3"/>
  <c r="X149" i="3" s="1"/>
  <c r="X183" i="3" s="1"/>
  <c r="X217" i="3" s="1"/>
  <c r="X251" i="3" s="1"/>
  <c r="AB217" i="3"/>
  <c r="AP8" i="8"/>
  <c r="AB229" i="3"/>
  <c r="AB225" i="3"/>
  <c r="AB232" i="3"/>
  <c r="AB237" i="3"/>
  <c r="AB218" i="3"/>
  <c r="AB227" i="3"/>
  <c r="AB236" i="3"/>
  <c r="AB230" i="3"/>
  <c r="AB221" i="3"/>
  <c r="AB234" i="3"/>
  <c r="AB240" i="3"/>
  <c r="AB224" i="3"/>
  <c r="AB233" i="3"/>
  <c r="AB239" i="3"/>
  <c r="AB231" i="3"/>
  <c r="AB226" i="3"/>
  <c r="AB220" i="3"/>
  <c r="AB238" i="3"/>
  <c r="AB223" i="3"/>
  <c r="AB219" i="3"/>
  <c r="AB228" i="3"/>
  <c r="AB222" i="3"/>
  <c r="AB235" i="3"/>
  <c r="AD7" i="8"/>
  <c r="L523" i="2"/>
  <c r="L525" i="2"/>
  <c r="L650" i="2"/>
  <c r="L646" i="2"/>
  <c r="L643" i="2"/>
  <c r="L648" i="2"/>
  <c r="L645" i="2"/>
  <c r="L649" i="2"/>
  <c r="L530" i="2"/>
  <c r="L524" i="2"/>
  <c r="L651" i="2"/>
  <c r="L647" i="2"/>
  <c r="L644" i="2"/>
  <c r="L642" i="2"/>
  <c r="L529" i="2"/>
  <c r="L522" i="2"/>
  <c r="L531" i="2"/>
  <c r="L528" i="2"/>
  <c r="L527" i="2"/>
  <c r="L526" i="2"/>
  <c r="AA132" i="3"/>
  <c r="X132" i="3"/>
  <c r="X166" i="3" s="1"/>
  <c r="AA129" i="3"/>
  <c r="X129" i="3"/>
  <c r="AA112" i="3"/>
  <c r="X112" i="3"/>
  <c r="AA113" i="3"/>
  <c r="X113" i="3"/>
  <c r="X157" i="3"/>
  <c r="AA157" i="3"/>
  <c r="AA124" i="3"/>
  <c r="X124" i="3"/>
  <c r="AA108" i="3"/>
  <c r="X108" i="3"/>
  <c r="X261" i="3"/>
  <c r="AA261" i="3"/>
  <c r="X237" i="3"/>
  <c r="X127" i="3"/>
  <c r="AA127" i="3"/>
  <c r="X109" i="3"/>
  <c r="AA109" i="3"/>
  <c r="AA175" i="3"/>
  <c r="X175" i="3"/>
  <c r="X105" i="3"/>
  <c r="AA105" i="3"/>
  <c r="X133" i="3"/>
  <c r="AA133" i="3"/>
  <c r="AA233" i="3"/>
  <c r="X233" i="3"/>
  <c r="X189" i="3"/>
  <c r="AA189" i="3"/>
  <c r="X120" i="3"/>
  <c r="AA120" i="3"/>
  <c r="X232" i="3"/>
  <c r="AA232" i="3"/>
  <c r="X150" i="3"/>
  <c r="AA150" i="3"/>
  <c r="AA136" i="3"/>
  <c r="X136" i="3"/>
  <c r="J161" i="3" l="1"/>
  <c r="O127" i="3"/>
  <c r="J143" i="3"/>
  <c r="O109" i="3"/>
  <c r="K144" i="3"/>
  <c r="P110" i="3"/>
  <c r="K155" i="3"/>
  <c r="P121" i="3"/>
  <c r="J157" i="3"/>
  <c r="O123" i="3"/>
  <c r="K166" i="3"/>
  <c r="P132" i="3"/>
  <c r="J150" i="3"/>
  <c r="O116" i="3"/>
  <c r="K146" i="3"/>
  <c r="P112" i="3"/>
  <c r="J152" i="3"/>
  <c r="O118" i="3"/>
  <c r="J147" i="3"/>
  <c r="O113" i="3"/>
  <c r="O130" i="3"/>
  <c r="J164" i="3"/>
  <c r="K171" i="3"/>
  <c r="P137" i="3"/>
  <c r="K153" i="3"/>
  <c r="P119" i="3"/>
  <c r="K172" i="3"/>
  <c r="P138" i="3"/>
  <c r="K165" i="3"/>
  <c r="P131" i="3"/>
  <c r="O128" i="3"/>
  <c r="J162" i="3"/>
  <c r="J163" i="3"/>
  <c r="O129" i="3"/>
  <c r="AA106" i="3"/>
  <c r="J151" i="3"/>
  <c r="O117" i="3"/>
  <c r="J145" i="3"/>
  <c r="O111" i="3"/>
  <c r="J159" i="3"/>
  <c r="O125" i="3"/>
  <c r="AA162" i="3"/>
  <c r="AA196" i="3" s="1"/>
  <c r="AA230" i="3" s="1"/>
  <c r="AA264" i="3" s="1"/>
  <c r="J140" i="3"/>
  <c r="O106" i="3"/>
  <c r="K168" i="3"/>
  <c r="P134" i="3"/>
  <c r="K169" i="3"/>
  <c r="P135" i="3"/>
  <c r="K156" i="3"/>
  <c r="P122" i="3"/>
  <c r="K141" i="3"/>
  <c r="P107" i="3"/>
  <c r="K170" i="3"/>
  <c r="P136" i="3"/>
  <c r="K167" i="3"/>
  <c r="P133" i="3"/>
  <c r="K148" i="3"/>
  <c r="P114" i="3"/>
  <c r="J139" i="3"/>
  <c r="O105" i="3"/>
  <c r="J149" i="3"/>
  <c r="O115" i="3"/>
  <c r="K142" i="3"/>
  <c r="P108" i="3"/>
  <c r="J158" i="3"/>
  <c r="O124" i="3"/>
  <c r="K154" i="3"/>
  <c r="P120" i="3"/>
  <c r="J160" i="3"/>
  <c r="O126" i="3"/>
  <c r="M688" i="2"/>
  <c r="M689" i="2" s="1"/>
  <c r="M690" i="2" s="1"/>
  <c r="M691" i="2" s="1"/>
  <c r="M692" i="2" s="1"/>
  <c r="M693" i="2" s="1"/>
  <c r="M694" i="2" s="1"/>
  <c r="M328" i="2"/>
  <c r="M1175" i="2"/>
  <c r="M2497" i="2"/>
  <c r="M1656" i="2"/>
  <c r="J1175" i="2"/>
  <c r="J815" i="2"/>
  <c r="M1776" i="2"/>
  <c r="J2377" i="2"/>
  <c r="J2497" i="2" s="1"/>
  <c r="J2617" i="2" s="1"/>
  <c r="J2737" i="2" s="1"/>
  <c r="J2857" i="2" s="1"/>
  <c r="J2977" i="2" s="1"/>
  <c r="J3097" i="2" s="1"/>
  <c r="J3217" i="2" s="1"/>
  <c r="J3337" i="2" s="1"/>
  <c r="J3457" i="2" s="1"/>
  <c r="J3577" i="2" s="1"/>
  <c r="J3697" i="2" s="1"/>
  <c r="J3817" i="2" s="1"/>
  <c r="J3937" i="2" s="1"/>
  <c r="J4057" i="2" s="1"/>
  <c r="J2258" i="2"/>
  <c r="M2259" i="2" s="1"/>
  <c r="J1297" i="2"/>
  <c r="M573" i="2"/>
  <c r="M574" i="2" s="1"/>
  <c r="M933" i="2"/>
  <c r="M934" i="2" s="1"/>
  <c r="M935" i="2" s="1"/>
  <c r="J693" i="2"/>
  <c r="J213" i="2" s="1"/>
  <c r="J333" i="2" s="1"/>
  <c r="J453" i="2" s="1"/>
  <c r="J93" i="2"/>
  <c r="M1416" i="2"/>
  <c r="M89" i="2"/>
  <c r="M90" i="2" s="1"/>
  <c r="M91" i="2" s="1"/>
  <c r="M92" i="2" s="1"/>
  <c r="M93" i="2" s="1"/>
  <c r="M94" i="2" s="1"/>
  <c r="M1536" i="2"/>
  <c r="M2016" i="2"/>
  <c r="J692" i="2"/>
  <c r="J212" i="2" s="1"/>
  <c r="J332" i="2" s="1"/>
  <c r="J452" i="2" s="1"/>
  <c r="J92" i="2"/>
  <c r="M449" i="2"/>
  <c r="M450" i="2" s="1"/>
  <c r="M451" i="2" s="1"/>
  <c r="M452" i="2" s="1"/>
  <c r="M1896" i="2"/>
  <c r="M329" i="2"/>
  <c r="M330" i="2" s="1"/>
  <c r="M331" i="2" s="1"/>
  <c r="M332" i="2" s="1"/>
  <c r="J2735" i="2"/>
  <c r="M2616" i="2"/>
  <c r="M2617" i="2" s="1"/>
  <c r="M209" i="2"/>
  <c r="M210" i="2" s="1"/>
  <c r="M211" i="2" s="1"/>
  <c r="M212" i="2" s="1"/>
  <c r="M213" i="2" s="1"/>
  <c r="M214" i="2" s="1"/>
  <c r="J934" i="2"/>
  <c r="J574" i="2"/>
  <c r="J1056" i="2"/>
  <c r="J1416" i="2"/>
  <c r="J1536" i="2" s="1"/>
  <c r="J1656" i="2" s="1"/>
  <c r="J1776" i="2" s="1"/>
  <c r="J1896" i="2" s="1"/>
  <c r="J2016" i="2" s="1"/>
  <c r="J2136" i="2" s="1"/>
  <c r="M2137" i="2" s="1"/>
  <c r="M815" i="2"/>
  <c r="M816" i="2" s="1"/>
  <c r="G371" i="6"/>
  <c r="L767" i="2"/>
  <c r="L768" i="2"/>
  <c r="L887" i="2"/>
  <c r="L770" i="2"/>
  <c r="L883" i="2"/>
  <c r="AE7" i="8"/>
  <c r="L891" i="2"/>
  <c r="L765" i="2"/>
  <c r="L884" i="2"/>
  <c r="L764" i="2"/>
  <c r="L886" i="2"/>
  <c r="L762" i="2"/>
  <c r="L889" i="2"/>
  <c r="L890" i="2"/>
  <c r="L882" i="2"/>
  <c r="L769" i="2"/>
  <c r="L766" i="2"/>
  <c r="L888" i="2"/>
  <c r="L763" i="2"/>
  <c r="L885" i="2"/>
  <c r="L771" i="2"/>
  <c r="X114" i="3"/>
  <c r="X148" i="3" s="1"/>
  <c r="X182" i="3" s="1"/>
  <c r="X216" i="3" s="1"/>
  <c r="AA114" i="3"/>
  <c r="AA148" i="3" s="1"/>
  <c r="AA182" i="3" s="1"/>
  <c r="AA216" i="3" s="1"/>
  <c r="AB178" i="3"/>
  <c r="AB177" i="3"/>
  <c r="AB174" i="3"/>
  <c r="AB173" i="3"/>
  <c r="AB176" i="3"/>
  <c r="AB175" i="3"/>
  <c r="AN7" i="8"/>
  <c r="L164" i="2"/>
  <c r="L42" i="2"/>
  <c r="L50" i="2"/>
  <c r="L404" i="2"/>
  <c r="L46" i="2"/>
  <c r="L47" i="2"/>
  <c r="L290" i="2"/>
  <c r="L43" i="2"/>
  <c r="L285" i="2"/>
  <c r="L288" i="2"/>
  <c r="L45" i="2"/>
  <c r="L405" i="2"/>
  <c r="L406" i="2"/>
  <c r="AC7" i="8"/>
  <c r="L291" i="2"/>
  <c r="L287" i="2"/>
  <c r="L168" i="2"/>
  <c r="L284" i="2"/>
  <c r="L166" i="2"/>
  <c r="L170" i="2"/>
  <c r="L282" i="2"/>
  <c r="L171" i="2"/>
  <c r="L169" i="2"/>
  <c r="L286" i="2"/>
  <c r="L51" i="2"/>
  <c r="L44" i="2"/>
  <c r="L407" i="2"/>
  <c r="L167" i="2"/>
  <c r="L402" i="2"/>
  <c r="L49" i="2"/>
  <c r="L409" i="2"/>
  <c r="L165" i="2"/>
  <c r="L289" i="2"/>
  <c r="L48" i="2"/>
  <c r="L410" i="2"/>
  <c r="L162" i="2"/>
  <c r="L403" i="2"/>
  <c r="L411" i="2"/>
  <c r="L163" i="2"/>
  <c r="L408" i="2"/>
  <c r="L283" i="2"/>
  <c r="AA145" i="3"/>
  <c r="X145" i="3"/>
  <c r="L1009" i="2"/>
  <c r="L1124" i="2"/>
  <c r="L1128" i="2"/>
  <c r="L1002" i="2"/>
  <c r="L1011" i="2"/>
  <c r="L1003" i="2"/>
  <c r="L1004" i="2"/>
  <c r="L1006" i="2"/>
  <c r="L1008" i="2"/>
  <c r="L1007" i="2"/>
  <c r="L1130" i="2"/>
  <c r="L1127" i="2"/>
  <c r="L1010" i="2"/>
  <c r="L1005" i="2"/>
  <c r="L1122" i="2"/>
  <c r="AF7" i="8"/>
  <c r="L1123" i="2"/>
  <c r="L1129" i="2"/>
  <c r="L1126" i="2"/>
  <c r="L1125" i="2"/>
  <c r="L1131" i="2"/>
  <c r="AA186" i="3"/>
  <c r="F144" i="6"/>
  <c r="F170" i="6" s="1"/>
  <c r="F196" i="6" s="1"/>
  <c r="F222" i="6" s="1"/>
  <c r="F248" i="6" s="1"/>
  <c r="F274" i="6" s="1"/>
  <c r="F300" i="6" s="1"/>
  <c r="F110" i="6"/>
  <c r="F136" i="6" s="1"/>
  <c r="F162" i="6" s="1"/>
  <c r="F188" i="6" s="1"/>
  <c r="F214" i="6" s="1"/>
  <c r="F240" i="6" s="1"/>
  <c r="F266" i="6" s="1"/>
  <c r="F292" i="6" s="1"/>
  <c r="F318" i="6" s="1"/>
  <c r="F344" i="6" s="1"/>
  <c r="F370" i="6" s="1"/>
  <c r="G84" i="6"/>
  <c r="G110" i="6" s="1"/>
  <c r="H84" i="6"/>
  <c r="H110" i="6" s="1"/>
  <c r="H34" i="6"/>
  <c r="H60" i="6" s="1"/>
  <c r="F60" i="6"/>
  <c r="F86" i="6" s="1"/>
  <c r="G86" i="6" s="1"/>
  <c r="G112" i="6" s="1"/>
  <c r="G34" i="6"/>
  <c r="G60" i="6" s="1"/>
  <c r="G410" i="6"/>
  <c r="H410" i="6"/>
  <c r="H402" i="6"/>
  <c r="G402" i="6"/>
  <c r="G384" i="6"/>
  <c r="H384" i="6"/>
  <c r="H92" i="6"/>
  <c r="H118" i="6" s="1"/>
  <c r="G92" i="6"/>
  <c r="G118" i="6" s="1"/>
  <c r="H85" i="6"/>
  <c r="H111" i="6" s="1"/>
  <c r="G85" i="6"/>
  <c r="G111" i="6" s="1"/>
  <c r="G33" i="6"/>
  <c r="G59" i="6" s="1"/>
  <c r="H33" i="6"/>
  <c r="H59" i="6" s="1"/>
  <c r="G400" i="6"/>
  <c r="G342" i="6" s="1"/>
  <c r="H400" i="6"/>
  <c r="D55" i="6"/>
  <c r="E29" i="6"/>
  <c r="D84" i="6"/>
  <c r="D88" i="6"/>
  <c r="D114" i="6" s="1"/>
  <c r="D30" i="6" s="1"/>
  <c r="G117" i="6"/>
  <c r="H374" i="6"/>
  <c r="G374" i="6"/>
  <c r="F108" i="6"/>
  <c r="F134" i="6" s="1"/>
  <c r="F160" i="6" s="1"/>
  <c r="F186" i="6" s="1"/>
  <c r="F212" i="6" s="1"/>
  <c r="F238" i="6" s="1"/>
  <c r="F264" i="6" s="1"/>
  <c r="F290" i="6" s="1"/>
  <c r="F316" i="6" s="1"/>
  <c r="F342" i="6" s="1"/>
  <c r="F368" i="6" s="1"/>
  <c r="F394" i="6" s="1"/>
  <c r="G394" i="6" s="1"/>
  <c r="H82" i="6"/>
  <c r="H108" i="6" s="1"/>
  <c r="G82" i="6"/>
  <c r="G108" i="6" s="1"/>
  <c r="D278" i="6"/>
  <c r="D304" i="6" s="1"/>
  <c r="D161" i="6"/>
  <c r="D187" i="6" s="1"/>
  <c r="D213" i="6" s="1"/>
  <c r="D239" i="6" s="1"/>
  <c r="I218" i="6"/>
  <c r="I244" i="6" s="1"/>
  <c r="I270" i="6" s="1"/>
  <c r="I296" i="6" s="1"/>
  <c r="I322" i="6" s="1"/>
  <c r="I348" i="6" s="1"/>
  <c r="I374" i="6" s="1"/>
  <c r="I400" i="6" s="1"/>
  <c r="F141" i="6"/>
  <c r="F167" i="6" s="1"/>
  <c r="F193" i="6" s="1"/>
  <c r="F31" i="6"/>
  <c r="D334" i="6"/>
  <c r="D360" i="6" s="1"/>
  <c r="D386" i="6" s="1"/>
  <c r="D412" i="6" s="1"/>
  <c r="D146" i="6"/>
  <c r="D172" i="6" s="1"/>
  <c r="D198" i="6" s="1"/>
  <c r="D224" i="6" s="1"/>
  <c r="D250" i="6" s="1"/>
  <c r="F55" i="6"/>
  <c r="F81" i="6" s="1"/>
  <c r="H29" i="6"/>
  <c r="H55" i="6" s="1"/>
  <c r="G29" i="6"/>
  <c r="G55" i="6" s="1"/>
  <c r="I138" i="6"/>
  <c r="I164" i="6" s="1"/>
  <c r="I190" i="6" s="1"/>
  <c r="I216" i="6" s="1"/>
  <c r="I242" i="6" s="1"/>
  <c r="I268" i="6" s="1"/>
  <c r="I294" i="6" s="1"/>
  <c r="I320" i="6" s="1"/>
  <c r="I346" i="6" s="1"/>
  <c r="I372" i="6" s="1"/>
  <c r="I398" i="6" s="1"/>
  <c r="D325" i="6"/>
  <c r="D137" i="6"/>
  <c r="F217" i="6"/>
  <c r="F243" i="6" s="1"/>
  <c r="F269" i="6" s="1"/>
  <c r="F295" i="6" s="1"/>
  <c r="H138" i="6"/>
  <c r="G140" i="6"/>
  <c r="G317" i="6" s="1"/>
  <c r="D274" i="6"/>
  <c r="G245" i="6"/>
  <c r="G265" i="6" s="1"/>
  <c r="H243" i="6"/>
  <c r="H397" i="6"/>
  <c r="G397" i="6"/>
  <c r="AB266" i="3"/>
  <c r="AB262" i="3"/>
  <c r="AB265" i="3"/>
  <c r="AB264" i="3"/>
  <c r="AB259" i="3"/>
  <c r="AB253" i="3"/>
  <c r="AB271" i="3"/>
  <c r="AB252" i="3"/>
  <c r="AB260" i="3"/>
  <c r="AB270" i="3"/>
  <c r="AB261" i="3"/>
  <c r="AB273" i="3"/>
  <c r="AB251" i="3"/>
  <c r="AB256" i="3"/>
  <c r="AB274" i="3"/>
  <c r="AB258" i="3"/>
  <c r="AB255" i="3"/>
  <c r="AB257" i="3"/>
  <c r="AB267" i="3"/>
  <c r="AB272" i="3"/>
  <c r="AB268" i="3"/>
  <c r="AB269" i="3"/>
  <c r="AB263" i="3"/>
  <c r="AB254" i="3"/>
  <c r="X110" i="3"/>
  <c r="AA110" i="3"/>
  <c r="AA149" i="3"/>
  <c r="AA183" i="3" s="1"/>
  <c r="AA217" i="3" s="1"/>
  <c r="AA251" i="3" s="1"/>
  <c r="X200" i="3"/>
  <c r="X190" i="3"/>
  <c r="X224" i="3" s="1"/>
  <c r="AA190" i="3"/>
  <c r="X140" i="3"/>
  <c r="X174" i="3" s="1"/>
  <c r="X208" i="3" s="1"/>
  <c r="AA140" i="3"/>
  <c r="X168" i="3"/>
  <c r="AA168" i="3"/>
  <c r="AA166" i="3"/>
  <c r="AA200" i="3" s="1"/>
  <c r="X153" i="3"/>
  <c r="AA153" i="3"/>
  <c r="X163" i="3"/>
  <c r="AA163" i="3"/>
  <c r="AD8" i="8"/>
  <c r="L539" i="2"/>
  <c r="L536" i="2"/>
  <c r="L532" i="2"/>
  <c r="L655" i="2"/>
  <c r="L660" i="2"/>
  <c r="L654" i="2"/>
  <c r="L538" i="2"/>
  <c r="L541" i="2"/>
  <c r="L535" i="2"/>
  <c r="L652" i="2"/>
  <c r="L656" i="2"/>
  <c r="L534" i="2"/>
  <c r="L659" i="2"/>
  <c r="L533" i="2"/>
  <c r="L537" i="2"/>
  <c r="L661" i="2"/>
  <c r="L658" i="2"/>
  <c r="L657" i="2"/>
  <c r="L653" i="2"/>
  <c r="L540" i="2"/>
  <c r="AA151" i="3"/>
  <c r="X151" i="3"/>
  <c r="X220" i="3"/>
  <c r="AA220" i="3"/>
  <c r="AO8" i="8"/>
  <c r="AB213" i="3"/>
  <c r="AB214" i="3"/>
  <c r="AB215" i="3"/>
  <c r="AB216" i="3"/>
  <c r="X209" i="3"/>
  <c r="AA209" i="3"/>
  <c r="X158" i="3"/>
  <c r="AA158" i="3"/>
  <c r="X147" i="3"/>
  <c r="AA147" i="3"/>
  <c r="AA146" i="3"/>
  <c r="X146" i="3"/>
  <c r="AA154" i="3"/>
  <c r="X154" i="3"/>
  <c r="X223" i="3"/>
  <c r="AA223" i="3"/>
  <c r="X184" i="3"/>
  <c r="AA184" i="3"/>
  <c r="X170" i="3"/>
  <c r="AA170" i="3"/>
  <c r="X267" i="3"/>
  <c r="AA267" i="3"/>
  <c r="X271" i="3"/>
  <c r="AA271" i="3"/>
  <c r="AA142" i="3"/>
  <c r="X142" i="3"/>
  <c r="AA266" i="3"/>
  <c r="X266" i="3"/>
  <c r="X167" i="3"/>
  <c r="AA167" i="3"/>
  <c r="X139" i="3"/>
  <c r="AA139" i="3"/>
  <c r="X143" i="3"/>
  <c r="AA143" i="3"/>
  <c r="AA161" i="3"/>
  <c r="X161" i="3"/>
  <c r="X191" i="3"/>
  <c r="AA191" i="3"/>
  <c r="J193" i="3" l="1"/>
  <c r="O159" i="3"/>
  <c r="J185" i="3"/>
  <c r="O151" i="3"/>
  <c r="J196" i="3"/>
  <c r="O162" i="3"/>
  <c r="K188" i="3"/>
  <c r="P154" i="3"/>
  <c r="K176" i="3"/>
  <c r="P142" i="3"/>
  <c r="J173" i="3"/>
  <c r="O139" i="3"/>
  <c r="K201" i="3"/>
  <c r="P167" i="3"/>
  <c r="K175" i="3"/>
  <c r="P141" i="3"/>
  <c r="K203" i="3"/>
  <c r="P169" i="3"/>
  <c r="J174" i="3"/>
  <c r="O140" i="3"/>
  <c r="K206" i="3"/>
  <c r="P172" i="3"/>
  <c r="K205" i="3"/>
  <c r="P171" i="3"/>
  <c r="O147" i="3"/>
  <c r="J181" i="3"/>
  <c r="K180" i="3"/>
  <c r="P146" i="3"/>
  <c r="K200" i="3"/>
  <c r="P166" i="3"/>
  <c r="K189" i="3"/>
  <c r="P155" i="3"/>
  <c r="J177" i="3"/>
  <c r="O143" i="3"/>
  <c r="J179" i="3"/>
  <c r="O145" i="3"/>
  <c r="J198" i="3"/>
  <c r="O164" i="3"/>
  <c r="J194" i="3"/>
  <c r="O160" i="3"/>
  <c r="J192" i="3"/>
  <c r="O158" i="3"/>
  <c r="O149" i="3"/>
  <c r="J183" i="3"/>
  <c r="K182" i="3"/>
  <c r="P148" i="3"/>
  <c r="K204" i="3"/>
  <c r="P170" i="3"/>
  <c r="K190" i="3"/>
  <c r="P156" i="3"/>
  <c r="K202" i="3"/>
  <c r="P168" i="3"/>
  <c r="J197" i="3"/>
  <c r="O163" i="3"/>
  <c r="K199" i="3"/>
  <c r="P165" i="3"/>
  <c r="K187" i="3"/>
  <c r="P153" i="3"/>
  <c r="J186" i="3"/>
  <c r="O152" i="3"/>
  <c r="J184" i="3"/>
  <c r="O150" i="3"/>
  <c r="O157" i="3"/>
  <c r="J191" i="3"/>
  <c r="K178" i="3"/>
  <c r="P144" i="3"/>
  <c r="J195" i="3"/>
  <c r="O161" i="3"/>
  <c r="M2618" i="2"/>
  <c r="M2498" i="2"/>
  <c r="M2499" i="2" s="1"/>
  <c r="M453" i="2"/>
  <c r="M454" i="2" s="1"/>
  <c r="M333" i="2"/>
  <c r="M334" i="2" s="1"/>
  <c r="M1176" i="2"/>
  <c r="M1177" i="2" s="1"/>
  <c r="M2378" i="2"/>
  <c r="J1057" i="2"/>
  <c r="J1417" i="2"/>
  <c r="J1537" i="2" s="1"/>
  <c r="J1657" i="2" s="1"/>
  <c r="J1777" i="2" s="1"/>
  <c r="J1897" i="2" s="1"/>
  <c r="J2017" i="2" s="1"/>
  <c r="J2137" i="2" s="1"/>
  <c r="M2138" i="2" s="1"/>
  <c r="M1657" i="2"/>
  <c r="M1658" i="2" s="1"/>
  <c r="J816" i="2"/>
  <c r="M817" i="2" s="1"/>
  <c r="J1176" i="2"/>
  <c r="M1897" i="2"/>
  <c r="M1898" i="2" s="1"/>
  <c r="M1537" i="2"/>
  <c r="J2259" i="2"/>
  <c r="M2260" i="2" s="1"/>
  <c r="J2378" i="2"/>
  <c r="J2498" i="2" s="1"/>
  <c r="J2618" i="2" s="1"/>
  <c r="J2738" i="2" s="1"/>
  <c r="J2858" i="2" s="1"/>
  <c r="J2978" i="2" s="1"/>
  <c r="J3098" i="2" s="1"/>
  <c r="J3218" i="2" s="1"/>
  <c r="J3338" i="2" s="1"/>
  <c r="J3458" i="2" s="1"/>
  <c r="J3578" i="2" s="1"/>
  <c r="J3698" i="2" s="1"/>
  <c r="J3818" i="2" s="1"/>
  <c r="J3938" i="2" s="1"/>
  <c r="J4058" i="2" s="1"/>
  <c r="J1298" i="2"/>
  <c r="J575" i="2"/>
  <c r="J935" i="2"/>
  <c r="M1298" i="2"/>
  <c r="M936" i="2"/>
  <c r="J94" i="2"/>
  <c r="M95" i="2" s="1"/>
  <c r="J694" i="2"/>
  <c r="J214" i="2" s="1"/>
  <c r="J334" i="2" s="1"/>
  <c r="J454" i="2" s="1"/>
  <c r="M455" i="2" s="1"/>
  <c r="J2855" i="2"/>
  <c r="M2736" i="2"/>
  <c r="M2737" i="2" s="1"/>
  <c r="M2738" i="2" s="1"/>
  <c r="M2017" i="2"/>
  <c r="M1417" i="2"/>
  <c r="M575" i="2"/>
  <c r="M1777" i="2"/>
  <c r="M1778" i="2" s="1"/>
  <c r="M1057" i="2"/>
  <c r="M1058" i="2" s="1"/>
  <c r="H86" i="6"/>
  <c r="H112" i="6" s="1"/>
  <c r="AA224" i="3"/>
  <c r="AA174" i="3"/>
  <c r="AA208" i="3" s="1"/>
  <c r="AA242" i="3" s="1"/>
  <c r="X250" i="3"/>
  <c r="AA250" i="3"/>
  <c r="L899" i="2"/>
  <c r="L897" i="2"/>
  <c r="L780" i="2"/>
  <c r="L777" i="2"/>
  <c r="L781" i="2"/>
  <c r="AE8" i="8"/>
  <c r="L778" i="2"/>
  <c r="L893" i="2"/>
  <c r="L901" i="2"/>
  <c r="L773" i="2"/>
  <c r="L895" i="2"/>
  <c r="L775" i="2"/>
  <c r="L896" i="2"/>
  <c r="L894" i="2"/>
  <c r="L900" i="2"/>
  <c r="L776" i="2"/>
  <c r="L772" i="2"/>
  <c r="L898" i="2"/>
  <c r="L779" i="2"/>
  <c r="L774" i="2"/>
  <c r="L892" i="2"/>
  <c r="F107" i="6"/>
  <c r="H81" i="6"/>
  <c r="H107" i="6" s="1"/>
  <c r="G81" i="6"/>
  <c r="G107" i="6" s="1"/>
  <c r="H394" i="6"/>
  <c r="AB211" i="3"/>
  <c r="AN8" i="8"/>
  <c r="AB207" i="3"/>
  <c r="AB209" i="3"/>
  <c r="AB212" i="3"/>
  <c r="AB208" i="3"/>
  <c r="AB210" i="3"/>
  <c r="F112" i="6"/>
  <c r="F138" i="6" s="1"/>
  <c r="L53" i="2"/>
  <c r="L179" i="2"/>
  <c r="L58" i="2"/>
  <c r="L55" i="2"/>
  <c r="L414" i="2"/>
  <c r="L292" i="2"/>
  <c r="L297" i="2"/>
  <c r="L415" i="2"/>
  <c r="L417" i="2"/>
  <c r="L293" i="2"/>
  <c r="L178" i="2"/>
  <c r="L177" i="2"/>
  <c r="L295" i="2"/>
  <c r="L172" i="2"/>
  <c r="L416" i="2"/>
  <c r="L421" i="2"/>
  <c r="L60" i="2"/>
  <c r="L294" i="2"/>
  <c r="L59" i="2"/>
  <c r="L413" i="2"/>
  <c r="L54" i="2"/>
  <c r="L419" i="2"/>
  <c r="L180" i="2"/>
  <c r="L412" i="2"/>
  <c r="L301" i="2"/>
  <c r="L300" i="2"/>
  <c r="L173" i="2"/>
  <c r="L61" i="2"/>
  <c r="L296" i="2"/>
  <c r="L175" i="2"/>
  <c r="L181" i="2"/>
  <c r="AC8" i="8"/>
  <c r="L420" i="2"/>
  <c r="L52" i="2"/>
  <c r="L56" i="2"/>
  <c r="L418" i="2"/>
  <c r="L57" i="2"/>
  <c r="L299" i="2"/>
  <c r="L176" i="2"/>
  <c r="L298" i="2"/>
  <c r="L174" i="2"/>
  <c r="AF8" i="8"/>
  <c r="L1014" i="2"/>
  <c r="L1020" i="2"/>
  <c r="L1140" i="2"/>
  <c r="L1019" i="2"/>
  <c r="L1018" i="2"/>
  <c r="L1015" i="2"/>
  <c r="L1135" i="2"/>
  <c r="L1133" i="2"/>
  <c r="L1017" i="2"/>
  <c r="L1016" i="2"/>
  <c r="L1132" i="2"/>
  <c r="L1134" i="2"/>
  <c r="L1141" i="2"/>
  <c r="L1137" i="2"/>
  <c r="L1013" i="2"/>
  <c r="L1138" i="2"/>
  <c r="L1139" i="2"/>
  <c r="L1136" i="2"/>
  <c r="L1012" i="2"/>
  <c r="L1021" i="2"/>
  <c r="X179" i="3"/>
  <c r="AA179" i="3"/>
  <c r="F396" i="6"/>
  <c r="H370" i="6"/>
  <c r="G370" i="6"/>
  <c r="F326" i="6"/>
  <c r="F352" i="6" s="1"/>
  <c r="F378" i="6" s="1"/>
  <c r="G378" i="6" s="1"/>
  <c r="G187" i="6" s="1"/>
  <c r="G213" i="6" s="1"/>
  <c r="E30" i="6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D56" i="6"/>
  <c r="D82" i="6" s="1"/>
  <c r="D81" i="6"/>
  <c r="E55" i="6"/>
  <c r="D110" i="6"/>
  <c r="F321" i="6"/>
  <c r="F347" i="6" s="1"/>
  <c r="F373" i="6" s="1"/>
  <c r="F399" i="6" s="1"/>
  <c r="F133" i="6"/>
  <c r="F159" i="6" s="1"/>
  <c r="F185" i="6" s="1"/>
  <c r="F211" i="6" s="1"/>
  <c r="F237" i="6" s="1"/>
  <c r="F263" i="6" s="1"/>
  <c r="F289" i="6" s="1"/>
  <c r="F315" i="6" s="1"/>
  <c r="F341" i="6" s="1"/>
  <c r="F367" i="6" s="1"/>
  <c r="F393" i="6" s="1"/>
  <c r="H393" i="6" s="1"/>
  <c r="F57" i="6"/>
  <c r="F83" i="6" s="1"/>
  <c r="F109" i="6" s="1"/>
  <c r="G31" i="6"/>
  <c r="G57" i="6" s="1"/>
  <c r="H31" i="6"/>
  <c r="H57" i="6" s="1"/>
  <c r="H263" i="6"/>
  <c r="F219" i="6"/>
  <c r="F245" i="6" s="1"/>
  <c r="F271" i="6" s="1"/>
  <c r="F297" i="6" s="1"/>
  <c r="H368" i="6"/>
  <c r="G368" i="6"/>
  <c r="D351" i="6"/>
  <c r="D377" i="6" s="1"/>
  <c r="D163" i="6"/>
  <c r="D189" i="6" s="1"/>
  <c r="D215" i="6" s="1"/>
  <c r="D241" i="6" s="1"/>
  <c r="D267" i="6" s="1"/>
  <c r="D293" i="6" s="1"/>
  <c r="D276" i="6"/>
  <c r="D302" i="6" s="1"/>
  <c r="D330" i="6"/>
  <c r="D142" i="6"/>
  <c r="I134" i="6"/>
  <c r="I160" i="6" s="1"/>
  <c r="I186" i="6" s="1"/>
  <c r="I212" i="6" s="1"/>
  <c r="I238" i="6" s="1"/>
  <c r="I264" i="6" s="1"/>
  <c r="I290" i="6" s="1"/>
  <c r="I316" i="6" s="1"/>
  <c r="I342" i="6" s="1"/>
  <c r="I368" i="6" s="1"/>
  <c r="I394" i="6" s="1"/>
  <c r="G318" i="6"/>
  <c r="G344" i="6" s="1"/>
  <c r="H316" i="6"/>
  <c r="H342" i="6" s="1"/>
  <c r="D265" i="6"/>
  <c r="D291" i="6" s="1"/>
  <c r="D317" i="6" s="1"/>
  <c r="D343" i="6" s="1"/>
  <c r="D369" i="6" s="1"/>
  <c r="D395" i="6" s="1"/>
  <c r="H244" i="6"/>
  <c r="G246" i="6"/>
  <c r="G266" i="6" s="1"/>
  <c r="D300" i="6"/>
  <c r="G141" i="6"/>
  <c r="H139" i="6"/>
  <c r="AA254" i="3"/>
  <c r="X254" i="3"/>
  <c r="AA202" i="3"/>
  <c r="X202" i="3"/>
  <c r="X258" i="3"/>
  <c r="AA258" i="3"/>
  <c r="AA185" i="3"/>
  <c r="X185" i="3"/>
  <c r="AA197" i="3"/>
  <c r="X197" i="3"/>
  <c r="AA144" i="3"/>
  <c r="X144" i="3"/>
  <c r="AD9" i="8"/>
  <c r="L544" i="2"/>
  <c r="L665" i="2"/>
  <c r="L662" i="2"/>
  <c r="L668" i="2"/>
  <c r="L669" i="2"/>
  <c r="L546" i="2"/>
  <c r="L551" i="2"/>
  <c r="L545" i="2"/>
  <c r="L542" i="2"/>
  <c r="L667" i="2"/>
  <c r="L543" i="2"/>
  <c r="L547" i="2"/>
  <c r="L548" i="2"/>
  <c r="L549" i="2"/>
  <c r="L550" i="2"/>
  <c r="L666" i="2"/>
  <c r="L670" i="2"/>
  <c r="L671" i="2"/>
  <c r="L663" i="2"/>
  <c r="L664" i="2"/>
  <c r="X187" i="3"/>
  <c r="AA187" i="3"/>
  <c r="AB250" i="3"/>
  <c r="AB248" i="3"/>
  <c r="AB247" i="3"/>
  <c r="AB249" i="3"/>
  <c r="X242" i="3"/>
  <c r="AA234" i="3"/>
  <c r="X234" i="3"/>
  <c r="X176" i="3"/>
  <c r="AA176" i="3"/>
  <c r="AA257" i="3"/>
  <c r="X257" i="3"/>
  <c r="X192" i="3"/>
  <c r="AA192" i="3"/>
  <c r="X225" i="3"/>
  <c r="AA225" i="3"/>
  <c r="X177" i="3"/>
  <c r="AA177" i="3"/>
  <c r="X201" i="3"/>
  <c r="AA201" i="3"/>
  <c r="AA204" i="3"/>
  <c r="X204" i="3"/>
  <c r="X188" i="3"/>
  <c r="AA188" i="3"/>
  <c r="X195" i="3"/>
  <c r="AA195" i="3"/>
  <c r="AA181" i="3"/>
  <c r="X181" i="3"/>
  <c r="AA173" i="3"/>
  <c r="X173" i="3"/>
  <c r="AA218" i="3"/>
  <c r="X218" i="3"/>
  <c r="X180" i="3"/>
  <c r="AA180" i="3"/>
  <c r="AA243" i="3"/>
  <c r="X243" i="3"/>
  <c r="J217" i="3" l="1"/>
  <c r="O183" i="3"/>
  <c r="J225" i="3"/>
  <c r="O191" i="3"/>
  <c r="J229" i="3"/>
  <c r="O195" i="3"/>
  <c r="J220" i="3"/>
  <c r="O186" i="3"/>
  <c r="K233" i="3"/>
  <c r="P199" i="3"/>
  <c r="K236" i="3"/>
  <c r="P202" i="3"/>
  <c r="K238" i="3"/>
  <c r="P204" i="3"/>
  <c r="J228" i="3"/>
  <c r="O194" i="3"/>
  <c r="J213" i="3"/>
  <c r="O179" i="3"/>
  <c r="K223" i="3"/>
  <c r="P189" i="3"/>
  <c r="K214" i="3"/>
  <c r="P180" i="3"/>
  <c r="K239" i="3"/>
  <c r="P205" i="3"/>
  <c r="J208" i="3"/>
  <c r="O174" i="3"/>
  <c r="K209" i="3"/>
  <c r="P175" i="3"/>
  <c r="J207" i="3"/>
  <c r="O173" i="3"/>
  <c r="K222" i="3"/>
  <c r="P188" i="3"/>
  <c r="J219" i="3"/>
  <c r="O185" i="3"/>
  <c r="J215" i="3"/>
  <c r="O181" i="3"/>
  <c r="K212" i="3"/>
  <c r="P178" i="3"/>
  <c r="J218" i="3"/>
  <c r="O184" i="3"/>
  <c r="K221" i="3"/>
  <c r="P187" i="3"/>
  <c r="J231" i="3"/>
  <c r="O197" i="3"/>
  <c r="K224" i="3"/>
  <c r="P190" i="3"/>
  <c r="K216" i="3"/>
  <c r="P182" i="3"/>
  <c r="J226" i="3"/>
  <c r="O192" i="3"/>
  <c r="J232" i="3"/>
  <c r="O198" i="3"/>
  <c r="J211" i="3"/>
  <c r="O177" i="3"/>
  <c r="K234" i="3"/>
  <c r="P200" i="3"/>
  <c r="K240" i="3"/>
  <c r="P206" i="3"/>
  <c r="K237" i="3"/>
  <c r="P203" i="3"/>
  <c r="K235" i="3"/>
  <c r="P201" i="3"/>
  <c r="K210" i="3"/>
  <c r="P176" i="3"/>
  <c r="J230" i="3"/>
  <c r="O196" i="3"/>
  <c r="O193" i="3"/>
  <c r="J227" i="3"/>
  <c r="M215" i="2"/>
  <c r="M695" i="2"/>
  <c r="M576" i="2"/>
  <c r="M2739" i="2"/>
  <c r="M335" i="2"/>
  <c r="M1299" i="2"/>
  <c r="M1418" i="2"/>
  <c r="J2975" i="2"/>
  <c r="M2856" i="2"/>
  <c r="M2857" i="2" s="1"/>
  <c r="M2858" i="2" s="1"/>
  <c r="M2859" i="2" s="1"/>
  <c r="J2260" i="2"/>
  <c r="J2379" i="2"/>
  <c r="J2499" i="2" s="1"/>
  <c r="J2619" i="2" s="1"/>
  <c r="J2739" i="2" s="1"/>
  <c r="J2859" i="2" s="1"/>
  <c r="J2979" i="2" s="1"/>
  <c r="J3099" i="2" s="1"/>
  <c r="J3219" i="2" s="1"/>
  <c r="J3339" i="2" s="1"/>
  <c r="J3459" i="2" s="1"/>
  <c r="J3579" i="2" s="1"/>
  <c r="J3699" i="2" s="1"/>
  <c r="J3819" i="2" s="1"/>
  <c r="J3939" i="2" s="1"/>
  <c r="J4059" i="2" s="1"/>
  <c r="J1299" i="2"/>
  <c r="J1177" i="2"/>
  <c r="M1178" i="2" s="1"/>
  <c r="J817" i="2"/>
  <c r="M2619" i="2"/>
  <c r="M818" i="2"/>
  <c r="M2018" i="2"/>
  <c r="J95" i="2"/>
  <c r="M96" i="2" s="1"/>
  <c r="J695" i="2"/>
  <c r="J215" i="2" s="1"/>
  <c r="J335" i="2" s="1"/>
  <c r="J455" i="2" s="1"/>
  <c r="M456" i="2" s="1"/>
  <c r="M1538" i="2"/>
  <c r="J576" i="2"/>
  <c r="M577" i="2" s="1"/>
  <c r="J936" i="2"/>
  <c r="M937" i="2" s="1"/>
  <c r="M2379" i="2"/>
  <c r="M2380" i="2" s="1"/>
  <c r="J1418" i="2"/>
  <c r="J1538" i="2" s="1"/>
  <c r="J1658" i="2" s="1"/>
  <c r="J1778" i="2" s="1"/>
  <c r="J1898" i="2" s="1"/>
  <c r="J2018" i="2" s="1"/>
  <c r="J2138" i="2" s="1"/>
  <c r="M2139" i="2" s="1"/>
  <c r="J1058" i="2"/>
  <c r="M2261" i="2"/>
  <c r="L787" i="2"/>
  <c r="L905" i="2"/>
  <c r="L785" i="2"/>
  <c r="L910" i="2"/>
  <c r="L906" i="2"/>
  <c r="AE9" i="8"/>
  <c r="L784" i="2"/>
  <c r="L904" i="2"/>
  <c r="L788" i="2"/>
  <c r="L903" i="2"/>
  <c r="L911" i="2"/>
  <c r="L789" i="2"/>
  <c r="L782" i="2"/>
  <c r="L907" i="2"/>
  <c r="L790" i="2"/>
  <c r="L909" i="2"/>
  <c r="L908" i="2"/>
  <c r="L791" i="2"/>
  <c r="L783" i="2"/>
  <c r="L902" i="2"/>
  <c r="L786" i="2"/>
  <c r="L183" i="2"/>
  <c r="AC9" i="8"/>
  <c r="L305" i="2"/>
  <c r="L70" i="2"/>
  <c r="L428" i="2"/>
  <c r="L422" i="2"/>
  <c r="L190" i="2"/>
  <c r="L65" i="2"/>
  <c r="L64" i="2"/>
  <c r="L309" i="2"/>
  <c r="L424" i="2"/>
  <c r="L430" i="2"/>
  <c r="L306" i="2"/>
  <c r="L69" i="2"/>
  <c r="L62" i="2"/>
  <c r="L186" i="2"/>
  <c r="L191" i="2"/>
  <c r="L429" i="2"/>
  <c r="L308" i="2"/>
  <c r="L185" i="2"/>
  <c r="L188" i="2"/>
  <c r="L431" i="2"/>
  <c r="L304" i="2"/>
  <c r="L310" i="2"/>
  <c r="L63" i="2"/>
  <c r="L425" i="2"/>
  <c r="L184" i="2"/>
  <c r="L182" i="2"/>
  <c r="L426" i="2"/>
  <c r="L189" i="2"/>
  <c r="L423" i="2"/>
  <c r="L427" i="2"/>
  <c r="L303" i="2"/>
  <c r="L187" i="2"/>
  <c r="L66" i="2"/>
  <c r="L67" i="2"/>
  <c r="L68" i="2"/>
  <c r="L311" i="2"/>
  <c r="L302" i="2"/>
  <c r="L307" i="2"/>
  <c r="L71" i="2"/>
  <c r="AB246" i="3"/>
  <c r="AB243" i="3"/>
  <c r="AB244" i="3"/>
  <c r="AB242" i="3"/>
  <c r="AB241" i="3"/>
  <c r="AB245" i="3"/>
  <c r="X213" i="3"/>
  <c r="AA213" i="3"/>
  <c r="F404" i="6"/>
  <c r="H404" i="6" s="1"/>
  <c r="L1028" i="2"/>
  <c r="L1148" i="2"/>
  <c r="L1145" i="2"/>
  <c r="L1151" i="2"/>
  <c r="AF9" i="8"/>
  <c r="L1030" i="2"/>
  <c r="L1026" i="2"/>
  <c r="L1031" i="2"/>
  <c r="L1024" i="2"/>
  <c r="L1022" i="2"/>
  <c r="L1143" i="2"/>
  <c r="L1144" i="2"/>
  <c r="L1027" i="2"/>
  <c r="L1025" i="2"/>
  <c r="L1150" i="2"/>
  <c r="L1147" i="2"/>
  <c r="L1029" i="2"/>
  <c r="L1149" i="2"/>
  <c r="L1142" i="2"/>
  <c r="L1023" i="2"/>
  <c r="L1146" i="2"/>
  <c r="H378" i="6"/>
  <c r="H396" i="6"/>
  <c r="G396" i="6"/>
  <c r="G393" i="6"/>
  <c r="G188" i="6"/>
  <c r="G214" i="6" s="1"/>
  <c r="H186" i="6"/>
  <c r="H212" i="6" s="1"/>
  <c r="E56" i="6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F164" i="6"/>
  <c r="F190" i="6" s="1"/>
  <c r="F216" i="6" s="1"/>
  <c r="F242" i="6" s="1"/>
  <c r="F268" i="6" s="1"/>
  <c r="F294" i="6" s="1"/>
  <c r="F320" i="6" s="1"/>
  <c r="F346" i="6" s="1"/>
  <c r="F372" i="6" s="1"/>
  <c r="G399" i="6"/>
  <c r="G341" i="6" s="1"/>
  <c r="H399" i="6"/>
  <c r="H341" i="6" s="1"/>
  <c r="D107" i="6"/>
  <c r="E81" i="6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D108" i="6"/>
  <c r="D326" i="6"/>
  <c r="D352" i="6" s="1"/>
  <c r="D378" i="6" s="1"/>
  <c r="D404" i="6" s="1"/>
  <c r="D138" i="6"/>
  <c r="H264" i="6"/>
  <c r="D328" i="6"/>
  <c r="D354" i="6" s="1"/>
  <c r="D380" i="6" s="1"/>
  <c r="D406" i="6" s="1"/>
  <c r="D140" i="6"/>
  <c r="D166" i="6" s="1"/>
  <c r="D192" i="6" s="1"/>
  <c r="D218" i="6" s="1"/>
  <c r="D244" i="6" s="1"/>
  <c r="D270" i="6" s="1"/>
  <c r="D296" i="6" s="1"/>
  <c r="H367" i="6"/>
  <c r="G367" i="6"/>
  <c r="G319" i="6"/>
  <c r="G345" i="6" s="1"/>
  <c r="H317" i="6"/>
  <c r="D356" i="6"/>
  <c r="D382" i="6" s="1"/>
  <c r="D408" i="6" s="1"/>
  <c r="D168" i="6"/>
  <c r="D194" i="6" s="1"/>
  <c r="D220" i="6" s="1"/>
  <c r="D246" i="6" s="1"/>
  <c r="D403" i="6"/>
  <c r="D319" i="6"/>
  <c r="F323" i="6"/>
  <c r="F349" i="6" s="1"/>
  <c r="F375" i="6" s="1"/>
  <c r="F401" i="6" s="1"/>
  <c r="F135" i="6"/>
  <c r="H83" i="6"/>
  <c r="H109" i="6" s="1"/>
  <c r="G83" i="6"/>
  <c r="G109" i="6" s="1"/>
  <c r="G373" i="6"/>
  <c r="H373" i="6"/>
  <c r="G247" i="6"/>
  <c r="G267" i="6" s="1"/>
  <c r="H245" i="6"/>
  <c r="G142" i="6"/>
  <c r="H140" i="6"/>
  <c r="AA178" i="3"/>
  <c r="X178" i="3"/>
  <c r="AA219" i="3"/>
  <c r="X219" i="3"/>
  <c r="AA236" i="3"/>
  <c r="X236" i="3"/>
  <c r="AA268" i="3"/>
  <c r="X268" i="3"/>
  <c r="AA221" i="3"/>
  <c r="X221" i="3"/>
  <c r="AA231" i="3"/>
  <c r="X231" i="3"/>
  <c r="L559" i="2"/>
  <c r="L677" i="2"/>
  <c r="L680" i="2"/>
  <c r="L678" i="2"/>
  <c r="L561" i="2"/>
  <c r="L560" i="2"/>
  <c r="L672" i="2"/>
  <c r="L553" i="2"/>
  <c r="L555" i="2"/>
  <c r="L556" i="2"/>
  <c r="L557" i="2"/>
  <c r="L676" i="2"/>
  <c r="L554" i="2"/>
  <c r="L558" i="2"/>
  <c r="L552" i="2"/>
  <c r="AD10" i="8"/>
  <c r="L675" i="2"/>
  <c r="L679" i="2"/>
  <c r="L674" i="2"/>
  <c r="L673" i="2"/>
  <c r="L681" i="2"/>
  <c r="AA207" i="3"/>
  <c r="X207" i="3"/>
  <c r="X238" i="3"/>
  <c r="AA238" i="3"/>
  <c r="X214" i="3"/>
  <c r="AA214" i="3"/>
  <c r="X222" i="3"/>
  <c r="AA222" i="3"/>
  <c r="AA235" i="3"/>
  <c r="X235" i="3"/>
  <c r="X259" i="3"/>
  <c r="AA259" i="3"/>
  <c r="AA252" i="3"/>
  <c r="X252" i="3"/>
  <c r="AA215" i="3"/>
  <c r="X215" i="3"/>
  <c r="AA229" i="3"/>
  <c r="X229" i="3"/>
  <c r="X211" i="3"/>
  <c r="AA211" i="3"/>
  <c r="X226" i="3"/>
  <c r="AA226" i="3"/>
  <c r="X210" i="3"/>
  <c r="AA210" i="3"/>
  <c r="J261" i="3" l="1"/>
  <c r="O261" i="3" s="1"/>
  <c r="O227" i="3"/>
  <c r="K244" i="3"/>
  <c r="P244" i="3" s="1"/>
  <c r="P210" i="3"/>
  <c r="K271" i="3"/>
  <c r="P271" i="3" s="1"/>
  <c r="P237" i="3"/>
  <c r="K268" i="3"/>
  <c r="P268" i="3" s="1"/>
  <c r="P234" i="3"/>
  <c r="J266" i="3"/>
  <c r="O266" i="3" s="1"/>
  <c r="O232" i="3"/>
  <c r="K250" i="3"/>
  <c r="P250" i="3" s="1"/>
  <c r="P216" i="3"/>
  <c r="J265" i="3"/>
  <c r="O265" i="3" s="1"/>
  <c r="O231" i="3"/>
  <c r="J252" i="3"/>
  <c r="O252" i="3" s="1"/>
  <c r="O218" i="3"/>
  <c r="J249" i="3"/>
  <c r="O249" i="3" s="1"/>
  <c r="O215" i="3"/>
  <c r="K256" i="3"/>
  <c r="P256" i="3" s="1"/>
  <c r="P222" i="3"/>
  <c r="K243" i="3"/>
  <c r="P243" i="3" s="1"/>
  <c r="P209" i="3"/>
  <c r="K273" i="3"/>
  <c r="P273" i="3" s="1"/>
  <c r="P239" i="3"/>
  <c r="K257" i="3"/>
  <c r="P257" i="3" s="1"/>
  <c r="P223" i="3"/>
  <c r="J262" i="3"/>
  <c r="O262" i="3" s="1"/>
  <c r="O228" i="3"/>
  <c r="K270" i="3"/>
  <c r="P270" i="3" s="1"/>
  <c r="P236" i="3"/>
  <c r="J254" i="3"/>
  <c r="O254" i="3" s="1"/>
  <c r="O220" i="3"/>
  <c r="J259" i="3"/>
  <c r="O259" i="3" s="1"/>
  <c r="O225" i="3"/>
  <c r="J264" i="3"/>
  <c r="O264" i="3" s="1"/>
  <c r="O230" i="3"/>
  <c r="K269" i="3"/>
  <c r="P269" i="3" s="1"/>
  <c r="P235" i="3"/>
  <c r="K274" i="3"/>
  <c r="P274" i="3" s="1"/>
  <c r="P240" i="3"/>
  <c r="J245" i="3"/>
  <c r="O245" i="3" s="1"/>
  <c r="O211" i="3"/>
  <c r="J260" i="3"/>
  <c r="O260" i="3" s="1"/>
  <c r="O226" i="3"/>
  <c r="K258" i="3"/>
  <c r="P258" i="3" s="1"/>
  <c r="P224" i="3"/>
  <c r="K255" i="3"/>
  <c r="P255" i="3" s="1"/>
  <c r="P221" i="3"/>
  <c r="K246" i="3"/>
  <c r="P246" i="3" s="1"/>
  <c r="P212" i="3"/>
  <c r="J253" i="3"/>
  <c r="O253" i="3" s="1"/>
  <c r="O219" i="3"/>
  <c r="J241" i="3"/>
  <c r="O241" i="3" s="1"/>
  <c r="O207" i="3"/>
  <c r="J242" i="3"/>
  <c r="O242" i="3" s="1"/>
  <c r="O208" i="3"/>
  <c r="K248" i="3"/>
  <c r="P248" i="3" s="1"/>
  <c r="P214" i="3"/>
  <c r="J247" i="3"/>
  <c r="O247" i="3" s="1"/>
  <c r="O213" i="3"/>
  <c r="K272" i="3"/>
  <c r="P272" i="3" s="1"/>
  <c r="P238" i="3"/>
  <c r="K267" i="3"/>
  <c r="P267" i="3" s="1"/>
  <c r="P233" i="3"/>
  <c r="O229" i="3"/>
  <c r="J263" i="3"/>
  <c r="O263" i="3" s="1"/>
  <c r="J251" i="3"/>
  <c r="O251" i="3" s="1"/>
  <c r="O217" i="3"/>
  <c r="M1899" i="2"/>
  <c r="M1659" i="2"/>
  <c r="M1419" i="2"/>
  <c r="M2019" i="2"/>
  <c r="M1300" i="2"/>
  <c r="J3095" i="2"/>
  <c r="M2976" i="2"/>
  <c r="M2977" i="2" s="1"/>
  <c r="M2978" i="2" s="1"/>
  <c r="M2979" i="2" s="1"/>
  <c r="M2980" i="2" s="1"/>
  <c r="M336" i="2"/>
  <c r="J818" i="2"/>
  <c r="M819" i="2" s="1"/>
  <c r="J1178" i="2"/>
  <c r="M1179" i="2" s="1"/>
  <c r="J696" i="2"/>
  <c r="J216" i="2" s="1"/>
  <c r="J336" i="2" s="1"/>
  <c r="J456" i="2" s="1"/>
  <c r="M457" i="2" s="1"/>
  <c r="J96" i="2"/>
  <c r="M97" i="2" s="1"/>
  <c r="M696" i="2"/>
  <c r="M2620" i="2"/>
  <c r="J577" i="2"/>
  <c r="J937" i="2"/>
  <c r="M938" i="2" s="1"/>
  <c r="M2740" i="2"/>
  <c r="M1539" i="2"/>
  <c r="M1059" i="2"/>
  <c r="M1779" i="2"/>
  <c r="J1059" i="2"/>
  <c r="J1419" i="2"/>
  <c r="J1539" i="2" s="1"/>
  <c r="J1659" i="2" s="1"/>
  <c r="J1779" i="2" s="1"/>
  <c r="J1899" i="2" s="1"/>
  <c r="J2019" i="2" s="1"/>
  <c r="J2139" i="2" s="1"/>
  <c r="M2140" i="2" s="1"/>
  <c r="M2860" i="2"/>
  <c r="M2500" i="2"/>
  <c r="M2262" i="2"/>
  <c r="M216" i="2"/>
  <c r="J1300" i="2"/>
  <c r="J2261" i="2"/>
  <c r="J2380" i="2"/>
  <c r="J2500" i="2" s="1"/>
  <c r="J2620" i="2" s="1"/>
  <c r="J2740" i="2" s="1"/>
  <c r="J2860" i="2" s="1"/>
  <c r="J2980" i="2" s="1"/>
  <c r="J3100" i="2" s="1"/>
  <c r="J3220" i="2" s="1"/>
  <c r="J3340" i="2" s="1"/>
  <c r="J3460" i="2" s="1"/>
  <c r="J3580" i="2" s="1"/>
  <c r="J3700" i="2" s="1"/>
  <c r="J3820" i="2" s="1"/>
  <c r="J3940" i="2" s="1"/>
  <c r="J4060" i="2" s="1"/>
  <c r="M1660" i="2"/>
  <c r="L915" i="2"/>
  <c r="L800" i="2"/>
  <c r="L920" i="2"/>
  <c r="L797" i="2"/>
  <c r="L795" i="2"/>
  <c r="L918" i="2"/>
  <c r="L921" i="2"/>
  <c r="L801" i="2"/>
  <c r="AE10" i="8"/>
  <c r="L912" i="2"/>
  <c r="L913" i="2"/>
  <c r="L792" i="2"/>
  <c r="L799" i="2"/>
  <c r="L794" i="2"/>
  <c r="L914" i="2"/>
  <c r="L917" i="2"/>
  <c r="L919" i="2"/>
  <c r="L796" i="2"/>
  <c r="L916" i="2"/>
  <c r="L798" i="2"/>
  <c r="L793" i="2"/>
  <c r="G404" i="6"/>
  <c r="L432" i="2"/>
  <c r="L440" i="2"/>
  <c r="L77" i="2"/>
  <c r="L79" i="2"/>
  <c r="L435" i="2"/>
  <c r="L437" i="2"/>
  <c r="L319" i="2"/>
  <c r="L76" i="2"/>
  <c r="L312" i="2"/>
  <c r="L194" i="2"/>
  <c r="L196" i="2"/>
  <c r="L201" i="2"/>
  <c r="L434" i="2"/>
  <c r="L318" i="2"/>
  <c r="L317" i="2"/>
  <c r="L200" i="2"/>
  <c r="L75" i="2"/>
  <c r="L321" i="2"/>
  <c r="L316" i="2"/>
  <c r="L436" i="2"/>
  <c r="L314" i="2"/>
  <c r="L197" i="2"/>
  <c r="L441" i="2"/>
  <c r="L73" i="2"/>
  <c r="L80" i="2"/>
  <c r="L81" i="2"/>
  <c r="L198" i="2"/>
  <c r="L433" i="2"/>
  <c r="L195" i="2"/>
  <c r="L439" i="2"/>
  <c r="L72" i="2"/>
  <c r="L193" i="2"/>
  <c r="AC10" i="8"/>
  <c r="L74" i="2"/>
  <c r="L313" i="2"/>
  <c r="L192" i="2"/>
  <c r="L438" i="2"/>
  <c r="L320" i="2"/>
  <c r="L78" i="2"/>
  <c r="L199" i="2"/>
  <c r="L315" i="2"/>
  <c r="AA247" i="3"/>
  <c r="X247" i="3"/>
  <c r="L1039" i="2"/>
  <c r="L1161" i="2"/>
  <c r="L1153" i="2"/>
  <c r="L1159" i="2"/>
  <c r="L1157" i="2"/>
  <c r="L1041" i="2"/>
  <c r="L1034" i="2"/>
  <c r="L1033" i="2"/>
  <c r="L1154" i="2"/>
  <c r="AF10" i="8"/>
  <c r="L1035" i="2"/>
  <c r="L1032" i="2"/>
  <c r="L1156" i="2"/>
  <c r="L1040" i="2"/>
  <c r="L1158" i="2"/>
  <c r="L1152" i="2"/>
  <c r="L1038" i="2"/>
  <c r="L1037" i="2"/>
  <c r="L1036" i="2"/>
  <c r="L1155" i="2"/>
  <c r="L1160" i="2"/>
  <c r="D134" i="6"/>
  <c r="D322" i="6"/>
  <c r="D348" i="6" s="1"/>
  <c r="D374" i="6" s="1"/>
  <c r="D400" i="6" s="1"/>
  <c r="D345" i="6"/>
  <c r="D371" i="6" s="1"/>
  <c r="D397" i="6" s="1"/>
  <c r="D164" i="6"/>
  <c r="D190" i="6" s="1"/>
  <c r="D216" i="6" s="1"/>
  <c r="D242" i="6" s="1"/>
  <c r="D268" i="6" s="1"/>
  <c r="D294" i="6" s="1"/>
  <c r="D320" i="6" s="1"/>
  <c r="D346" i="6" s="1"/>
  <c r="D372" i="6" s="1"/>
  <c r="D398" i="6" s="1"/>
  <c r="G189" i="6"/>
  <c r="H187" i="6"/>
  <c r="H213" i="6" s="1"/>
  <c r="F161" i="6"/>
  <c r="F187" i="6" s="1"/>
  <c r="F213" i="6" s="1"/>
  <c r="F239" i="6" s="1"/>
  <c r="F265" i="6" s="1"/>
  <c r="F291" i="6" s="1"/>
  <c r="F317" i="6" s="1"/>
  <c r="F343" i="6" s="1"/>
  <c r="F369" i="6" s="1"/>
  <c r="F395" i="6" s="1"/>
  <c r="F398" i="6"/>
  <c r="H372" i="6"/>
  <c r="G372" i="6"/>
  <c r="H401" i="6"/>
  <c r="H343" i="6" s="1"/>
  <c r="G401" i="6"/>
  <c r="G343" i="6" s="1"/>
  <c r="D133" i="6"/>
  <c r="E107" i="6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H369" i="6"/>
  <c r="D272" i="6"/>
  <c r="H265" i="6"/>
  <c r="H375" i="6"/>
  <c r="G375" i="6"/>
  <c r="D160" i="6"/>
  <c r="H318" i="6"/>
  <c r="H344" i="6" s="1"/>
  <c r="G320" i="6"/>
  <c r="G346" i="6" s="1"/>
  <c r="G248" i="6"/>
  <c r="G268" i="6" s="1"/>
  <c r="H246" i="6"/>
  <c r="G143" i="6"/>
  <c r="H141" i="6"/>
  <c r="AA253" i="3"/>
  <c r="X253" i="3"/>
  <c r="L571" i="2"/>
  <c r="L565" i="2"/>
  <c r="L690" i="2"/>
  <c r="L562" i="2"/>
  <c r="L689" i="2"/>
  <c r="L687" i="2"/>
  <c r="L570" i="2"/>
  <c r="L563" i="2"/>
  <c r="L683" i="2"/>
  <c r="L686" i="2"/>
  <c r="L564" i="2"/>
  <c r="L691" i="2"/>
  <c r="L567" i="2"/>
  <c r="L566" i="2"/>
  <c r="L684" i="2"/>
  <c r="AD11" i="8"/>
  <c r="L688" i="2"/>
  <c r="L685" i="2"/>
  <c r="L568" i="2"/>
  <c r="L569" i="2"/>
  <c r="L682" i="2"/>
  <c r="X255" i="3"/>
  <c r="AA255" i="3"/>
  <c r="X270" i="3"/>
  <c r="AA270" i="3"/>
  <c r="X212" i="3"/>
  <c r="AA212" i="3"/>
  <c r="X265" i="3"/>
  <c r="AA265" i="3"/>
  <c r="AA244" i="3"/>
  <c r="X244" i="3"/>
  <c r="AA245" i="3"/>
  <c r="X245" i="3"/>
  <c r="AA256" i="3"/>
  <c r="X256" i="3"/>
  <c r="X272" i="3"/>
  <c r="AA272" i="3"/>
  <c r="AA263" i="3"/>
  <c r="X263" i="3"/>
  <c r="X269" i="3"/>
  <c r="AA269" i="3"/>
  <c r="AA241" i="3"/>
  <c r="X241" i="3"/>
  <c r="AA249" i="3"/>
  <c r="X249" i="3"/>
  <c r="X260" i="3"/>
  <c r="AA260" i="3"/>
  <c r="X248" i="3"/>
  <c r="AA248" i="3"/>
  <c r="M2621" i="2" l="1"/>
  <c r="M2501" i="2"/>
  <c r="M1780" i="2"/>
  <c r="M1420" i="2"/>
  <c r="M2981" i="2"/>
  <c r="M2861" i="2"/>
  <c r="M1060" i="2"/>
  <c r="M1900" i="2"/>
  <c r="M458" i="2"/>
  <c r="M2141" i="2"/>
  <c r="J1060" i="2"/>
  <c r="J1420" i="2"/>
  <c r="J1540" i="2" s="1"/>
  <c r="J1660" i="2" s="1"/>
  <c r="J1780" i="2" s="1"/>
  <c r="J1900" i="2" s="1"/>
  <c r="J2020" i="2" s="1"/>
  <c r="J2140" i="2" s="1"/>
  <c r="M1781" i="2"/>
  <c r="M1421" i="2"/>
  <c r="M337" i="2"/>
  <c r="M1901" i="2"/>
  <c r="M1540" i="2"/>
  <c r="M1541" i="2" s="1"/>
  <c r="J697" i="2"/>
  <c r="J217" i="2" s="1"/>
  <c r="J337" i="2" s="1"/>
  <c r="J457" i="2" s="1"/>
  <c r="J97" i="2"/>
  <c r="M98" i="2" s="1"/>
  <c r="M2381" i="2"/>
  <c r="M2020" i="2"/>
  <c r="M2021" i="2" s="1"/>
  <c r="J938" i="2"/>
  <c r="M939" i="2" s="1"/>
  <c r="J578" i="2"/>
  <c r="J3215" i="2"/>
  <c r="M3096" i="2"/>
  <c r="M3097" i="2" s="1"/>
  <c r="M3098" i="2" s="1"/>
  <c r="M3099" i="2" s="1"/>
  <c r="M3100" i="2" s="1"/>
  <c r="M3101" i="2" s="1"/>
  <c r="M3102" i="2" s="1"/>
  <c r="M1301" i="2"/>
  <c r="M217" i="2"/>
  <c r="M218" i="2" s="1"/>
  <c r="J2262" i="2"/>
  <c r="M2263" i="2" s="1"/>
  <c r="J1301" i="2"/>
  <c r="J2381" i="2"/>
  <c r="J2501" i="2" s="1"/>
  <c r="J2621" i="2" s="1"/>
  <c r="J2741" i="2" s="1"/>
  <c r="J2861" i="2" s="1"/>
  <c r="J2981" i="2" s="1"/>
  <c r="J3101" i="2" s="1"/>
  <c r="J3221" i="2" s="1"/>
  <c r="J3341" i="2" s="1"/>
  <c r="J3461" i="2" s="1"/>
  <c r="J3581" i="2" s="1"/>
  <c r="J3701" i="2" s="1"/>
  <c r="J3821" i="2" s="1"/>
  <c r="J3941" i="2" s="1"/>
  <c r="J4061" i="2" s="1"/>
  <c r="J819" i="2"/>
  <c r="J1179" i="2"/>
  <c r="M1180" i="2" s="1"/>
  <c r="M2741" i="2"/>
  <c r="M578" i="2"/>
  <c r="M697" i="2"/>
  <c r="M698" i="2" s="1"/>
  <c r="M1661" i="2"/>
  <c r="M820" i="2"/>
  <c r="M2982" i="2"/>
  <c r="G369" i="6"/>
  <c r="L806" i="2"/>
  <c r="L931" i="2"/>
  <c r="L807" i="2"/>
  <c r="L927" i="2"/>
  <c r="L922" i="2"/>
  <c r="L926" i="2"/>
  <c r="L804" i="2"/>
  <c r="L803" i="2"/>
  <c r="L929" i="2"/>
  <c r="L805" i="2"/>
  <c r="L808" i="2"/>
  <c r="L811" i="2"/>
  <c r="L802" i="2"/>
  <c r="L928" i="2"/>
  <c r="L810" i="2"/>
  <c r="L930" i="2"/>
  <c r="L924" i="2"/>
  <c r="L923" i="2"/>
  <c r="L809" i="2"/>
  <c r="L925" i="2"/>
  <c r="AE11" i="8"/>
  <c r="L202" i="2"/>
  <c r="L442" i="2"/>
  <c r="L447" i="2"/>
  <c r="L444" i="2"/>
  <c r="L204" i="2"/>
  <c r="L210" i="2"/>
  <c r="L323" i="2"/>
  <c r="L325" i="2"/>
  <c r="L443" i="2"/>
  <c r="L89" i="2"/>
  <c r="L322" i="2"/>
  <c r="L86" i="2"/>
  <c r="L203" i="2"/>
  <c r="L207" i="2"/>
  <c r="L88" i="2"/>
  <c r="L445" i="2"/>
  <c r="L206" i="2"/>
  <c r="L90" i="2"/>
  <c r="L208" i="2"/>
  <c r="L449" i="2"/>
  <c r="L326" i="2"/>
  <c r="L330" i="2"/>
  <c r="L324" i="2"/>
  <c r="L87" i="2"/>
  <c r="L451" i="2"/>
  <c r="L91" i="2"/>
  <c r="L446" i="2"/>
  <c r="L327" i="2"/>
  <c r="L84" i="2"/>
  <c r="AC11" i="8"/>
  <c r="L205" i="2"/>
  <c r="L211" i="2"/>
  <c r="L209" i="2"/>
  <c r="L83" i="2"/>
  <c r="L331" i="2"/>
  <c r="L82" i="2"/>
  <c r="L85" i="2"/>
  <c r="L450" i="2"/>
  <c r="L328" i="2"/>
  <c r="L448" i="2"/>
  <c r="L329" i="2"/>
  <c r="L1043" i="2"/>
  <c r="L1047" i="2"/>
  <c r="L1051" i="2"/>
  <c r="L1046" i="2"/>
  <c r="L1045" i="2"/>
  <c r="L1167" i="2"/>
  <c r="L1169" i="2"/>
  <c r="L1042" i="2"/>
  <c r="L1168" i="2"/>
  <c r="L1166" i="2"/>
  <c r="L1170" i="2"/>
  <c r="L1165" i="2"/>
  <c r="L1050" i="2"/>
  <c r="L1044" i="2"/>
  <c r="L1171" i="2"/>
  <c r="L1164" i="2"/>
  <c r="L1162" i="2"/>
  <c r="AF11" i="8"/>
  <c r="L1049" i="2"/>
  <c r="L1048" i="2"/>
  <c r="L1163" i="2"/>
  <c r="G215" i="6"/>
  <c r="G190" i="6"/>
  <c r="H188" i="6"/>
  <c r="H214" i="6" s="1"/>
  <c r="G398" i="6"/>
  <c r="H398" i="6"/>
  <c r="H395" i="6"/>
  <c r="G395" i="6"/>
  <c r="D159" i="6"/>
  <c r="E133" i="6"/>
  <c r="E134" i="6" s="1"/>
  <c r="E135" i="6" s="1"/>
  <c r="H319" i="6"/>
  <c r="H345" i="6" s="1"/>
  <c r="G321" i="6"/>
  <c r="G347" i="6" s="1"/>
  <c r="D298" i="6"/>
  <c r="H266" i="6"/>
  <c r="D186" i="6"/>
  <c r="G249" i="6"/>
  <c r="G269" i="6" s="1"/>
  <c r="H247" i="6"/>
  <c r="G144" i="6"/>
  <c r="H142" i="6"/>
  <c r="AA246" i="3"/>
  <c r="X246" i="3"/>
  <c r="L578" i="2"/>
  <c r="L580" i="2"/>
  <c r="L698" i="2"/>
  <c r="L700" i="2"/>
  <c r="L581" i="2"/>
  <c r="L699" i="2"/>
  <c r="L697" i="2"/>
  <c r="L573" i="2"/>
  <c r="L575" i="2"/>
  <c r="L577" i="2"/>
  <c r="L695" i="2"/>
  <c r="L692" i="2"/>
  <c r="L693" i="2"/>
  <c r="AD12" i="8"/>
  <c r="L696" i="2"/>
  <c r="L576" i="2"/>
  <c r="L572" i="2"/>
  <c r="L701" i="2"/>
  <c r="L579" i="2"/>
  <c r="L694" i="2"/>
  <c r="L574" i="2"/>
  <c r="M579" i="2" l="1"/>
  <c r="M338" i="2"/>
  <c r="M2742" i="2"/>
  <c r="M2382" i="2"/>
  <c r="J1302" i="2"/>
  <c r="J2263" i="2"/>
  <c r="M2264" i="2" s="1"/>
  <c r="J2382" i="2"/>
  <c r="J2502" i="2" s="1"/>
  <c r="J2622" i="2" s="1"/>
  <c r="J2742" i="2" s="1"/>
  <c r="J2862" i="2" s="1"/>
  <c r="J2982" i="2" s="1"/>
  <c r="J3102" i="2" s="1"/>
  <c r="J3222" i="2" s="1"/>
  <c r="J3342" i="2" s="1"/>
  <c r="J3462" i="2" s="1"/>
  <c r="J3582" i="2" s="1"/>
  <c r="J3702" i="2" s="1"/>
  <c r="J3822" i="2" s="1"/>
  <c r="J3942" i="2" s="1"/>
  <c r="J4062" i="2" s="1"/>
  <c r="M2622" i="2"/>
  <c r="J98" i="2"/>
  <c r="J698" i="2"/>
  <c r="J218" i="2" s="1"/>
  <c r="J338" i="2" s="1"/>
  <c r="J458" i="2" s="1"/>
  <c r="M459" i="2" s="1"/>
  <c r="J1180" i="2"/>
  <c r="M1181" i="2" s="1"/>
  <c r="J820" i="2"/>
  <c r="J1061" i="2"/>
  <c r="J1421" i="2"/>
  <c r="J1541" i="2" s="1"/>
  <c r="J1661" i="2" s="1"/>
  <c r="J1781" i="2" s="1"/>
  <c r="J1901" i="2" s="1"/>
  <c r="J2021" i="2" s="1"/>
  <c r="J2141" i="2" s="1"/>
  <c r="M2142" i="2" s="1"/>
  <c r="M1302" i="2"/>
  <c r="M1303" i="2" s="1"/>
  <c r="J3335" i="2"/>
  <c r="M3216" i="2"/>
  <c r="M3217" i="2" s="1"/>
  <c r="M3218" i="2" s="1"/>
  <c r="M3219" i="2" s="1"/>
  <c r="M3220" i="2" s="1"/>
  <c r="M3221" i="2" s="1"/>
  <c r="M3222" i="2" s="1"/>
  <c r="M99" i="2"/>
  <c r="M1662" i="2"/>
  <c r="J579" i="2"/>
  <c r="J939" i="2"/>
  <c r="M940" i="2" s="1"/>
  <c r="M1061" i="2"/>
  <c r="M1062" i="2" s="1"/>
  <c r="M2502" i="2"/>
  <c r="M2503" i="2" s="1"/>
  <c r="M2862" i="2"/>
  <c r="M580" i="2"/>
  <c r="M1422" i="2"/>
  <c r="L818" i="2"/>
  <c r="L938" i="2"/>
  <c r="L814" i="2"/>
  <c r="L813" i="2"/>
  <c r="L937" i="2"/>
  <c r="L816" i="2"/>
  <c r="L941" i="2"/>
  <c r="AE12" i="8"/>
  <c r="L939" i="2"/>
  <c r="L819" i="2"/>
  <c r="L940" i="2"/>
  <c r="L815" i="2"/>
  <c r="L934" i="2"/>
  <c r="L812" i="2"/>
  <c r="L820" i="2"/>
  <c r="L817" i="2"/>
  <c r="L935" i="2"/>
  <c r="L933" i="2"/>
  <c r="L821" i="2"/>
  <c r="L932" i="2"/>
  <c r="L936" i="2"/>
  <c r="L213" i="2"/>
  <c r="L459" i="2"/>
  <c r="L95" i="2"/>
  <c r="L333" i="2"/>
  <c r="L454" i="2"/>
  <c r="L92" i="2"/>
  <c r="L453" i="2"/>
  <c r="AC12" i="8"/>
  <c r="L332" i="2"/>
  <c r="L452" i="2"/>
  <c r="L97" i="2"/>
  <c r="L336" i="2"/>
  <c r="L339" i="2"/>
  <c r="L218" i="2"/>
  <c r="L93" i="2"/>
  <c r="L334" i="2"/>
  <c r="L101" i="2"/>
  <c r="L337" i="2"/>
  <c r="L461" i="2"/>
  <c r="L341" i="2"/>
  <c r="L98" i="2"/>
  <c r="L338" i="2"/>
  <c r="L217" i="2"/>
  <c r="L219" i="2"/>
  <c r="L458" i="2"/>
  <c r="L220" i="2"/>
  <c r="L215" i="2"/>
  <c r="L96" i="2"/>
  <c r="L212" i="2"/>
  <c r="L221" i="2"/>
  <c r="L340" i="2"/>
  <c r="L460" i="2"/>
  <c r="L94" i="2"/>
  <c r="L216" i="2"/>
  <c r="L214" i="2"/>
  <c r="L335" i="2"/>
  <c r="L457" i="2"/>
  <c r="L99" i="2"/>
  <c r="L455" i="2"/>
  <c r="L100" i="2"/>
  <c r="L456" i="2"/>
  <c r="AF12" i="8"/>
  <c r="L1056" i="2"/>
  <c r="L1177" i="2"/>
  <c r="L1172" i="2"/>
  <c r="L1173" i="2"/>
  <c r="L1174" i="2"/>
  <c r="L1058" i="2"/>
  <c r="L1179" i="2"/>
  <c r="L1057" i="2"/>
  <c r="L1053" i="2"/>
  <c r="L1175" i="2"/>
  <c r="L1180" i="2"/>
  <c r="L1054" i="2"/>
  <c r="L1060" i="2"/>
  <c r="L1178" i="2"/>
  <c r="L1176" i="2"/>
  <c r="L1181" i="2"/>
  <c r="L1052" i="2"/>
  <c r="L1059" i="2"/>
  <c r="L1061" i="2"/>
  <c r="L1055" i="2"/>
  <c r="G216" i="6"/>
  <c r="H189" i="6"/>
  <c r="H215" i="6" s="1"/>
  <c r="G191" i="6"/>
  <c r="E159" i="6"/>
  <c r="E160" i="6" s="1"/>
  <c r="E161" i="6" s="1"/>
  <c r="D185" i="6"/>
  <c r="D324" i="6"/>
  <c r="D136" i="6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H267" i="6"/>
  <c r="G159" i="6"/>
  <c r="G322" i="6"/>
  <c r="G348" i="6" s="1"/>
  <c r="H320" i="6"/>
  <c r="H346" i="6" s="1"/>
  <c r="D212" i="6"/>
  <c r="G250" i="6"/>
  <c r="G270" i="6" s="1"/>
  <c r="H248" i="6"/>
  <c r="G145" i="6"/>
  <c r="H143" i="6"/>
  <c r="L594" i="2"/>
  <c r="L704" i="2"/>
  <c r="L589" i="2"/>
  <c r="L583" i="2"/>
  <c r="L718" i="2"/>
  <c r="L720" i="2"/>
  <c r="L600" i="2"/>
  <c r="L587" i="2"/>
  <c r="L591" i="2"/>
  <c r="L705" i="2"/>
  <c r="L599" i="2"/>
  <c r="L710" i="2"/>
  <c r="L715" i="2"/>
  <c r="L597" i="2"/>
  <c r="L598" i="2"/>
  <c r="L721" i="2"/>
  <c r="L706" i="2"/>
  <c r="L588" i="2"/>
  <c r="L601" i="2"/>
  <c r="L596" i="2"/>
  <c r="L702" i="2"/>
  <c r="L593" i="2"/>
  <c r="L711" i="2"/>
  <c r="L590" i="2"/>
  <c r="L584" i="2"/>
  <c r="L712" i="2"/>
  <c r="L713" i="2"/>
  <c r="L716" i="2"/>
  <c r="L602" i="2"/>
  <c r="L703" i="2"/>
  <c r="L717" i="2"/>
  <c r="L722" i="2"/>
  <c r="L592" i="2"/>
  <c r="L707" i="2"/>
  <c r="L595" i="2"/>
  <c r="L582" i="2"/>
  <c r="L719" i="2"/>
  <c r="L708" i="2"/>
  <c r="L586" i="2"/>
  <c r="L585" i="2"/>
  <c r="L709" i="2"/>
  <c r="L714" i="2"/>
  <c r="M3103" i="2" l="1"/>
  <c r="M3223" i="2"/>
  <c r="M2863" i="2"/>
  <c r="M2623" i="2"/>
  <c r="M2383" i="2"/>
  <c r="M2384" i="2" s="1"/>
  <c r="J699" i="2"/>
  <c r="J219" i="2" s="1"/>
  <c r="J339" i="2" s="1"/>
  <c r="J459" i="2" s="1"/>
  <c r="M460" i="2" s="1"/>
  <c r="J99" i="2"/>
  <c r="M100" i="2" s="1"/>
  <c r="J580" i="2"/>
  <c r="M581" i="2" s="1"/>
  <c r="J940" i="2"/>
  <c r="M941" i="2" s="1"/>
  <c r="M1782" i="2"/>
  <c r="M219" i="2"/>
  <c r="M699" i="2"/>
  <c r="M700" i="2" s="1"/>
  <c r="M1902" i="2"/>
  <c r="M2743" i="2"/>
  <c r="M2983" i="2"/>
  <c r="M339" i="2"/>
  <c r="M340" i="2" s="1"/>
  <c r="J2264" i="2"/>
  <c r="M2265" i="2" s="1"/>
  <c r="J1303" i="2"/>
  <c r="J2383" i="2"/>
  <c r="J2503" i="2" s="1"/>
  <c r="J2623" i="2" s="1"/>
  <c r="J2743" i="2" s="1"/>
  <c r="J2863" i="2" s="1"/>
  <c r="J2983" i="2" s="1"/>
  <c r="J3103" i="2" s="1"/>
  <c r="J3223" i="2" s="1"/>
  <c r="J3343" i="2" s="1"/>
  <c r="J3463" i="2" s="1"/>
  <c r="J3583" i="2" s="1"/>
  <c r="J3703" i="2" s="1"/>
  <c r="J3823" i="2" s="1"/>
  <c r="J3943" i="2" s="1"/>
  <c r="J4063" i="2" s="1"/>
  <c r="J1181" i="2"/>
  <c r="M1182" i="2" s="1"/>
  <c r="J821" i="2"/>
  <c r="J3455" i="2"/>
  <c r="M3336" i="2"/>
  <c r="M3337" i="2" s="1"/>
  <c r="M3338" i="2" s="1"/>
  <c r="M3339" i="2" s="1"/>
  <c r="M3340" i="2" s="1"/>
  <c r="M3341" i="2" s="1"/>
  <c r="M3342" i="2" s="1"/>
  <c r="M3343" i="2" s="1"/>
  <c r="M3344" i="2" s="1"/>
  <c r="M821" i="2"/>
  <c r="M822" i="2" s="1"/>
  <c r="M2022" i="2"/>
  <c r="J1422" i="2"/>
  <c r="J1542" i="2" s="1"/>
  <c r="J1662" i="2" s="1"/>
  <c r="J1782" i="2" s="1"/>
  <c r="J1902" i="2" s="1"/>
  <c r="J2022" i="2" s="1"/>
  <c r="J2142" i="2" s="1"/>
  <c r="M2143" i="2" s="1"/>
  <c r="J1062" i="2"/>
  <c r="M1063" i="2" s="1"/>
  <c r="M1542" i="2"/>
  <c r="L959" i="2"/>
  <c r="L835" i="2"/>
  <c r="L831" i="2"/>
  <c r="L945" i="2"/>
  <c r="L960" i="2"/>
  <c r="L822" i="2"/>
  <c r="L956" i="2"/>
  <c r="L958" i="2"/>
  <c r="L947" i="2"/>
  <c r="L834" i="2"/>
  <c r="L824" i="2"/>
  <c r="L954" i="2"/>
  <c r="L830" i="2"/>
  <c r="L836" i="2"/>
  <c r="L842" i="2"/>
  <c r="L955" i="2"/>
  <c r="L946" i="2"/>
  <c r="L825" i="2"/>
  <c r="L833" i="2"/>
  <c r="L827" i="2"/>
  <c r="L942" i="2"/>
  <c r="L950" i="2"/>
  <c r="L841" i="2"/>
  <c r="L943" i="2"/>
  <c r="L839" i="2"/>
  <c r="L826" i="2"/>
  <c r="L828" i="2"/>
  <c r="L832" i="2"/>
  <c r="L961" i="2"/>
  <c r="L962" i="2"/>
  <c r="L823" i="2"/>
  <c r="L957" i="2"/>
  <c r="L952" i="2"/>
  <c r="L951" i="2"/>
  <c r="L840" i="2"/>
  <c r="L953" i="2"/>
  <c r="L829" i="2"/>
  <c r="L838" i="2"/>
  <c r="L949" i="2"/>
  <c r="L944" i="2"/>
  <c r="L837" i="2"/>
  <c r="L948" i="2"/>
  <c r="L109" i="2"/>
  <c r="L344" i="2"/>
  <c r="L352" i="2"/>
  <c r="L357" i="2"/>
  <c r="L232" i="2"/>
  <c r="L114" i="2"/>
  <c r="L345" i="2"/>
  <c r="L463" i="2"/>
  <c r="L471" i="2"/>
  <c r="L107" i="2"/>
  <c r="L347" i="2"/>
  <c r="L361" i="2"/>
  <c r="L119" i="2"/>
  <c r="L110" i="2"/>
  <c r="L227" i="2"/>
  <c r="L479" i="2"/>
  <c r="L350" i="2"/>
  <c r="L238" i="2"/>
  <c r="L225" i="2"/>
  <c r="L477" i="2"/>
  <c r="L348" i="2"/>
  <c r="L474" i="2"/>
  <c r="L103" i="2"/>
  <c r="L478" i="2"/>
  <c r="L231" i="2"/>
  <c r="L469" i="2"/>
  <c r="L117" i="2"/>
  <c r="L106" i="2"/>
  <c r="L241" i="2"/>
  <c r="L468" i="2"/>
  <c r="L470" i="2"/>
  <c r="L108" i="2"/>
  <c r="L353" i="2"/>
  <c r="L465" i="2"/>
  <c r="L113" i="2"/>
  <c r="L112" i="2"/>
  <c r="L226" i="2"/>
  <c r="L475" i="2"/>
  <c r="L228" i="2"/>
  <c r="L118" i="2"/>
  <c r="L481" i="2"/>
  <c r="L482" i="2"/>
  <c r="L351" i="2"/>
  <c r="L355" i="2"/>
  <c r="L222" i="2"/>
  <c r="L223" i="2"/>
  <c r="L229" i="2"/>
  <c r="L346" i="2"/>
  <c r="L111" i="2"/>
  <c r="L224" i="2"/>
  <c r="L239" i="2"/>
  <c r="L473" i="2"/>
  <c r="L122" i="2"/>
  <c r="L236" i="2"/>
  <c r="L356" i="2"/>
  <c r="L354" i="2"/>
  <c r="L115" i="2"/>
  <c r="L102" i="2"/>
  <c r="L476" i="2"/>
  <c r="L349" i="2"/>
  <c r="L121" i="2"/>
  <c r="L120" i="2"/>
  <c r="L467" i="2"/>
  <c r="L104" i="2"/>
  <c r="L360" i="2"/>
  <c r="L462" i="2"/>
  <c r="L234" i="2"/>
  <c r="L237" i="2"/>
  <c r="L362" i="2"/>
  <c r="L480" i="2"/>
  <c r="L359" i="2"/>
  <c r="L105" i="2"/>
  <c r="L464" i="2"/>
  <c r="L343" i="2"/>
  <c r="L240" i="2"/>
  <c r="L116" i="2"/>
  <c r="L342" i="2"/>
  <c r="L472" i="2"/>
  <c r="L358" i="2"/>
  <c r="L233" i="2"/>
  <c r="L466" i="2"/>
  <c r="L242" i="2"/>
  <c r="L235" i="2"/>
  <c r="L230" i="2"/>
  <c r="L1072" i="2"/>
  <c r="L1069" i="2"/>
  <c r="L1190" i="2"/>
  <c r="L1196" i="2"/>
  <c r="L1186" i="2"/>
  <c r="L1185" i="2"/>
  <c r="L1198" i="2"/>
  <c r="L1197" i="2"/>
  <c r="L1070" i="2"/>
  <c r="L1067" i="2"/>
  <c r="L1082" i="2"/>
  <c r="L1076" i="2"/>
  <c r="L1062" i="2"/>
  <c r="L1068" i="2"/>
  <c r="L1077" i="2"/>
  <c r="L1202" i="2"/>
  <c r="L1199" i="2"/>
  <c r="L1188" i="2"/>
  <c r="L1189" i="2"/>
  <c r="L1074" i="2"/>
  <c r="L1063" i="2"/>
  <c r="L1073" i="2"/>
  <c r="L1191" i="2"/>
  <c r="L1182" i="2"/>
  <c r="L1184" i="2"/>
  <c r="L1075" i="2"/>
  <c r="L1078" i="2"/>
  <c r="L1200" i="2"/>
  <c r="L1193" i="2"/>
  <c r="L1201" i="2"/>
  <c r="L1064" i="2"/>
  <c r="L1066" i="2"/>
  <c r="L1080" i="2"/>
  <c r="L1183" i="2"/>
  <c r="L1079" i="2"/>
  <c r="L1192" i="2"/>
  <c r="L1195" i="2"/>
  <c r="L1071" i="2"/>
  <c r="L1081" i="2"/>
  <c r="L1065" i="2"/>
  <c r="L1194" i="2"/>
  <c r="L1187" i="2"/>
  <c r="G217" i="6"/>
  <c r="H190" i="6"/>
  <c r="H216" i="6" s="1"/>
  <c r="G192" i="6"/>
  <c r="E185" i="6"/>
  <c r="E186" i="6" s="1"/>
  <c r="E187" i="6" s="1"/>
  <c r="D211" i="6"/>
  <c r="D350" i="6"/>
  <c r="D376" i="6" s="1"/>
  <c r="D402" i="6" s="1"/>
  <c r="D162" i="6"/>
  <c r="H268" i="6"/>
  <c r="D238" i="6"/>
  <c r="G160" i="6"/>
  <c r="H321" i="6"/>
  <c r="G323" i="6"/>
  <c r="G349" i="6" s="1"/>
  <c r="G146" i="6"/>
  <c r="H144" i="6"/>
  <c r="G251" i="6"/>
  <c r="G271" i="6" s="1"/>
  <c r="H249" i="6"/>
  <c r="M2984" i="2" l="1"/>
  <c r="M2504" i="2"/>
  <c r="M1543" i="2"/>
  <c r="M1903" i="2"/>
  <c r="M1783" i="2"/>
  <c r="J822" i="2"/>
  <c r="J1182" i="2"/>
  <c r="M1183" i="2" s="1"/>
  <c r="J941" i="2"/>
  <c r="M942" i="2" s="1"/>
  <c r="J581" i="2"/>
  <c r="M1663" i="2"/>
  <c r="M220" i="2"/>
  <c r="J3575" i="2"/>
  <c r="M3456" i="2"/>
  <c r="M3457" i="2" s="1"/>
  <c r="M3458" i="2" s="1"/>
  <c r="M3459" i="2" s="1"/>
  <c r="M3460" i="2" s="1"/>
  <c r="M3461" i="2" s="1"/>
  <c r="M3462" i="2" s="1"/>
  <c r="M3463" i="2" s="1"/>
  <c r="M3464" i="2" s="1"/>
  <c r="J1423" i="2"/>
  <c r="J1543" i="2" s="1"/>
  <c r="J1663" i="2" s="1"/>
  <c r="J1783" i="2" s="1"/>
  <c r="J1903" i="2" s="1"/>
  <c r="J2023" i="2" s="1"/>
  <c r="J2143" i="2" s="1"/>
  <c r="M2144" i="2" s="1"/>
  <c r="J1063" i="2"/>
  <c r="J700" i="2"/>
  <c r="J220" i="2" s="1"/>
  <c r="J340" i="2" s="1"/>
  <c r="J460" i="2" s="1"/>
  <c r="M461" i="2" s="1"/>
  <c r="J100" i="2"/>
  <c r="M101" i="2" s="1"/>
  <c r="M2023" i="2"/>
  <c r="M2024" i="2" s="1"/>
  <c r="M3104" i="2"/>
  <c r="M3224" i="2"/>
  <c r="J2384" i="2"/>
  <c r="J2504" i="2" s="1"/>
  <c r="J2624" i="2" s="1"/>
  <c r="J2744" i="2" s="1"/>
  <c r="J2864" i="2" s="1"/>
  <c r="J2984" i="2" s="1"/>
  <c r="J3104" i="2" s="1"/>
  <c r="J3224" i="2" s="1"/>
  <c r="J3344" i="2" s="1"/>
  <c r="J3464" i="2" s="1"/>
  <c r="J3584" i="2" s="1"/>
  <c r="J3704" i="2" s="1"/>
  <c r="J3824" i="2" s="1"/>
  <c r="J3944" i="2" s="1"/>
  <c r="J4064" i="2" s="1"/>
  <c r="J1304" i="2"/>
  <c r="J2265" i="2"/>
  <c r="M2744" i="2"/>
  <c r="M2745" i="2" s="1"/>
  <c r="M1423" i="2"/>
  <c r="M1424" i="2" s="1"/>
  <c r="M2624" i="2"/>
  <c r="M2625" i="2" s="1"/>
  <c r="M1304" i="2"/>
  <c r="M1305" i="2" s="1"/>
  <c r="M2864" i="2"/>
  <c r="M2865" i="2" s="1"/>
  <c r="G218" i="6"/>
  <c r="G193" i="6"/>
  <c r="H191" i="6"/>
  <c r="H217" i="6" s="1"/>
  <c r="E162" i="6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D188" i="6"/>
  <c r="E211" i="6"/>
  <c r="E212" i="6" s="1"/>
  <c r="E213" i="6" s="1"/>
  <c r="D237" i="6"/>
  <c r="G161" i="6"/>
  <c r="G324" i="6"/>
  <c r="G350" i="6" s="1"/>
  <c r="H322" i="6"/>
  <c r="D264" i="6"/>
  <c r="H269" i="6"/>
  <c r="H347" i="6"/>
  <c r="H159" i="6"/>
  <c r="G252" i="6"/>
  <c r="G272" i="6" s="1"/>
  <c r="G277" i="6"/>
  <c r="H250" i="6"/>
  <c r="G147" i="6"/>
  <c r="H145" i="6"/>
  <c r="M3105" i="2" l="1"/>
  <c r="M2385" i="2"/>
  <c r="J1305" i="2"/>
  <c r="J2266" i="2"/>
  <c r="J2385" i="2"/>
  <c r="J2505" i="2" s="1"/>
  <c r="J2625" i="2" s="1"/>
  <c r="J2745" i="2" s="1"/>
  <c r="J2865" i="2" s="1"/>
  <c r="J2985" i="2" s="1"/>
  <c r="J3105" i="2" s="1"/>
  <c r="J3225" i="2" s="1"/>
  <c r="J3345" i="2" s="1"/>
  <c r="J3465" i="2" s="1"/>
  <c r="J3585" i="2" s="1"/>
  <c r="J3705" i="2" s="1"/>
  <c r="J3825" i="2" s="1"/>
  <c r="J3945" i="2" s="1"/>
  <c r="J4065" i="2" s="1"/>
  <c r="M701" i="2"/>
  <c r="M3345" i="2"/>
  <c r="M1784" i="2"/>
  <c r="M1544" i="2"/>
  <c r="J1424" i="2"/>
  <c r="J1544" i="2" s="1"/>
  <c r="J1664" i="2" s="1"/>
  <c r="J1784" i="2" s="1"/>
  <c r="J1904" i="2" s="1"/>
  <c r="J2024" i="2" s="1"/>
  <c r="J2144" i="2" s="1"/>
  <c r="M2145" i="2" s="1"/>
  <c r="J1064" i="2"/>
  <c r="M2505" i="2"/>
  <c r="M3465" i="2"/>
  <c r="M1664" i="2"/>
  <c r="M1904" i="2"/>
  <c r="M2266" i="2"/>
  <c r="M2267" i="2" s="1"/>
  <c r="M1425" i="2"/>
  <c r="M2985" i="2"/>
  <c r="J3695" i="2"/>
  <c r="M3576" i="2"/>
  <c r="M3577" i="2" s="1"/>
  <c r="M3578" i="2" s="1"/>
  <c r="M3579" i="2" s="1"/>
  <c r="M3580" i="2" s="1"/>
  <c r="M3581" i="2" s="1"/>
  <c r="M3582" i="2" s="1"/>
  <c r="M3583" i="2" s="1"/>
  <c r="M3584" i="2" s="1"/>
  <c r="M3585" i="2" s="1"/>
  <c r="J701" i="2"/>
  <c r="J221" i="2" s="1"/>
  <c r="J341" i="2" s="1"/>
  <c r="J461" i="2" s="1"/>
  <c r="M462" i="2" s="1"/>
  <c r="J101" i="2"/>
  <c r="M102" i="2" s="1"/>
  <c r="J582" i="2"/>
  <c r="J942" i="2"/>
  <c r="M943" i="2" s="1"/>
  <c r="M341" i="2"/>
  <c r="M582" i="2"/>
  <c r="M583" i="2" s="1"/>
  <c r="M3225" i="2"/>
  <c r="J823" i="2"/>
  <c r="J1183" i="2"/>
  <c r="M1184" i="2" s="1"/>
  <c r="M221" i="2"/>
  <c r="M823" i="2"/>
  <c r="M1064" i="2"/>
  <c r="M1065" i="2" s="1"/>
  <c r="G219" i="6"/>
  <c r="H192" i="6"/>
  <c r="H218" i="6" s="1"/>
  <c r="G194" i="6"/>
  <c r="D263" i="6"/>
  <c r="E237" i="6"/>
  <c r="E238" i="6" s="1"/>
  <c r="E239" i="6" s="1"/>
  <c r="D214" i="6"/>
  <c r="D240" i="6" s="1"/>
  <c r="D266" i="6" s="1"/>
  <c r="D292" i="6" s="1"/>
  <c r="D318" i="6" s="1"/>
  <c r="D344" i="6" s="1"/>
  <c r="E188" i="6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G162" i="6"/>
  <c r="G325" i="6"/>
  <c r="G351" i="6" s="1"/>
  <c r="H323" i="6"/>
  <c r="H348" i="6"/>
  <c r="H160" i="6"/>
  <c r="H270" i="6"/>
  <c r="D290" i="6"/>
  <c r="G173" i="6"/>
  <c r="G148" i="6"/>
  <c r="H146" i="6"/>
  <c r="G253" i="6"/>
  <c r="G273" i="6" s="1"/>
  <c r="H251" i="6"/>
  <c r="G278" i="6"/>
  <c r="M824" i="2" l="1"/>
  <c r="M3226" i="2"/>
  <c r="M2146" i="2"/>
  <c r="M3466" i="2"/>
  <c r="M3346" i="2"/>
  <c r="M222" i="2"/>
  <c r="M2746" i="2"/>
  <c r="M3586" i="2"/>
  <c r="M2506" i="2"/>
  <c r="M2626" i="2"/>
  <c r="M702" i="2"/>
  <c r="J1306" i="2"/>
  <c r="J2267" i="2"/>
  <c r="M2268" i="2" s="1"/>
  <c r="J2386" i="2"/>
  <c r="J2506" i="2" s="1"/>
  <c r="J2626" i="2" s="1"/>
  <c r="J2746" i="2" s="1"/>
  <c r="J2866" i="2" s="1"/>
  <c r="J2986" i="2" s="1"/>
  <c r="J3106" i="2" s="1"/>
  <c r="J3226" i="2" s="1"/>
  <c r="J3346" i="2" s="1"/>
  <c r="J3466" i="2" s="1"/>
  <c r="J3586" i="2" s="1"/>
  <c r="J3706" i="2" s="1"/>
  <c r="J3826" i="2" s="1"/>
  <c r="J3946" i="2" s="1"/>
  <c r="J4066" i="2" s="1"/>
  <c r="M2866" i="2"/>
  <c r="J102" i="2"/>
  <c r="M103" i="2" s="1"/>
  <c r="J702" i="2"/>
  <c r="J222" i="2" s="1"/>
  <c r="J342" i="2" s="1"/>
  <c r="J462" i="2" s="1"/>
  <c r="M463" i="2" s="1"/>
  <c r="J3815" i="2"/>
  <c r="M3696" i="2"/>
  <c r="M3697" i="2" s="1"/>
  <c r="M3698" i="2" s="1"/>
  <c r="M3699" i="2" s="1"/>
  <c r="M3700" i="2" s="1"/>
  <c r="M3701" i="2" s="1"/>
  <c r="M3702" i="2" s="1"/>
  <c r="M3703" i="2" s="1"/>
  <c r="M3704" i="2" s="1"/>
  <c r="M3705" i="2" s="1"/>
  <c r="M3706" i="2" s="1"/>
  <c r="M1905" i="2"/>
  <c r="M2025" i="2"/>
  <c r="M1545" i="2"/>
  <c r="M2386" i="2"/>
  <c r="J1425" i="2"/>
  <c r="J1545" i="2" s="1"/>
  <c r="J1665" i="2" s="1"/>
  <c r="J1785" i="2" s="1"/>
  <c r="J1905" i="2" s="1"/>
  <c r="J2025" i="2" s="1"/>
  <c r="J2145" i="2" s="1"/>
  <c r="J1065" i="2"/>
  <c r="M342" i="2"/>
  <c r="J583" i="2"/>
  <c r="J943" i="2"/>
  <c r="M944" i="2" s="1"/>
  <c r="M2986" i="2"/>
  <c r="M1665" i="2"/>
  <c r="M1666" i="2" s="1"/>
  <c r="J824" i="2"/>
  <c r="J1184" i="2"/>
  <c r="M1185" i="2" s="1"/>
  <c r="M1785" i="2"/>
  <c r="M1786" i="2" s="1"/>
  <c r="M3106" i="2"/>
  <c r="M3107" i="2" s="1"/>
  <c r="M1306" i="2"/>
  <c r="M1307" i="2" s="1"/>
  <c r="G220" i="6"/>
  <c r="G195" i="6"/>
  <c r="H193" i="6"/>
  <c r="H219" i="6" s="1"/>
  <c r="E214" i="6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40" i="6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D289" i="6"/>
  <c r="E263" i="6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H277" i="6"/>
  <c r="H271" i="6"/>
  <c r="D316" i="6"/>
  <c r="H349" i="6"/>
  <c r="H161" i="6"/>
  <c r="G163" i="6"/>
  <c r="G326" i="6"/>
  <c r="G352" i="6" s="1"/>
  <c r="H324" i="6"/>
  <c r="G149" i="6"/>
  <c r="G174" i="6"/>
  <c r="H147" i="6"/>
  <c r="H173" i="6" s="1"/>
  <c r="G254" i="6"/>
  <c r="G274" i="6" s="1"/>
  <c r="G279" i="6"/>
  <c r="H252" i="6"/>
  <c r="D370" i="6"/>
  <c r="M2026" i="2" l="1"/>
  <c r="J103" i="2"/>
  <c r="M104" i="2" s="1"/>
  <c r="J703" i="2"/>
  <c r="J223" i="2" s="1"/>
  <c r="J343" i="2" s="1"/>
  <c r="J463" i="2" s="1"/>
  <c r="M464" i="2" s="1"/>
  <c r="M2627" i="2"/>
  <c r="M584" i="2"/>
  <c r="M2387" i="2"/>
  <c r="M3707" i="2"/>
  <c r="M2867" i="2"/>
  <c r="J1066" i="2"/>
  <c r="J1426" i="2"/>
  <c r="J1546" i="2" s="1"/>
  <c r="J1666" i="2" s="1"/>
  <c r="J1786" i="2" s="1"/>
  <c r="J1906" i="2" s="1"/>
  <c r="J2026" i="2" s="1"/>
  <c r="J2146" i="2" s="1"/>
  <c r="M3227" i="2"/>
  <c r="J1185" i="2"/>
  <c r="M1186" i="2" s="1"/>
  <c r="J825" i="2"/>
  <c r="M3467" i="2"/>
  <c r="M343" i="2"/>
  <c r="J584" i="2"/>
  <c r="J944" i="2"/>
  <c r="M945" i="2" s="1"/>
  <c r="M825" i="2"/>
  <c r="M826" i="2" s="1"/>
  <c r="M1546" i="2"/>
  <c r="J3935" i="2"/>
  <c r="M3816" i="2"/>
  <c r="M3817" i="2" s="1"/>
  <c r="M3818" i="2" s="1"/>
  <c r="M3819" i="2" s="1"/>
  <c r="M3820" i="2" s="1"/>
  <c r="M3821" i="2" s="1"/>
  <c r="M3822" i="2" s="1"/>
  <c r="M3823" i="2" s="1"/>
  <c r="M3824" i="2" s="1"/>
  <c r="M3825" i="2" s="1"/>
  <c r="M3826" i="2" s="1"/>
  <c r="M3827" i="2" s="1"/>
  <c r="M703" i="2"/>
  <c r="M704" i="2" s="1"/>
  <c r="M3587" i="2"/>
  <c r="M3347" i="2"/>
  <c r="M2747" i="2"/>
  <c r="M2147" i="2"/>
  <c r="M2987" i="2"/>
  <c r="M1066" i="2"/>
  <c r="M1067" i="2" s="1"/>
  <c r="M1906" i="2"/>
  <c r="M1907" i="2" s="1"/>
  <c r="J1307" i="2"/>
  <c r="J2268" i="2"/>
  <c r="J2387" i="2"/>
  <c r="J2507" i="2" s="1"/>
  <c r="J2627" i="2" s="1"/>
  <c r="J2747" i="2" s="1"/>
  <c r="J2867" i="2" s="1"/>
  <c r="J2987" i="2" s="1"/>
  <c r="J3107" i="2" s="1"/>
  <c r="J3227" i="2" s="1"/>
  <c r="J3347" i="2" s="1"/>
  <c r="J3467" i="2" s="1"/>
  <c r="J3587" i="2" s="1"/>
  <c r="J3707" i="2" s="1"/>
  <c r="J3827" i="2" s="1"/>
  <c r="J3947" i="2" s="1"/>
  <c r="J4067" i="2" s="1"/>
  <c r="M2507" i="2"/>
  <c r="M2508" i="2" s="1"/>
  <c r="M223" i="2"/>
  <c r="M1426" i="2"/>
  <c r="J20" i="6"/>
  <c r="J19" i="6"/>
  <c r="K19" i="6" s="1"/>
  <c r="J13" i="6"/>
  <c r="J16" i="6"/>
  <c r="J8" i="6"/>
  <c r="J6" i="6"/>
  <c r="J7" i="6"/>
  <c r="J18" i="6"/>
  <c r="J21" i="6"/>
  <c r="J12" i="6"/>
  <c r="J17" i="6"/>
  <c r="J11" i="6"/>
  <c r="J22" i="6"/>
  <c r="J5" i="6"/>
  <c r="J9" i="6"/>
  <c r="J10" i="6"/>
  <c r="J15" i="6"/>
  <c r="J3" i="6"/>
  <c r="J14" i="6"/>
  <c r="K13" i="6" s="1"/>
  <c r="J4" i="6"/>
  <c r="G221" i="6"/>
  <c r="G196" i="6"/>
  <c r="H194" i="6"/>
  <c r="H220" i="6" s="1"/>
  <c r="D315" i="6"/>
  <c r="E289" i="6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H350" i="6"/>
  <c r="H162" i="6"/>
  <c r="G164" i="6"/>
  <c r="H325" i="6"/>
  <c r="G327" i="6"/>
  <c r="G353" i="6" s="1"/>
  <c r="D342" i="6"/>
  <c r="H278" i="6"/>
  <c r="H272" i="6"/>
  <c r="D396" i="6"/>
  <c r="G255" i="6"/>
  <c r="G275" i="6" s="1"/>
  <c r="H253" i="6"/>
  <c r="G280" i="6"/>
  <c r="G150" i="6"/>
  <c r="G175" i="6"/>
  <c r="H148" i="6"/>
  <c r="H174" i="6" s="1"/>
  <c r="M1427" i="2" l="1"/>
  <c r="M3108" i="2"/>
  <c r="M224" i="2"/>
  <c r="M1787" i="2"/>
  <c r="M344" i="2"/>
  <c r="M1667" i="2"/>
  <c r="M2868" i="2"/>
  <c r="M2628" i="2"/>
  <c r="M2629" i="2" s="1"/>
  <c r="M2869" i="2"/>
  <c r="J1308" i="2"/>
  <c r="J2269" i="2"/>
  <c r="J2388" i="2"/>
  <c r="J2508" i="2" s="1"/>
  <c r="J2628" i="2" s="1"/>
  <c r="J2748" i="2" s="1"/>
  <c r="J2868" i="2" s="1"/>
  <c r="J2988" i="2" s="1"/>
  <c r="J3108" i="2" s="1"/>
  <c r="J3228" i="2" s="1"/>
  <c r="J3348" i="2" s="1"/>
  <c r="J3468" i="2" s="1"/>
  <c r="J3588" i="2" s="1"/>
  <c r="J3708" i="2" s="1"/>
  <c r="J3828" i="2" s="1"/>
  <c r="J3948" i="2" s="1"/>
  <c r="J4068" i="2" s="1"/>
  <c r="M2988" i="2"/>
  <c r="M2989" i="2" s="1"/>
  <c r="M3348" i="2"/>
  <c r="J4055" i="2"/>
  <c r="M4056" i="2" s="1"/>
  <c r="M4057" i="2" s="1"/>
  <c r="M4058" i="2" s="1"/>
  <c r="M4059" i="2" s="1"/>
  <c r="M4060" i="2" s="1"/>
  <c r="M4061" i="2" s="1"/>
  <c r="M4062" i="2" s="1"/>
  <c r="M4063" i="2" s="1"/>
  <c r="M4064" i="2" s="1"/>
  <c r="M4065" i="2" s="1"/>
  <c r="M4066" i="2" s="1"/>
  <c r="M4067" i="2" s="1"/>
  <c r="M4068" i="2" s="1"/>
  <c r="M4069" i="2" s="1"/>
  <c r="M3936" i="2"/>
  <c r="M3937" i="2" s="1"/>
  <c r="M3938" i="2" s="1"/>
  <c r="M3939" i="2" s="1"/>
  <c r="M3940" i="2" s="1"/>
  <c r="M3941" i="2" s="1"/>
  <c r="M3942" i="2" s="1"/>
  <c r="M3943" i="2" s="1"/>
  <c r="M3944" i="2" s="1"/>
  <c r="M3945" i="2" s="1"/>
  <c r="M3946" i="2" s="1"/>
  <c r="M3947" i="2" s="1"/>
  <c r="M3948" i="2" s="1"/>
  <c r="M3949" i="2" s="1"/>
  <c r="J104" i="2"/>
  <c r="M105" i="2" s="1"/>
  <c r="J704" i="2"/>
  <c r="J224" i="2" s="1"/>
  <c r="J344" i="2" s="1"/>
  <c r="J464" i="2" s="1"/>
  <c r="M465" i="2" s="1"/>
  <c r="J945" i="2"/>
  <c r="M946" i="2" s="1"/>
  <c r="J585" i="2"/>
  <c r="M2388" i="2"/>
  <c r="M2389" i="2" s="1"/>
  <c r="M2269" i="2"/>
  <c r="M2509" i="2"/>
  <c r="J1067" i="2"/>
  <c r="J1427" i="2"/>
  <c r="J1547" i="2" s="1"/>
  <c r="J1667" i="2" s="1"/>
  <c r="J1787" i="2" s="1"/>
  <c r="J1907" i="2" s="1"/>
  <c r="J2027" i="2" s="1"/>
  <c r="J2147" i="2" s="1"/>
  <c r="M2148" i="2" s="1"/>
  <c r="M3588" i="2"/>
  <c r="M3589" i="2" s="1"/>
  <c r="M1547" i="2"/>
  <c r="M1308" i="2"/>
  <c r="M1309" i="2" s="1"/>
  <c r="J826" i="2"/>
  <c r="J1186" i="2"/>
  <c r="M585" i="2"/>
  <c r="M586" i="2" s="1"/>
  <c r="M345" i="2"/>
  <c r="M3109" i="2"/>
  <c r="M1187" i="2"/>
  <c r="M705" i="2"/>
  <c r="M1068" i="2"/>
  <c r="M2748" i="2"/>
  <c r="M2749" i="2" s="1"/>
  <c r="M3828" i="2"/>
  <c r="M3829" i="2" s="1"/>
  <c r="M3468" i="2"/>
  <c r="M3469" i="2" s="1"/>
  <c r="M3228" i="2"/>
  <c r="M3229" i="2" s="1"/>
  <c r="M3708" i="2"/>
  <c r="M3709" i="2" s="1"/>
  <c r="M2027" i="2"/>
  <c r="K9" i="6"/>
  <c r="K15" i="6"/>
  <c r="K11" i="6"/>
  <c r="K6" i="6"/>
  <c r="K17" i="6"/>
  <c r="G222" i="6"/>
  <c r="H195" i="6"/>
  <c r="H221" i="6" s="1"/>
  <c r="G197" i="6"/>
  <c r="H196" i="6" s="1"/>
  <c r="K3" i="6"/>
  <c r="K21" i="6"/>
  <c r="D341" i="6"/>
  <c r="E315" i="6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G165" i="6"/>
  <c r="G328" i="6"/>
  <c r="G354" i="6" s="1"/>
  <c r="H326" i="6"/>
  <c r="D368" i="6"/>
  <c r="H279" i="6"/>
  <c r="H273" i="6"/>
  <c r="H351" i="6"/>
  <c r="H163" i="6"/>
  <c r="G151" i="6"/>
  <c r="G176" i="6"/>
  <c r="H149" i="6"/>
  <c r="H175" i="6" s="1"/>
  <c r="G256" i="6"/>
  <c r="G257" i="6" s="1"/>
  <c r="G283" i="6" s="1"/>
  <c r="H254" i="6"/>
  <c r="G281" i="6"/>
  <c r="M2270" i="2" l="1"/>
  <c r="M3349" i="2"/>
  <c r="M225" i="2"/>
  <c r="J2270" i="2"/>
  <c r="J1309" i="2"/>
  <c r="J2389" i="2"/>
  <c r="J2509" i="2" s="1"/>
  <c r="J2629" i="2" s="1"/>
  <c r="J2749" i="2" s="1"/>
  <c r="J2869" i="2" s="1"/>
  <c r="J2989" i="2" s="1"/>
  <c r="J3109" i="2" s="1"/>
  <c r="J3229" i="2" s="1"/>
  <c r="J3349" i="2" s="1"/>
  <c r="J3469" i="2" s="1"/>
  <c r="J3589" i="2" s="1"/>
  <c r="J3709" i="2" s="1"/>
  <c r="J3829" i="2" s="1"/>
  <c r="J3949" i="2" s="1"/>
  <c r="J4069" i="2" s="1"/>
  <c r="M4070" i="2" s="1"/>
  <c r="M1908" i="2"/>
  <c r="M1310" i="2"/>
  <c r="J586" i="2"/>
  <c r="M587" i="2" s="1"/>
  <c r="J946" i="2"/>
  <c r="M947" i="2" s="1"/>
  <c r="M1788" i="2"/>
  <c r="M1428" i="2"/>
  <c r="M2271" i="2"/>
  <c r="M3350" i="2"/>
  <c r="J1068" i="2"/>
  <c r="J1428" i="2"/>
  <c r="J1548" i="2" s="1"/>
  <c r="J1668" i="2" s="1"/>
  <c r="J1788" i="2" s="1"/>
  <c r="J1908" i="2" s="1"/>
  <c r="J2028" i="2" s="1"/>
  <c r="J2148" i="2" s="1"/>
  <c r="M2149" i="2" s="1"/>
  <c r="M1668" i="2"/>
  <c r="M1669" i="2" s="1"/>
  <c r="M2990" i="2"/>
  <c r="M2870" i="2"/>
  <c r="M2028" i="2"/>
  <c r="M2029" i="2" s="1"/>
  <c r="M3830" i="2"/>
  <c r="M1548" i="2"/>
  <c r="M1549" i="2" s="1"/>
  <c r="J1187" i="2"/>
  <c r="M1188" i="2" s="1"/>
  <c r="J827" i="2"/>
  <c r="J105" i="2"/>
  <c r="M106" i="2" s="1"/>
  <c r="J705" i="2"/>
  <c r="J225" i="2" s="1"/>
  <c r="J345" i="2" s="1"/>
  <c r="J465" i="2" s="1"/>
  <c r="M466" i="2" s="1"/>
  <c r="M3950" i="2"/>
  <c r="M827" i="2"/>
  <c r="M828" i="2" s="1"/>
  <c r="G258" i="6"/>
  <c r="G284" i="6" s="1"/>
  <c r="H256" i="6"/>
  <c r="G276" i="6"/>
  <c r="G223" i="6"/>
  <c r="G198" i="6"/>
  <c r="H197" i="6" s="1"/>
  <c r="H222" i="6"/>
  <c r="D367" i="6"/>
  <c r="E341" i="6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H352" i="6"/>
  <c r="H164" i="6"/>
  <c r="G166" i="6"/>
  <c r="G329" i="6"/>
  <c r="G355" i="6" s="1"/>
  <c r="H327" i="6"/>
  <c r="H280" i="6"/>
  <c r="H274" i="6"/>
  <c r="D394" i="6"/>
  <c r="G177" i="6"/>
  <c r="G152" i="6"/>
  <c r="G153" i="6" s="1"/>
  <c r="H150" i="6"/>
  <c r="H176" i="6" s="1"/>
  <c r="H255" i="6"/>
  <c r="H275" i="6" s="1"/>
  <c r="G282" i="6"/>
  <c r="M3230" i="2" l="1"/>
  <c r="M1189" i="2"/>
  <c r="J828" i="2"/>
  <c r="J1188" i="2"/>
  <c r="M1789" i="2"/>
  <c r="M1069" i="2"/>
  <c r="M1909" i="2"/>
  <c r="M3110" i="2"/>
  <c r="M706" i="2"/>
  <c r="M2510" i="2"/>
  <c r="M2750" i="2"/>
  <c r="M1550" i="2"/>
  <c r="M346" i="2"/>
  <c r="M347" i="2" s="1"/>
  <c r="J706" i="2"/>
  <c r="J226" i="2" s="1"/>
  <c r="J346" i="2" s="1"/>
  <c r="J466" i="2" s="1"/>
  <c r="M467" i="2" s="1"/>
  <c r="J106" i="2"/>
  <c r="M107" i="2" s="1"/>
  <c r="J1069" i="2"/>
  <c r="J1429" i="2"/>
  <c r="J1549" i="2" s="1"/>
  <c r="J1669" i="2" s="1"/>
  <c r="J1789" i="2" s="1"/>
  <c r="J1909" i="2" s="1"/>
  <c r="J2029" i="2" s="1"/>
  <c r="J2149" i="2" s="1"/>
  <c r="M2150" i="2" s="1"/>
  <c r="M226" i="2"/>
  <c r="M227" i="2" s="1"/>
  <c r="M3710" i="2"/>
  <c r="M829" i="2"/>
  <c r="J947" i="2"/>
  <c r="M948" i="2" s="1"/>
  <c r="J587" i="2"/>
  <c r="M1429" i="2"/>
  <c r="M2630" i="2"/>
  <c r="M3470" i="2"/>
  <c r="J1310" i="2"/>
  <c r="J2271" i="2"/>
  <c r="J2390" i="2"/>
  <c r="J2510" i="2" s="1"/>
  <c r="J2630" i="2" s="1"/>
  <c r="J2750" i="2" s="1"/>
  <c r="J2870" i="2" s="1"/>
  <c r="J2990" i="2" s="1"/>
  <c r="J3110" i="2" s="1"/>
  <c r="J3230" i="2" s="1"/>
  <c r="J3350" i="2" s="1"/>
  <c r="J3470" i="2" s="1"/>
  <c r="J3590" i="2" s="1"/>
  <c r="J3710" i="2" s="1"/>
  <c r="J3830" i="2" s="1"/>
  <c r="J3950" i="2" s="1"/>
  <c r="J4070" i="2" s="1"/>
  <c r="M4071" i="2" s="1"/>
  <c r="M3590" i="2"/>
  <c r="M2390" i="2"/>
  <c r="G259" i="6"/>
  <c r="G285" i="6" s="1"/>
  <c r="H257" i="6"/>
  <c r="H283" i="6" s="1"/>
  <c r="G154" i="6"/>
  <c r="H153" i="6"/>
  <c r="G224" i="6"/>
  <c r="G199" i="6"/>
  <c r="H198" i="6" s="1"/>
  <c r="H223" i="6"/>
  <c r="D393" i="6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367" i="6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H353" i="6"/>
  <c r="H165" i="6"/>
  <c r="G167" i="6"/>
  <c r="G330" i="6"/>
  <c r="G356" i="6" s="1"/>
  <c r="H328" i="6"/>
  <c r="H152" i="6"/>
  <c r="H178" i="6" s="1"/>
  <c r="G178" i="6"/>
  <c r="G179" i="6" s="1"/>
  <c r="H151" i="6"/>
  <c r="H177" i="6" s="1"/>
  <c r="H281" i="6"/>
  <c r="M2391" i="2" l="1"/>
  <c r="M1910" i="2"/>
  <c r="M3591" i="2"/>
  <c r="M3471" i="2"/>
  <c r="M3351" i="2"/>
  <c r="M707" i="2"/>
  <c r="M1430" i="2"/>
  <c r="J2272" i="2"/>
  <c r="J2391" i="2"/>
  <c r="J2511" i="2" s="1"/>
  <c r="J2631" i="2" s="1"/>
  <c r="J2751" i="2" s="1"/>
  <c r="J2871" i="2" s="1"/>
  <c r="J2991" i="2" s="1"/>
  <c r="J3111" i="2" s="1"/>
  <c r="J3231" i="2" s="1"/>
  <c r="J3351" i="2" s="1"/>
  <c r="J3471" i="2" s="1"/>
  <c r="J3591" i="2" s="1"/>
  <c r="J3711" i="2" s="1"/>
  <c r="J3831" i="2" s="1"/>
  <c r="J3951" i="2" s="1"/>
  <c r="J4071" i="2" s="1"/>
  <c r="M4072" i="2" s="1"/>
  <c r="J1311" i="2"/>
  <c r="M2272" i="2"/>
  <c r="J707" i="2"/>
  <c r="J227" i="2" s="1"/>
  <c r="J347" i="2" s="1"/>
  <c r="J467" i="2" s="1"/>
  <c r="M468" i="2" s="1"/>
  <c r="J107" i="2"/>
  <c r="M108" i="2" s="1"/>
  <c r="M588" i="2"/>
  <c r="M2511" i="2"/>
  <c r="M2512" i="2" s="1"/>
  <c r="M1790" i="2"/>
  <c r="M3831" i="2"/>
  <c r="M2631" i="2"/>
  <c r="M1670" i="2"/>
  <c r="M1671" i="2" s="1"/>
  <c r="M3231" i="2"/>
  <c r="M3111" i="2"/>
  <c r="M3951" i="2"/>
  <c r="M1431" i="2"/>
  <c r="J1189" i="2"/>
  <c r="J829" i="2"/>
  <c r="M830" i="2" s="1"/>
  <c r="J588" i="2"/>
  <c r="J948" i="2"/>
  <c r="M949" i="2" s="1"/>
  <c r="M1190" i="2"/>
  <c r="J1070" i="2"/>
  <c r="J1430" i="2"/>
  <c r="J1550" i="2" s="1"/>
  <c r="J1670" i="2" s="1"/>
  <c r="J1790" i="2" s="1"/>
  <c r="J1910" i="2" s="1"/>
  <c r="J2030" i="2" s="1"/>
  <c r="J2150" i="2" s="1"/>
  <c r="M2151" i="2" s="1"/>
  <c r="M2871" i="2"/>
  <c r="M2872" i="2" s="1"/>
  <c r="M3711" i="2"/>
  <c r="M1311" i="2"/>
  <c r="M1312" i="2" s="1"/>
  <c r="M2751" i="2"/>
  <c r="M2752" i="2" s="1"/>
  <c r="M2030" i="2"/>
  <c r="M1070" i="2"/>
  <c r="M2991" i="2"/>
  <c r="G260" i="6"/>
  <c r="G286" i="6" s="1"/>
  <c r="H258" i="6"/>
  <c r="H284" i="6" s="1"/>
  <c r="H179" i="6"/>
  <c r="G180" i="6"/>
  <c r="H154" i="6"/>
  <c r="G155" i="6"/>
  <c r="G225" i="6"/>
  <c r="H224" i="6"/>
  <c r="G200" i="6"/>
  <c r="H199" i="6" s="1"/>
  <c r="H354" i="6"/>
  <c r="H166" i="6"/>
  <c r="G168" i="6"/>
  <c r="G331" i="6"/>
  <c r="G357" i="6" s="1"/>
  <c r="H329" i="6"/>
  <c r="H282" i="6"/>
  <c r="H276" i="6"/>
  <c r="M1911" i="2" l="1"/>
  <c r="M1071" i="2"/>
  <c r="M348" i="2"/>
  <c r="M1313" i="2"/>
  <c r="J1190" i="2"/>
  <c r="J830" i="2"/>
  <c r="J589" i="2"/>
  <c r="J949" i="2"/>
  <c r="M950" i="2" s="1"/>
  <c r="M3112" i="2"/>
  <c r="M3592" i="2"/>
  <c r="M1791" i="2"/>
  <c r="M228" i="2"/>
  <c r="M2273" i="2"/>
  <c r="M1191" i="2"/>
  <c r="M1072" i="2"/>
  <c r="M2031" i="2"/>
  <c r="M3712" i="2"/>
  <c r="M2392" i="2"/>
  <c r="J708" i="2"/>
  <c r="J228" i="2" s="1"/>
  <c r="J348" i="2" s="1"/>
  <c r="J468" i="2" s="1"/>
  <c r="M469" i="2" s="1"/>
  <c r="J108" i="2"/>
  <c r="M109" i="2" s="1"/>
  <c r="M3232" i="2"/>
  <c r="M1551" i="2"/>
  <c r="M708" i="2"/>
  <c r="M709" i="2" s="1"/>
  <c r="J1431" i="2"/>
  <c r="J1551" i="2" s="1"/>
  <c r="J1671" i="2" s="1"/>
  <c r="J1791" i="2" s="1"/>
  <c r="J1911" i="2" s="1"/>
  <c r="J2031" i="2" s="1"/>
  <c r="J2151" i="2" s="1"/>
  <c r="M2152" i="2" s="1"/>
  <c r="J1071" i="2"/>
  <c r="M1432" i="2"/>
  <c r="M831" i="2"/>
  <c r="M2992" i="2"/>
  <c r="M3352" i="2"/>
  <c r="M3952" i="2"/>
  <c r="M3953" i="2" s="1"/>
  <c r="M2632" i="2"/>
  <c r="M3832" i="2"/>
  <c r="M589" i="2"/>
  <c r="M590" i="2" s="1"/>
  <c r="M3472" i="2"/>
  <c r="M3473" i="2" s="1"/>
  <c r="J2392" i="2"/>
  <c r="J2512" i="2" s="1"/>
  <c r="J2632" i="2" s="1"/>
  <c r="J2752" i="2" s="1"/>
  <c r="J2872" i="2" s="1"/>
  <c r="J2992" i="2" s="1"/>
  <c r="J3112" i="2" s="1"/>
  <c r="J3232" i="2" s="1"/>
  <c r="J3352" i="2" s="1"/>
  <c r="J3472" i="2" s="1"/>
  <c r="J3592" i="2" s="1"/>
  <c r="J3712" i="2" s="1"/>
  <c r="J3832" i="2" s="1"/>
  <c r="J3952" i="2" s="1"/>
  <c r="J4072" i="2" s="1"/>
  <c r="M4073" i="2" s="1"/>
  <c r="J1312" i="2"/>
  <c r="J2273" i="2"/>
  <c r="G261" i="6"/>
  <c r="G287" i="6" s="1"/>
  <c r="H259" i="6"/>
  <c r="H285" i="6" s="1"/>
  <c r="G156" i="6"/>
  <c r="H155" i="6"/>
  <c r="H180" i="6"/>
  <c r="G181" i="6"/>
  <c r="G226" i="6"/>
  <c r="G201" i="6"/>
  <c r="H200" i="6" s="1"/>
  <c r="H225" i="6"/>
  <c r="G169" i="6"/>
  <c r="H330" i="6"/>
  <c r="G332" i="6"/>
  <c r="G358" i="6" s="1"/>
  <c r="H355" i="6"/>
  <c r="H167" i="6"/>
  <c r="M3833" i="2" l="1"/>
  <c r="M2513" i="2"/>
  <c r="M1552" i="2"/>
  <c r="M1912" i="2"/>
  <c r="J1072" i="2"/>
  <c r="M1073" i="2" s="1"/>
  <c r="J1432" i="2"/>
  <c r="J1552" i="2" s="1"/>
  <c r="J1672" i="2" s="1"/>
  <c r="J1792" i="2" s="1"/>
  <c r="J1912" i="2" s="1"/>
  <c r="J2032" i="2" s="1"/>
  <c r="J2152" i="2" s="1"/>
  <c r="M2153" i="2" s="1"/>
  <c r="J831" i="2"/>
  <c r="J1191" i="2"/>
  <c r="M3233" i="2"/>
  <c r="M3713" i="2"/>
  <c r="M1192" i="2"/>
  <c r="M3593" i="2"/>
  <c r="J950" i="2"/>
  <c r="M951" i="2" s="1"/>
  <c r="J590" i="2"/>
  <c r="M591" i="2" s="1"/>
  <c r="M832" i="2"/>
  <c r="M2633" i="2"/>
  <c r="M2993" i="2"/>
  <c r="M2873" i="2"/>
  <c r="M2032" i="2"/>
  <c r="M2274" i="2"/>
  <c r="M3113" i="2"/>
  <c r="M229" i="2"/>
  <c r="M230" i="2" s="1"/>
  <c r="J1313" i="2"/>
  <c r="J2274" i="2"/>
  <c r="J2393" i="2"/>
  <c r="J2513" i="2" s="1"/>
  <c r="J2633" i="2" s="1"/>
  <c r="J2753" i="2" s="1"/>
  <c r="J2873" i="2" s="1"/>
  <c r="J2993" i="2" s="1"/>
  <c r="J3113" i="2" s="1"/>
  <c r="J3233" i="2" s="1"/>
  <c r="J3353" i="2" s="1"/>
  <c r="J3473" i="2" s="1"/>
  <c r="J3593" i="2" s="1"/>
  <c r="J3713" i="2" s="1"/>
  <c r="J3833" i="2" s="1"/>
  <c r="J3953" i="2" s="1"/>
  <c r="J4073" i="2" s="1"/>
  <c r="M4074" i="2" s="1"/>
  <c r="M3353" i="2"/>
  <c r="M2753" i="2"/>
  <c r="M2393" i="2"/>
  <c r="M1672" i="2"/>
  <c r="M1792" i="2"/>
  <c r="M1793" i="2" s="1"/>
  <c r="J709" i="2"/>
  <c r="J229" i="2" s="1"/>
  <c r="J349" i="2" s="1"/>
  <c r="J469" i="2" s="1"/>
  <c r="M470" i="2" s="1"/>
  <c r="J109" i="2"/>
  <c r="M110" i="2" s="1"/>
  <c r="M349" i="2"/>
  <c r="G262" i="6"/>
  <c r="G288" i="6" s="1"/>
  <c r="H260" i="6"/>
  <c r="H286" i="6" s="1"/>
  <c r="H181" i="6"/>
  <c r="G182" i="6"/>
  <c r="G157" i="6"/>
  <c r="H156" i="6"/>
  <c r="G227" i="6"/>
  <c r="G202" i="6"/>
  <c r="H201" i="6" s="1"/>
  <c r="H226" i="6"/>
  <c r="H356" i="6"/>
  <c r="H168" i="6"/>
  <c r="G170" i="6"/>
  <c r="H331" i="6"/>
  <c r="G333" i="6"/>
  <c r="M2754" i="2" l="1"/>
  <c r="M2275" i="2"/>
  <c r="M1553" i="2"/>
  <c r="M2033" i="2"/>
  <c r="M1673" i="2"/>
  <c r="M1433" i="2"/>
  <c r="M2634" i="2"/>
  <c r="M2635" i="2" s="1"/>
  <c r="M2394" i="2"/>
  <c r="M3354" i="2"/>
  <c r="J1433" i="2"/>
  <c r="J1553" i="2" s="1"/>
  <c r="J1673" i="2" s="1"/>
  <c r="J1793" i="2" s="1"/>
  <c r="J1913" i="2" s="1"/>
  <c r="J2033" i="2" s="1"/>
  <c r="J2153" i="2" s="1"/>
  <c r="M2154" i="2" s="1"/>
  <c r="J1073" i="2"/>
  <c r="M3954" i="2"/>
  <c r="M2874" i="2"/>
  <c r="M3234" i="2"/>
  <c r="M3235" i="2" s="1"/>
  <c r="M3834" i="2"/>
  <c r="M3114" i="2"/>
  <c r="M2994" i="2"/>
  <c r="M2514" i="2"/>
  <c r="M2515" i="2" s="1"/>
  <c r="M3594" i="2"/>
  <c r="J1192" i="2"/>
  <c r="M1193" i="2" s="1"/>
  <c r="J832" i="2"/>
  <c r="J591" i="2"/>
  <c r="M592" i="2" s="1"/>
  <c r="J951" i="2"/>
  <c r="M952" i="2" s="1"/>
  <c r="M350" i="2"/>
  <c r="M1434" i="2"/>
  <c r="J1314" i="2"/>
  <c r="J2275" i="2"/>
  <c r="M2276" i="2" s="1"/>
  <c r="J2394" i="2"/>
  <c r="J2514" i="2" s="1"/>
  <c r="J2634" i="2" s="1"/>
  <c r="J2754" i="2" s="1"/>
  <c r="J2874" i="2" s="1"/>
  <c r="J2994" i="2" s="1"/>
  <c r="J3114" i="2" s="1"/>
  <c r="J3234" i="2" s="1"/>
  <c r="J3354" i="2" s="1"/>
  <c r="J3474" i="2" s="1"/>
  <c r="J3594" i="2" s="1"/>
  <c r="J3714" i="2" s="1"/>
  <c r="J3834" i="2" s="1"/>
  <c r="J3954" i="2" s="1"/>
  <c r="J4074" i="2" s="1"/>
  <c r="M4075" i="2" s="1"/>
  <c r="M710" i="2"/>
  <c r="M711" i="2" s="1"/>
  <c r="M1314" i="2"/>
  <c r="M1315" i="2" s="1"/>
  <c r="J710" i="2"/>
  <c r="J230" i="2" s="1"/>
  <c r="J350" i="2" s="1"/>
  <c r="J470" i="2" s="1"/>
  <c r="M471" i="2" s="1"/>
  <c r="J110" i="2"/>
  <c r="M111" i="2" s="1"/>
  <c r="M3714" i="2"/>
  <c r="M1913" i="2"/>
  <c r="M3474" i="2"/>
  <c r="M3475" i="2" s="1"/>
  <c r="G359" i="6"/>
  <c r="G334" i="6"/>
  <c r="H261" i="6"/>
  <c r="H287" i="6" s="1"/>
  <c r="H262" i="6"/>
  <c r="H288" i="6" s="1"/>
  <c r="G158" i="6"/>
  <c r="H158" i="6" s="1"/>
  <c r="H157" i="6"/>
  <c r="H182" i="6"/>
  <c r="G183" i="6"/>
  <c r="G228" i="6"/>
  <c r="G203" i="6"/>
  <c r="H202" i="6" s="1"/>
  <c r="H227" i="6"/>
  <c r="G171" i="6"/>
  <c r="H332" i="6"/>
  <c r="H357" i="6"/>
  <c r="H169" i="6"/>
  <c r="J592" i="2" l="1"/>
  <c r="J952" i="2"/>
  <c r="M953" i="2" s="1"/>
  <c r="M351" i="2"/>
  <c r="M231" i="2"/>
  <c r="M2755" i="2"/>
  <c r="M3115" i="2"/>
  <c r="M3955" i="2"/>
  <c r="M2395" i="2"/>
  <c r="M2516" i="2"/>
  <c r="M1914" i="2"/>
  <c r="M1915" i="2" s="1"/>
  <c r="J2395" i="2"/>
  <c r="J2515" i="2" s="1"/>
  <c r="J2635" i="2" s="1"/>
  <c r="J2755" i="2" s="1"/>
  <c r="J2875" i="2" s="1"/>
  <c r="J2995" i="2" s="1"/>
  <c r="J3115" i="2" s="1"/>
  <c r="J3235" i="2" s="1"/>
  <c r="J3355" i="2" s="1"/>
  <c r="J3475" i="2" s="1"/>
  <c r="J3595" i="2" s="1"/>
  <c r="J3715" i="2" s="1"/>
  <c r="J3835" i="2" s="1"/>
  <c r="J3955" i="2" s="1"/>
  <c r="J4075" i="2" s="1"/>
  <c r="M4076" i="2" s="1"/>
  <c r="J1315" i="2"/>
  <c r="J2276" i="2"/>
  <c r="M2277" i="2" s="1"/>
  <c r="M3715" i="2"/>
  <c r="M3716" i="2" s="1"/>
  <c r="M2034" i="2"/>
  <c r="J1434" i="2"/>
  <c r="J1554" i="2" s="1"/>
  <c r="J1674" i="2" s="1"/>
  <c r="J1794" i="2" s="1"/>
  <c r="J1914" i="2" s="1"/>
  <c r="J2034" i="2" s="1"/>
  <c r="J2154" i="2" s="1"/>
  <c r="M2155" i="2" s="1"/>
  <c r="J1074" i="2"/>
  <c r="M1794" i="2"/>
  <c r="M1795" i="2" s="1"/>
  <c r="M3595" i="2"/>
  <c r="M3596" i="2" s="1"/>
  <c r="M3835" i="2"/>
  <c r="M3836" i="2" s="1"/>
  <c r="J833" i="2"/>
  <c r="J1193" i="2"/>
  <c r="M1194" i="2" s="1"/>
  <c r="M593" i="2"/>
  <c r="J111" i="2"/>
  <c r="M112" i="2" s="1"/>
  <c r="J711" i="2"/>
  <c r="J231" i="2" s="1"/>
  <c r="J351" i="2" s="1"/>
  <c r="J471" i="2" s="1"/>
  <c r="M472" i="2" s="1"/>
  <c r="M3476" i="2"/>
  <c r="M1674" i="2"/>
  <c r="M833" i="2"/>
  <c r="M834" i="2" s="1"/>
  <c r="M2995" i="2"/>
  <c r="M2996" i="2" s="1"/>
  <c r="M1554" i="2"/>
  <c r="M1555" i="2" s="1"/>
  <c r="M2875" i="2"/>
  <c r="M2876" i="2" s="1"/>
  <c r="M3355" i="2"/>
  <c r="M3356" i="2" s="1"/>
  <c r="M1074" i="2"/>
  <c r="M1075" i="2" s="1"/>
  <c r="G335" i="6"/>
  <c r="H333" i="6"/>
  <c r="G360" i="6"/>
  <c r="G361" i="6" s="1"/>
  <c r="G362" i="6" s="1"/>
  <c r="H183" i="6"/>
  <c r="G184" i="6"/>
  <c r="H184" i="6" s="1"/>
  <c r="G229" i="6"/>
  <c r="G204" i="6"/>
  <c r="H228" i="6"/>
  <c r="H358" i="6"/>
  <c r="H170" i="6"/>
  <c r="G172" i="6"/>
  <c r="H359" i="6"/>
  <c r="M712" i="2" l="1"/>
  <c r="M2756" i="2"/>
  <c r="J1075" i="2"/>
  <c r="J1435" i="2"/>
  <c r="J1555" i="2" s="1"/>
  <c r="J1675" i="2" s="1"/>
  <c r="J1795" i="2" s="1"/>
  <c r="J1915" i="2" s="1"/>
  <c r="J2035" i="2" s="1"/>
  <c r="J2155" i="2" s="1"/>
  <c r="M2156" i="2" s="1"/>
  <c r="M3956" i="2"/>
  <c r="M352" i="2"/>
  <c r="M1675" i="2"/>
  <c r="M1676" i="2" s="1"/>
  <c r="M2035" i="2"/>
  <c r="M2036" i="2" s="1"/>
  <c r="M1435" i="2"/>
  <c r="M1436" i="2" s="1"/>
  <c r="M3116" i="2"/>
  <c r="M1316" i="2"/>
  <c r="J712" i="2"/>
  <c r="J232" i="2" s="1"/>
  <c r="J352" i="2" s="1"/>
  <c r="J472" i="2" s="1"/>
  <c r="M473" i="2" s="1"/>
  <c r="J112" i="2"/>
  <c r="M113" i="2" s="1"/>
  <c r="M1796" i="2"/>
  <c r="M1556" i="2"/>
  <c r="M1916" i="2"/>
  <c r="M1076" i="2"/>
  <c r="J593" i="2"/>
  <c r="M594" i="2" s="1"/>
  <c r="J953" i="2"/>
  <c r="M954" i="2" s="1"/>
  <c r="J834" i="2"/>
  <c r="M835" i="2" s="1"/>
  <c r="J1194" i="2"/>
  <c r="M1195" i="2" s="1"/>
  <c r="J2277" i="2"/>
  <c r="J2396" i="2"/>
  <c r="J2516" i="2" s="1"/>
  <c r="J2636" i="2" s="1"/>
  <c r="J2756" i="2" s="1"/>
  <c r="J2876" i="2" s="1"/>
  <c r="J2996" i="2" s="1"/>
  <c r="J3116" i="2" s="1"/>
  <c r="J3236" i="2" s="1"/>
  <c r="J3356" i="2" s="1"/>
  <c r="J3476" i="2" s="1"/>
  <c r="J3596" i="2" s="1"/>
  <c r="J3716" i="2" s="1"/>
  <c r="J3836" i="2" s="1"/>
  <c r="J3956" i="2" s="1"/>
  <c r="J4076" i="2" s="1"/>
  <c r="M4077" i="2" s="1"/>
  <c r="J1316" i="2"/>
  <c r="M2636" i="2"/>
  <c r="M2637" i="2" s="1"/>
  <c r="M2396" i="2"/>
  <c r="M232" i="2"/>
  <c r="M3236" i="2"/>
  <c r="G363" i="6"/>
  <c r="H361" i="6"/>
  <c r="G336" i="6"/>
  <c r="H334" i="6"/>
  <c r="G205" i="6"/>
  <c r="H203" i="6"/>
  <c r="G230" i="6"/>
  <c r="G231" i="6" s="1"/>
  <c r="G232" i="6" s="1"/>
  <c r="H171" i="6"/>
  <c r="M233" i="2" l="1"/>
  <c r="M2877" i="2"/>
  <c r="M3957" i="2"/>
  <c r="M3837" i="2"/>
  <c r="M2397" i="2"/>
  <c r="J1317" i="2"/>
  <c r="J2278" i="2"/>
  <c r="J2397" i="2"/>
  <c r="J2517" i="2" s="1"/>
  <c r="J2637" i="2" s="1"/>
  <c r="J2757" i="2" s="1"/>
  <c r="J2877" i="2" s="1"/>
  <c r="J2997" i="2" s="1"/>
  <c r="J3117" i="2" s="1"/>
  <c r="J3237" i="2" s="1"/>
  <c r="J3357" i="2" s="1"/>
  <c r="J3477" i="2" s="1"/>
  <c r="J3597" i="2" s="1"/>
  <c r="J3717" i="2" s="1"/>
  <c r="J3837" i="2" s="1"/>
  <c r="J3957" i="2" s="1"/>
  <c r="J4077" i="2" s="1"/>
  <c r="M4078" i="2" s="1"/>
  <c r="J713" i="2"/>
  <c r="J233" i="2" s="1"/>
  <c r="J353" i="2" s="1"/>
  <c r="J473" i="2" s="1"/>
  <c r="M474" i="2" s="1"/>
  <c r="J113" i="2"/>
  <c r="M114" i="2" s="1"/>
  <c r="M713" i="2"/>
  <c r="M2757" i="2"/>
  <c r="M2758" i="2" s="1"/>
  <c r="M1317" i="2"/>
  <c r="M1318" i="2" s="1"/>
  <c r="M3597" i="2"/>
  <c r="M2517" i="2"/>
  <c r="M3357" i="2"/>
  <c r="M2278" i="2"/>
  <c r="M2279" i="2" s="1"/>
  <c r="M2997" i="2"/>
  <c r="M1917" i="2"/>
  <c r="M1797" i="2"/>
  <c r="M3117" i="2"/>
  <c r="M3477" i="2"/>
  <c r="M3237" i="2"/>
  <c r="M3238" i="2" s="1"/>
  <c r="J1076" i="2"/>
  <c r="J1436" i="2"/>
  <c r="J1556" i="2" s="1"/>
  <c r="J1676" i="2" s="1"/>
  <c r="J1796" i="2" s="1"/>
  <c r="J1916" i="2" s="1"/>
  <c r="J2036" i="2" s="1"/>
  <c r="J2156" i="2" s="1"/>
  <c r="M2157" i="2" s="1"/>
  <c r="J594" i="2"/>
  <c r="M595" i="2" s="1"/>
  <c r="J954" i="2"/>
  <c r="M955" i="2" s="1"/>
  <c r="M1077" i="2"/>
  <c r="M3717" i="2"/>
  <c r="M1437" i="2"/>
  <c r="M1677" i="2"/>
  <c r="M353" i="2"/>
  <c r="M354" i="2" s="1"/>
  <c r="J1195" i="2"/>
  <c r="M1196" i="2" s="1"/>
  <c r="J835" i="2"/>
  <c r="M836" i="2" s="1"/>
  <c r="G337" i="6"/>
  <c r="H335" i="6"/>
  <c r="H362" i="6"/>
  <c r="G364" i="6"/>
  <c r="G233" i="6"/>
  <c r="H231" i="6"/>
  <c r="G206" i="6"/>
  <c r="H204" i="6"/>
  <c r="H230" i="6" s="1"/>
  <c r="H229" i="6"/>
  <c r="H360" i="6"/>
  <c r="H172" i="6"/>
  <c r="G291" i="6"/>
  <c r="H290" i="6" s="1"/>
  <c r="M3478" i="2" l="1"/>
  <c r="M2998" i="2"/>
  <c r="M2518" i="2"/>
  <c r="M3358" i="2"/>
  <c r="M3359" i="2" s="1"/>
  <c r="M3718" i="2"/>
  <c r="M3118" i="2"/>
  <c r="M2638" i="2"/>
  <c r="M2398" i="2"/>
  <c r="M2399" i="2" s="1"/>
  <c r="M714" i="2"/>
  <c r="J2398" i="2"/>
  <c r="J2518" i="2" s="1"/>
  <c r="J2638" i="2" s="1"/>
  <c r="J2758" i="2" s="1"/>
  <c r="J2878" i="2" s="1"/>
  <c r="J2998" i="2" s="1"/>
  <c r="J3118" i="2" s="1"/>
  <c r="J3238" i="2" s="1"/>
  <c r="J3358" i="2" s="1"/>
  <c r="J3478" i="2" s="1"/>
  <c r="J3598" i="2" s="1"/>
  <c r="J3718" i="2" s="1"/>
  <c r="J3838" i="2" s="1"/>
  <c r="J3958" i="2" s="1"/>
  <c r="J4078" i="2" s="1"/>
  <c r="M4079" i="2" s="1"/>
  <c r="J1318" i="2"/>
  <c r="J2279" i="2"/>
  <c r="M2280" i="2" s="1"/>
  <c r="M3838" i="2"/>
  <c r="M234" i="2"/>
  <c r="M235" i="2" s="1"/>
  <c r="J714" i="2"/>
  <c r="J234" i="2" s="1"/>
  <c r="J354" i="2" s="1"/>
  <c r="J474" i="2" s="1"/>
  <c r="M475" i="2" s="1"/>
  <c r="J114" i="2"/>
  <c r="M115" i="2" s="1"/>
  <c r="J836" i="2"/>
  <c r="J1196" i="2"/>
  <c r="M1197" i="2" s="1"/>
  <c r="M3119" i="2"/>
  <c r="M2639" i="2"/>
  <c r="M3598" i="2"/>
  <c r="M3599" i="2" s="1"/>
  <c r="J1077" i="2"/>
  <c r="M1078" i="2" s="1"/>
  <c r="J1437" i="2"/>
  <c r="J1557" i="2" s="1"/>
  <c r="J1677" i="2" s="1"/>
  <c r="J1797" i="2" s="1"/>
  <c r="J1917" i="2" s="1"/>
  <c r="J2037" i="2" s="1"/>
  <c r="J2157" i="2" s="1"/>
  <c r="M2158" i="2" s="1"/>
  <c r="M3958" i="2"/>
  <c r="M3959" i="2" s="1"/>
  <c r="M3239" i="2"/>
  <c r="M1319" i="2"/>
  <c r="M2878" i="2"/>
  <c r="M2879" i="2" s="1"/>
  <c r="J595" i="2"/>
  <c r="J955" i="2"/>
  <c r="M956" i="2" s="1"/>
  <c r="M3479" i="2"/>
  <c r="M2759" i="2"/>
  <c r="M1557" i="2"/>
  <c r="M2037" i="2"/>
  <c r="G365" i="6"/>
  <c r="H363" i="6"/>
  <c r="G338" i="6"/>
  <c r="H336" i="6"/>
  <c r="G292" i="6"/>
  <c r="H291" i="6" s="1"/>
  <c r="G207" i="6"/>
  <c r="H205" i="6"/>
  <c r="G234" i="6"/>
  <c r="H232" i="6"/>
  <c r="G293" i="6"/>
  <c r="M2038" i="2" l="1"/>
  <c r="M1918" i="2"/>
  <c r="M1919" i="2" s="1"/>
  <c r="M1558" i="2"/>
  <c r="J596" i="2"/>
  <c r="J956" i="2"/>
  <c r="M957" i="2" s="1"/>
  <c r="J1078" i="2"/>
  <c r="M1079" i="2" s="1"/>
  <c r="J1438" i="2"/>
  <c r="J1558" i="2" s="1"/>
  <c r="J1678" i="2" s="1"/>
  <c r="J1798" i="2" s="1"/>
  <c r="J1918" i="2" s="1"/>
  <c r="J2038" i="2" s="1"/>
  <c r="J2158" i="2" s="1"/>
  <c r="M2159" i="2" s="1"/>
  <c r="M2999" i="2"/>
  <c r="M3719" i="2"/>
  <c r="J715" i="2"/>
  <c r="J235" i="2" s="1"/>
  <c r="J355" i="2" s="1"/>
  <c r="J475" i="2" s="1"/>
  <c r="M476" i="2" s="1"/>
  <c r="J115" i="2"/>
  <c r="M116" i="2" s="1"/>
  <c r="M355" i="2"/>
  <c r="M3839" i="2"/>
  <c r="M715" i="2"/>
  <c r="M716" i="2" s="1"/>
  <c r="M1438" i="2"/>
  <c r="M1439" i="2" s="1"/>
  <c r="M596" i="2"/>
  <c r="M597" i="2" s="1"/>
  <c r="M2039" i="2"/>
  <c r="M1798" i="2"/>
  <c r="M1799" i="2" s="1"/>
  <c r="J837" i="2"/>
  <c r="J1197" i="2"/>
  <c r="M1198" i="2" s="1"/>
  <c r="J1319" i="2"/>
  <c r="J2280" i="2"/>
  <c r="J2399" i="2"/>
  <c r="J2519" i="2" s="1"/>
  <c r="J2639" i="2" s="1"/>
  <c r="J2759" i="2" s="1"/>
  <c r="J2879" i="2" s="1"/>
  <c r="J2999" i="2" s="1"/>
  <c r="J3119" i="2" s="1"/>
  <c r="J3239" i="2" s="1"/>
  <c r="J3359" i="2" s="1"/>
  <c r="J3479" i="2" s="1"/>
  <c r="J3599" i="2" s="1"/>
  <c r="J3719" i="2" s="1"/>
  <c r="J3839" i="2" s="1"/>
  <c r="J3959" i="2" s="1"/>
  <c r="J4079" i="2" s="1"/>
  <c r="M4080" i="2" s="1"/>
  <c r="M2519" i="2"/>
  <c r="M1678" i="2"/>
  <c r="M1679" i="2" s="1"/>
  <c r="M837" i="2"/>
  <c r="G339" i="6"/>
  <c r="H337" i="6"/>
  <c r="H364" i="6"/>
  <c r="G366" i="6"/>
  <c r="G235" i="6"/>
  <c r="H233" i="6"/>
  <c r="G208" i="6"/>
  <c r="H206" i="6"/>
  <c r="G294" i="6"/>
  <c r="H292" i="6"/>
  <c r="M356" i="2" l="1"/>
  <c r="M3720" i="2"/>
  <c r="M3960" i="2"/>
  <c r="M3240" i="2"/>
  <c r="J1439" i="2"/>
  <c r="J1559" i="2" s="1"/>
  <c r="J1679" i="2" s="1"/>
  <c r="J1799" i="2" s="1"/>
  <c r="J1919" i="2" s="1"/>
  <c r="J2039" i="2" s="1"/>
  <c r="J2159" i="2" s="1"/>
  <c r="M2160" i="2" s="1"/>
  <c r="J1079" i="2"/>
  <c r="M1080" i="2" s="1"/>
  <c r="M2880" i="2"/>
  <c r="M2760" i="2"/>
  <c r="M3840" i="2"/>
  <c r="M3000" i="2"/>
  <c r="J116" i="2"/>
  <c r="J716" i="2"/>
  <c r="J236" i="2" s="1"/>
  <c r="J356" i="2" s="1"/>
  <c r="J476" i="2" s="1"/>
  <c r="M477" i="2" s="1"/>
  <c r="M3480" i="2"/>
  <c r="M2520" i="2"/>
  <c r="M2640" i="2"/>
  <c r="M3600" i="2"/>
  <c r="M1559" i="2"/>
  <c r="M117" i="2"/>
  <c r="J597" i="2"/>
  <c r="J957" i="2"/>
  <c r="M958" i="2" s="1"/>
  <c r="M3120" i="2"/>
  <c r="J1198" i="2"/>
  <c r="M1199" i="2" s="1"/>
  <c r="J838" i="2"/>
  <c r="M838" i="2"/>
  <c r="J2400" i="2"/>
  <c r="J2520" i="2" s="1"/>
  <c r="J2640" i="2" s="1"/>
  <c r="J2760" i="2" s="1"/>
  <c r="J2880" i="2" s="1"/>
  <c r="J3000" i="2" s="1"/>
  <c r="J3120" i="2" s="1"/>
  <c r="J3240" i="2" s="1"/>
  <c r="J3360" i="2" s="1"/>
  <c r="J3480" i="2" s="1"/>
  <c r="J3600" i="2" s="1"/>
  <c r="J3720" i="2" s="1"/>
  <c r="J3840" i="2" s="1"/>
  <c r="J3960" i="2" s="1"/>
  <c r="J4080" i="2" s="1"/>
  <c r="M4081" i="2" s="1"/>
  <c r="J1320" i="2"/>
  <c r="J2281" i="2"/>
  <c r="M3360" i="2"/>
  <c r="M2281" i="2"/>
  <c r="M2282" i="2" s="1"/>
  <c r="M236" i="2"/>
  <c r="M1320" i="2"/>
  <c r="M2400" i="2"/>
  <c r="H366" i="6"/>
  <c r="H365" i="6"/>
  <c r="G340" i="6"/>
  <c r="H338" i="6"/>
  <c r="G209" i="6"/>
  <c r="H207" i="6"/>
  <c r="G236" i="6"/>
  <c r="H235" i="6" s="1"/>
  <c r="H234" i="6"/>
  <c r="H293" i="6"/>
  <c r="G295" i="6"/>
  <c r="M1920" i="2" l="1"/>
  <c r="M2761" i="2"/>
  <c r="M1680" i="2"/>
  <c r="M1321" i="2"/>
  <c r="M1800" i="2"/>
  <c r="M1560" i="2"/>
  <c r="M2040" i="2"/>
  <c r="M3601" i="2"/>
  <c r="M1440" i="2"/>
  <c r="M3121" i="2"/>
  <c r="M357" i="2"/>
  <c r="M3001" i="2"/>
  <c r="J839" i="2"/>
  <c r="J1199" i="2"/>
  <c r="M1200" i="2" s="1"/>
  <c r="M3961" i="2"/>
  <c r="J117" i="2"/>
  <c r="J717" i="2"/>
  <c r="J237" i="2" s="1"/>
  <c r="J357" i="2" s="1"/>
  <c r="J477" i="2" s="1"/>
  <c r="M478" i="2" s="1"/>
  <c r="M3361" i="2"/>
  <c r="M237" i="2"/>
  <c r="M238" i="2" s="1"/>
  <c r="M839" i="2"/>
  <c r="M840" i="2" s="1"/>
  <c r="M598" i="2"/>
  <c r="M3481" i="2"/>
  <c r="M3841" i="2"/>
  <c r="M3721" i="2"/>
  <c r="J598" i="2"/>
  <c r="J958" i="2"/>
  <c r="M959" i="2" s="1"/>
  <c r="J2282" i="2"/>
  <c r="J1321" i="2"/>
  <c r="M1322" i="2" s="1"/>
  <c r="J2401" i="2"/>
  <c r="J2521" i="2" s="1"/>
  <c r="J2641" i="2" s="1"/>
  <c r="J2761" i="2" s="1"/>
  <c r="J2881" i="2" s="1"/>
  <c r="J3001" i="2" s="1"/>
  <c r="J3121" i="2" s="1"/>
  <c r="J3241" i="2" s="1"/>
  <c r="J3361" i="2" s="1"/>
  <c r="J3481" i="2" s="1"/>
  <c r="J3601" i="2" s="1"/>
  <c r="J3721" i="2" s="1"/>
  <c r="J3841" i="2" s="1"/>
  <c r="J3961" i="2" s="1"/>
  <c r="J4081" i="2" s="1"/>
  <c r="M4082" i="2" s="1"/>
  <c r="M2401" i="2"/>
  <c r="M2402" i="2" s="1"/>
  <c r="M717" i="2"/>
  <c r="M718" i="2" s="1"/>
  <c r="J1440" i="2"/>
  <c r="J1560" i="2" s="1"/>
  <c r="J1680" i="2" s="1"/>
  <c r="J1800" i="2" s="1"/>
  <c r="J1920" i="2" s="1"/>
  <c r="J2040" i="2" s="1"/>
  <c r="J2160" i="2" s="1"/>
  <c r="M2161" i="2" s="1"/>
  <c r="J1080" i="2"/>
  <c r="M118" i="2"/>
  <c r="M2641" i="2"/>
  <c r="M2521" i="2"/>
  <c r="M2881" i="2"/>
  <c r="M2882" i="2" s="1"/>
  <c r="M3241" i="2"/>
  <c r="M3242" i="2" s="1"/>
  <c r="H339" i="6"/>
  <c r="H340" i="6"/>
  <c r="G210" i="6"/>
  <c r="H209" i="6" s="1"/>
  <c r="H208" i="6"/>
  <c r="G296" i="6"/>
  <c r="H294" i="6"/>
  <c r="M2762" i="2" l="1"/>
  <c r="M3842" i="2"/>
  <c r="M3962" i="2"/>
  <c r="M1441" i="2"/>
  <c r="J1200" i="2"/>
  <c r="M1201" i="2" s="1"/>
  <c r="J840" i="2"/>
  <c r="J1081" i="2"/>
  <c r="J1441" i="2"/>
  <c r="J1561" i="2" s="1"/>
  <c r="J1681" i="2" s="1"/>
  <c r="J1801" i="2" s="1"/>
  <c r="J1921" i="2" s="1"/>
  <c r="J2041" i="2" s="1"/>
  <c r="J2161" i="2" s="1"/>
  <c r="M2162" i="2" s="1"/>
  <c r="M3482" i="2"/>
  <c r="M1801" i="2"/>
  <c r="M1802" i="2" s="1"/>
  <c r="M1921" i="2"/>
  <c r="M1922" i="2" s="1"/>
  <c r="M358" i="2"/>
  <c r="J718" i="2"/>
  <c r="J238" i="2" s="1"/>
  <c r="J358" i="2" s="1"/>
  <c r="J478" i="2" s="1"/>
  <c r="M479" i="2" s="1"/>
  <c r="J118" i="2"/>
  <c r="M119" i="2" s="1"/>
  <c r="M599" i="2"/>
  <c r="M600" i="2" s="1"/>
  <c r="J959" i="2"/>
  <c r="M960" i="2" s="1"/>
  <c r="J599" i="2"/>
  <c r="M2041" i="2"/>
  <c r="M2042" i="2" s="1"/>
  <c r="M2522" i="2"/>
  <c r="M1681" i="2"/>
  <c r="M1682" i="2" s="1"/>
  <c r="J1322" i="2"/>
  <c r="J2402" i="2"/>
  <c r="J2522" i="2" s="1"/>
  <c r="J2642" i="2" s="1"/>
  <c r="J2762" i="2" s="1"/>
  <c r="J2882" i="2" s="1"/>
  <c r="J3002" i="2" s="1"/>
  <c r="J3122" i="2" s="1"/>
  <c r="J3242" i="2" s="1"/>
  <c r="J3362" i="2" s="1"/>
  <c r="J3482" i="2" s="1"/>
  <c r="J3602" i="2" s="1"/>
  <c r="J3722" i="2" s="1"/>
  <c r="J3842" i="2" s="1"/>
  <c r="J3962" i="2" s="1"/>
  <c r="J4082" i="2" s="1"/>
  <c r="M2642" i="2"/>
  <c r="M719" i="2"/>
  <c r="M3602" i="2"/>
  <c r="M1081" i="2"/>
  <c r="M1082" i="2" s="1"/>
  <c r="M3722" i="2"/>
  <c r="M1561" i="2"/>
  <c r="M1562" i="2" s="1"/>
  <c r="M3362" i="2"/>
  <c r="M3002" i="2"/>
  <c r="M3122" i="2"/>
  <c r="H295" i="6"/>
  <c r="G297" i="6"/>
  <c r="J1082" i="2" l="1"/>
  <c r="J1442" i="2"/>
  <c r="J1562" i="2" s="1"/>
  <c r="J1682" i="2" s="1"/>
  <c r="J1802" i="2" s="1"/>
  <c r="J1922" i="2" s="1"/>
  <c r="J2042" i="2" s="1"/>
  <c r="J2162" i="2" s="1"/>
  <c r="J119" i="2"/>
  <c r="M120" i="2" s="1"/>
  <c r="J719" i="2"/>
  <c r="J239" i="2" s="1"/>
  <c r="J359" i="2" s="1"/>
  <c r="J479" i="2" s="1"/>
  <c r="M480" i="2" s="1"/>
  <c r="J1201" i="2"/>
  <c r="M1202" i="2" s="1"/>
  <c r="J841" i="2"/>
  <c r="J600" i="2"/>
  <c r="M601" i="2" s="1"/>
  <c r="J960" i="2"/>
  <c r="M961" i="2" s="1"/>
  <c r="M841" i="2"/>
  <c r="M720" i="2"/>
  <c r="M239" i="2"/>
  <c r="M359" i="2"/>
  <c r="M1442" i="2"/>
  <c r="G298" i="6"/>
  <c r="H296" i="6"/>
  <c r="M962" i="2" l="1"/>
  <c r="M240" i="2"/>
  <c r="J120" i="2"/>
  <c r="M121" i="2" s="1"/>
  <c r="J720" i="2"/>
  <c r="J240" i="2" s="1"/>
  <c r="J360" i="2" s="1"/>
  <c r="J480" i="2" s="1"/>
  <c r="M481" i="2" s="1"/>
  <c r="J601" i="2"/>
  <c r="J961" i="2"/>
  <c r="M360" i="2"/>
  <c r="M842" i="2"/>
  <c r="J1202" i="2"/>
  <c r="J842" i="2"/>
  <c r="G299" i="6"/>
  <c r="H297" i="6"/>
  <c r="M361" i="2" l="1"/>
  <c r="M721" i="2"/>
  <c r="J121" i="2"/>
  <c r="M122" i="2" s="1"/>
  <c r="J721" i="2"/>
  <c r="J241" i="2" s="1"/>
  <c r="J361" i="2" s="1"/>
  <c r="J481" i="2" s="1"/>
  <c r="M482" i="2" s="1"/>
  <c r="M602" i="2"/>
  <c r="J602" i="2"/>
  <c r="J962" i="2"/>
  <c r="M241" i="2"/>
  <c r="M242" i="2" s="1"/>
  <c r="G300" i="6"/>
  <c r="H298" i="6"/>
  <c r="J122" i="2" l="1"/>
  <c r="J722" i="2"/>
  <c r="J242" i="2" s="1"/>
  <c r="J362" i="2" s="1"/>
  <c r="J482" i="2" s="1"/>
  <c r="M362" i="2"/>
  <c r="M722" i="2"/>
  <c r="H299" i="6"/>
  <c r="G301" i="6"/>
  <c r="G302" i="6" l="1"/>
  <c r="H300" i="6"/>
  <c r="H301" i="6" l="1"/>
  <c r="G303" i="6"/>
  <c r="G304" i="6" l="1"/>
  <c r="H302" i="6"/>
  <c r="H303" i="6" l="1"/>
  <c r="G305" i="6"/>
  <c r="G306" i="6" l="1"/>
  <c r="H304" i="6"/>
  <c r="H305" i="6" l="1"/>
  <c r="G307" i="6"/>
  <c r="H306" i="6" l="1"/>
  <c r="G308" i="6"/>
  <c r="H307" i="6" l="1"/>
  <c r="G309" i="6"/>
  <c r="G310" i="6" l="1"/>
  <c r="H308" i="6"/>
  <c r="G311" i="6" l="1"/>
  <c r="H309" i="6"/>
  <c r="G312" i="6" l="1"/>
  <c r="H310" i="6"/>
  <c r="G313" i="6" l="1"/>
  <c r="H311" i="6"/>
  <c r="G314" i="6" l="1"/>
  <c r="H312" i="6"/>
  <c r="H313" i="6" l="1"/>
  <c r="H314" i="6"/>
</calcChain>
</file>

<file path=xl/comments1.xml><?xml version="1.0" encoding="utf-8"?>
<comments xmlns="http://schemas.openxmlformats.org/spreadsheetml/2006/main">
  <authors>
    <author>作者</author>
  </authors>
  <commentLis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点击圣物物品及更换圣物时使用的音效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目前获取途径的类型有:
stage 关卡
tower 爬塔
campaign 战役
  "market_black", 黑市
    "market_arena", 竞技场商店
    "market_mystery", 神秘商店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1.法球
2.卷轴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10"/>
            <color indexed="81"/>
            <rFont val="宋体"/>
            <family val="3"/>
            <charset val="134"/>
          </rPr>
          <t>1级对应的是1级圣物升2级所需消耗经验值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沈佳:单位：秒
解绑价格 1分钟1个钻石
时间不累计 直接读表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10"/>
            <color indexed="81"/>
            <rFont val="宋体"/>
            <family val="3"/>
            <charset val="134"/>
          </rPr>
          <t xml:space="preserve">升星等级0级对应的是0升1所需满足的强化等级需求
</t>
        </r>
      </text>
    </comment>
    <comment ref="R2" authorId="0" shapeId="0">
      <text>
        <r>
          <rPr>
            <b/>
            <sz val="10"/>
            <color indexed="81"/>
            <rFont val="宋体"/>
            <family val="3"/>
            <charset val="134"/>
          </rPr>
          <t xml:space="preserve">升星等级0级对应的是0升1所需消耗的道具ID
</t>
        </r>
      </text>
    </comment>
    <comment ref="S2" authorId="0" shapeId="0">
      <text>
        <r>
          <rPr>
            <b/>
            <sz val="10"/>
            <color indexed="81"/>
            <rFont val="宋体"/>
            <family val="3"/>
            <charset val="134"/>
          </rPr>
          <t xml:space="preserve">升星等级0级对应的是0升1所需消耗的道具数量
</t>
        </r>
      </text>
    </comment>
    <comment ref="T2" authorId="0" shapeId="0">
      <text>
        <r>
          <rPr>
            <b/>
            <sz val="10"/>
            <color indexed="81"/>
            <rFont val="宋体"/>
            <family val="3"/>
            <charset val="134"/>
          </rPr>
          <t xml:space="preserve">升星等级0级对应的是0升1所需消耗的金币数量
</t>
        </r>
      </text>
    </comment>
    <comment ref="W2" authorId="0" shapeId="0">
      <text>
        <r>
          <rPr>
            <b/>
            <sz val="10"/>
            <color indexed="81"/>
            <rFont val="宋体"/>
            <family val="3"/>
            <charset val="134"/>
          </rPr>
          <t>升星等级0级对应的是0星重置后的产出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作者:
系统分类号(2)+类型号（1）流水号(3)+品质(1)
药品：0
装备：1
材料：2
魂石：3
宝箱：4
杂物：5
活动：6
圣物：7
货币：9
品质：白绿蓝紫橙=1.2.3.4.5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作者:
1、白
2、绿
3、蓝
4、紫
5、橙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目前获取途径的类型有:
1.stage 关卡
2.tower 爬塔
3.campaign 战役
 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配表里的数值</t>
        </r>
      </text>
    </comment>
  </commentList>
</comments>
</file>

<file path=xl/sharedStrings.xml><?xml version="1.0" encoding="utf-8"?>
<sst xmlns="http://schemas.openxmlformats.org/spreadsheetml/2006/main" count="2497" uniqueCount="646">
  <si>
    <t>color</t>
    <phoneticPr fontId="1" type="noConversion"/>
  </si>
  <si>
    <t>圣物ID</t>
    <phoneticPr fontId="1" type="noConversion"/>
  </si>
  <si>
    <t>圣物颜色</t>
    <phoneticPr fontId="1" type="noConversion"/>
  </si>
  <si>
    <t>圣物评级</t>
    <phoneticPr fontId="1" type="noConversion"/>
  </si>
  <si>
    <t>圣物名字</t>
    <phoneticPr fontId="1" type="noConversion"/>
  </si>
  <si>
    <t>圣物描述</t>
    <phoneticPr fontId="1" type="noConversion"/>
  </si>
  <si>
    <t>圣物类型</t>
    <phoneticPr fontId="1" type="noConversion"/>
  </si>
  <si>
    <t>圣物ID</t>
    <phoneticPr fontId="1" type="noConversion"/>
  </si>
  <si>
    <t>圣物强化等级</t>
    <phoneticPr fontId="1" type="noConversion"/>
  </si>
  <si>
    <t>魔法攻击</t>
    <phoneticPr fontId="1" type="noConversion"/>
  </si>
  <si>
    <t>id</t>
    <phoneticPr fontId="1" type="noConversion"/>
  </si>
  <si>
    <t>附加生命</t>
    <phoneticPr fontId="1" type="noConversion"/>
  </si>
  <si>
    <t>物理攻击</t>
    <phoneticPr fontId="1" type="noConversion"/>
  </si>
  <si>
    <t>hp</t>
    <phoneticPr fontId="1" type="noConversion"/>
  </si>
  <si>
    <t>升星等级</t>
    <phoneticPr fontId="1" type="noConversion"/>
  </si>
  <si>
    <t>消耗数量</t>
    <phoneticPr fontId="1" type="noConversion"/>
  </si>
  <si>
    <t>消耗金币</t>
    <phoneticPr fontId="1" type="noConversion"/>
  </si>
  <si>
    <t>hp</t>
    <phoneticPr fontId="1" type="noConversion"/>
  </si>
  <si>
    <t>强化等级需求</t>
    <phoneticPr fontId="1" type="noConversion"/>
  </si>
  <si>
    <t>圣物颜色</t>
    <phoneticPr fontId="1" type="noConversion"/>
  </si>
  <si>
    <t>强化等级需求</t>
    <phoneticPr fontId="1" type="noConversion"/>
  </si>
  <si>
    <t>洗炼槽</t>
    <phoneticPr fontId="1" type="noConversion"/>
  </si>
  <si>
    <t>金钱需求</t>
    <phoneticPr fontId="1" type="noConversion"/>
  </si>
  <si>
    <t>洗炼属性</t>
    <phoneticPr fontId="1" type="noConversion"/>
  </si>
  <si>
    <t>洗炼等级</t>
    <phoneticPr fontId="1" type="noConversion"/>
  </si>
  <si>
    <t>最小洗炼值</t>
    <phoneticPr fontId="1" type="noConversion"/>
  </si>
  <si>
    <t>最大洗炼值</t>
    <phoneticPr fontId="1" type="noConversion"/>
  </si>
  <si>
    <t>洗炼ID</t>
    <phoneticPr fontId="1" type="noConversion"/>
  </si>
  <si>
    <t>洗炼权重</t>
    <phoneticPr fontId="1" type="noConversion"/>
  </si>
  <si>
    <t>洗炼次数需求</t>
    <phoneticPr fontId="1" type="noConversion"/>
  </si>
  <si>
    <t>道具ID</t>
    <phoneticPr fontId="1" type="noConversion"/>
  </si>
  <si>
    <t>道具数量</t>
    <phoneticPr fontId="1" type="noConversion"/>
  </si>
  <si>
    <t>备注</t>
    <phoneticPr fontId="1" type="noConversion"/>
  </si>
  <si>
    <t>基础</t>
    <phoneticPr fontId="3" type="noConversion"/>
  </si>
  <si>
    <t>升星</t>
    <phoneticPr fontId="3" type="noConversion"/>
  </si>
  <si>
    <t>洗炼</t>
    <phoneticPr fontId="3" type="noConversion"/>
  </si>
  <si>
    <t>圣物特有属性</t>
    <phoneticPr fontId="1" type="noConversion"/>
  </si>
  <si>
    <t>圣物属性值</t>
    <phoneticPr fontId="1" type="noConversion"/>
  </si>
  <si>
    <t>特殊属性加成</t>
    <phoneticPr fontId="1" type="noConversion"/>
  </si>
  <si>
    <t>slot</t>
    <phoneticPr fontId="1" type="noConversion"/>
  </si>
  <si>
    <t>item</t>
    <phoneticPr fontId="1" type="noConversion"/>
  </si>
  <si>
    <t>id</t>
    <phoneticPr fontId="1" type="noConversion"/>
  </si>
  <si>
    <t>level</t>
    <phoneticPr fontId="1" type="noConversion"/>
  </si>
  <si>
    <t>圣物预计</t>
    <phoneticPr fontId="3" type="noConversion"/>
  </si>
  <si>
    <t>实际求和</t>
    <phoneticPr fontId="1" type="noConversion"/>
  </si>
  <si>
    <t>命中</t>
  </si>
  <si>
    <t>闪避</t>
  </si>
  <si>
    <t>暴击</t>
  </si>
  <si>
    <t>韧性</t>
  </si>
  <si>
    <t>格挡</t>
  </si>
  <si>
    <t>击破</t>
  </si>
  <si>
    <t>hit</t>
  </si>
  <si>
    <t>dodge</t>
  </si>
  <si>
    <t>critical</t>
  </si>
  <si>
    <t>resilience</t>
  </si>
  <si>
    <t>block</t>
  </si>
  <si>
    <t>broke</t>
  </si>
  <si>
    <t>治疗</t>
    <phoneticPr fontId="5" type="noConversion"/>
  </si>
  <si>
    <t>heal</t>
    <phoneticPr fontId="5" type="noConversion"/>
  </si>
  <si>
    <t>技初冷</t>
    <phoneticPr fontId="5" type="noConversion"/>
  </si>
  <si>
    <t>skill_delay</t>
    <phoneticPr fontId="5" type="noConversion"/>
  </si>
  <si>
    <t>职业</t>
    <phoneticPr fontId="4" type="noConversion"/>
  </si>
  <si>
    <t>标准等级生命成长</t>
    <phoneticPr fontId="3" type="noConversion"/>
  </si>
  <si>
    <t>标准等级攻击成长</t>
    <phoneticPr fontId="3" type="noConversion"/>
  </si>
  <si>
    <t>标准等级防御成长</t>
    <phoneticPr fontId="3" type="noConversion"/>
  </si>
  <si>
    <t>均值</t>
    <phoneticPr fontId="4" type="noConversion"/>
  </si>
  <si>
    <t>生命</t>
  </si>
  <si>
    <t>物攻</t>
  </si>
  <si>
    <t>魔攻</t>
  </si>
  <si>
    <t>phyatk</t>
  </si>
  <si>
    <t>magatk</t>
  </si>
  <si>
    <t>星数</t>
    <phoneticPr fontId="1" type="noConversion"/>
  </si>
  <si>
    <t>评级</t>
    <phoneticPr fontId="1" type="noConversion"/>
  </si>
  <si>
    <t>白色</t>
    <phoneticPr fontId="4" type="noConversion"/>
  </si>
  <si>
    <t>白色</t>
    <phoneticPr fontId="4" type="noConversion"/>
  </si>
  <si>
    <t>绿色</t>
    <phoneticPr fontId="4" type="noConversion"/>
  </si>
  <si>
    <t>蓝</t>
    <phoneticPr fontId="4" type="noConversion"/>
  </si>
  <si>
    <t>蓝</t>
    <phoneticPr fontId="4" type="noConversion"/>
  </si>
  <si>
    <t>紫</t>
    <phoneticPr fontId="4" type="noConversion"/>
  </si>
  <si>
    <t>白色</t>
    <phoneticPr fontId="4" type="noConversion"/>
  </si>
  <si>
    <t>蓝</t>
    <phoneticPr fontId="4" type="noConversion"/>
  </si>
  <si>
    <t>蓝</t>
    <phoneticPr fontId="4" type="noConversion"/>
  </si>
  <si>
    <t>紫</t>
    <phoneticPr fontId="4" type="noConversion"/>
  </si>
  <si>
    <t>紫</t>
    <phoneticPr fontId="4" type="noConversion"/>
  </si>
  <si>
    <t>紫</t>
    <phoneticPr fontId="4" type="noConversion"/>
  </si>
  <si>
    <t>道具ID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</si>
  <si>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</si>
  <si>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</si>
  <si>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</si>
  <si>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tips</t>
    <phoneticPr fontId="1" type="noConversion"/>
  </si>
  <si>
    <t>color</t>
    <phoneticPr fontId="1" type="noConversion"/>
  </si>
  <si>
    <t>coin</t>
    <phoneticPr fontId="1" type="noConversion"/>
  </si>
  <si>
    <t>合成id1</t>
    <phoneticPr fontId="1" type="noConversion"/>
  </si>
  <si>
    <t>合成id2</t>
    <phoneticPr fontId="1" type="noConversion"/>
  </si>
  <si>
    <t>合成数量1</t>
    <phoneticPr fontId="1" type="noConversion"/>
  </si>
  <si>
    <t>合成数量2</t>
    <phoneticPr fontId="1" type="noConversion"/>
  </si>
  <si>
    <t>圣物icon</t>
    <phoneticPr fontId="1" type="noConversion"/>
  </si>
  <si>
    <t>icon</t>
    <phoneticPr fontId="1" type="noConversion"/>
  </si>
  <si>
    <t>宝珠经验消耗</t>
    <phoneticPr fontId="1" type="noConversion"/>
  </si>
  <si>
    <t>物防</t>
  </si>
  <si>
    <t>phydef</t>
  </si>
  <si>
    <t>魔防</t>
  </si>
  <si>
    <t>magdef</t>
  </si>
  <si>
    <t>伤害加成</t>
  </si>
  <si>
    <t>damage_up</t>
  </si>
  <si>
    <t>伤害减免</t>
  </si>
  <si>
    <t>damage_down</t>
  </si>
  <si>
    <t>额外伤害</t>
  </si>
  <si>
    <t>damage_inc</t>
  </si>
  <si>
    <t>额外免伤</t>
  </si>
  <si>
    <t>damage_dec</t>
  </si>
  <si>
    <t>洗炼等级</t>
    <phoneticPr fontId="3" type="noConversion"/>
  </si>
  <si>
    <t>最小区间</t>
    <phoneticPr fontId="3" type="noConversion"/>
  </si>
  <si>
    <t>最大区间</t>
    <phoneticPr fontId="3" type="noConversion"/>
  </si>
  <si>
    <t>合成id3</t>
    <phoneticPr fontId="1" type="noConversion"/>
  </si>
  <si>
    <t>合成数量3</t>
    <phoneticPr fontId="1" type="noConversion"/>
  </si>
  <si>
    <t>合成id4</t>
    <phoneticPr fontId="1" type="noConversion"/>
  </si>
  <si>
    <t>合成数量4</t>
    <phoneticPr fontId="1" type="noConversion"/>
  </si>
  <si>
    <t>合成id5</t>
    <phoneticPr fontId="1" type="noConversion"/>
  </si>
  <si>
    <t>合成数量5</t>
    <phoneticPr fontId="1" type="noConversion"/>
  </si>
  <si>
    <t>合成id6</t>
    <phoneticPr fontId="1" type="noConversion"/>
  </si>
  <si>
    <t>合成数量6</t>
    <phoneticPr fontId="1" type="noConversion"/>
  </si>
  <si>
    <t>critical</t>
    <phoneticPr fontId="1" type="noConversion"/>
  </si>
  <si>
    <t>hit</t>
    <phoneticPr fontId="1" type="noConversion"/>
  </si>
  <si>
    <t>dodge</t>
    <phoneticPr fontId="1" type="noConversion"/>
  </si>
  <si>
    <t>resilience</t>
    <phoneticPr fontId="1" type="noConversion"/>
  </si>
  <si>
    <t>heal</t>
    <phoneticPr fontId="5" type="noConversion"/>
  </si>
  <si>
    <t>critical</t>
    <phoneticPr fontId="1" type="noConversion"/>
  </si>
  <si>
    <t>resilience</t>
    <phoneticPr fontId="1" type="noConversion"/>
  </si>
  <si>
    <t>狂热法球</t>
    <phoneticPr fontId="1" type="noConversion"/>
  </si>
  <si>
    <t>预知卷轴</t>
    <phoneticPr fontId="1" type="noConversion"/>
  </si>
  <si>
    <t>狂徒卷轴</t>
    <phoneticPr fontId="1" type="noConversion"/>
  </si>
  <si>
    <t>智慧法球</t>
    <phoneticPr fontId="1" type="noConversion"/>
  </si>
  <si>
    <t>怒焰法球</t>
    <phoneticPr fontId="1" type="noConversion"/>
  </si>
  <si>
    <t>光明法球</t>
    <phoneticPr fontId="1" type="noConversion"/>
  </si>
  <si>
    <t>雷鸣卷轴</t>
    <phoneticPr fontId="1" type="noConversion"/>
  </si>
  <si>
    <t>天雷法球</t>
    <phoneticPr fontId="1" type="noConversion"/>
  </si>
  <si>
    <t>军团法球</t>
    <phoneticPr fontId="1" type="noConversion"/>
  </si>
  <si>
    <t>皇家卷轴</t>
    <phoneticPr fontId="1" type="noConversion"/>
  </si>
  <si>
    <t>永恒法球</t>
    <phoneticPr fontId="1" type="noConversion"/>
  </si>
  <si>
    <t>复仇法球</t>
    <phoneticPr fontId="1" type="noConversion"/>
  </si>
  <si>
    <t>涌动法球</t>
    <phoneticPr fontId="1" type="noConversion"/>
  </si>
  <si>
    <t>叛乱卷轴</t>
    <phoneticPr fontId="1" type="noConversion"/>
  </si>
  <si>
    <t>机敏卷轴</t>
    <phoneticPr fontId="1" type="noConversion"/>
  </si>
  <si>
    <t>振奋卷轴</t>
    <phoneticPr fontId="1" type="noConversion"/>
  </si>
  <si>
    <t>勇气法球</t>
    <phoneticPr fontId="1" type="noConversion"/>
  </si>
  <si>
    <t>海啸法球</t>
    <phoneticPr fontId="1" type="noConversion"/>
  </si>
  <si>
    <t>地渊法球</t>
    <phoneticPr fontId="1" type="noConversion"/>
  </si>
  <si>
    <t>巨浪卷轴</t>
    <phoneticPr fontId="1" type="noConversion"/>
  </si>
  <si>
    <t>永世卷轴</t>
    <phoneticPr fontId="1" type="noConversion"/>
  </si>
  <si>
    <t>深渊卷轴</t>
    <phoneticPr fontId="1" type="noConversion"/>
  </si>
  <si>
    <t>混沌法球</t>
    <phoneticPr fontId="1" type="noConversion"/>
  </si>
  <si>
    <t>冰魄法球</t>
    <phoneticPr fontId="1" type="noConversion"/>
  </si>
  <si>
    <t>织魔法球</t>
    <phoneticPr fontId="1" type="noConversion"/>
  </si>
  <si>
    <t>地动法球</t>
    <phoneticPr fontId="1" type="noConversion"/>
  </si>
  <si>
    <t>幽暗法球</t>
    <phoneticPr fontId="1" type="noConversion"/>
  </si>
  <si>
    <t>灰烬卷轴</t>
    <phoneticPr fontId="1" type="noConversion"/>
  </si>
  <si>
    <t>永冻卷轴</t>
    <phoneticPr fontId="1" type="noConversion"/>
  </si>
  <si>
    <t>恶魔卷轴</t>
    <phoneticPr fontId="1" type="noConversion"/>
  </si>
  <si>
    <t>光辉卷轴</t>
    <phoneticPr fontId="1" type="noConversion"/>
  </si>
  <si>
    <t>大地卷轴</t>
    <phoneticPr fontId="1" type="noConversion"/>
  </si>
  <si>
    <t>暗影卷轴</t>
    <phoneticPr fontId="1" type="noConversion"/>
  </si>
  <si>
    <t>star</t>
    <phoneticPr fontId="1" type="noConversion"/>
  </si>
  <si>
    <t>phyatk</t>
    <phoneticPr fontId="1" type="noConversion"/>
  </si>
  <si>
    <t>magatk</t>
    <phoneticPr fontId="1" type="noConversion"/>
  </si>
  <si>
    <t>item_count</t>
    <phoneticPr fontId="1" type="noConversion"/>
  </si>
  <si>
    <t>desc</t>
    <phoneticPr fontId="1" type="noConversion"/>
  </si>
  <si>
    <t>rating</t>
    <phoneticPr fontId="1" type="noConversion"/>
  </si>
  <si>
    <t>attr</t>
    <phoneticPr fontId="1" type="noConversion"/>
  </si>
  <si>
    <t>attr_value</t>
    <phoneticPr fontId="1" type="noConversion"/>
  </si>
  <si>
    <t>item_count</t>
    <phoneticPr fontId="1" type="noConversion"/>
  </si>
  <si>
    <t>coin</t>
    <phoneticPr fontId="1" type="noConversion"/>
  </si>
  <si>
    <t>attr</t>
    <phoneticPr fontId="1" type="noConversion"/>
  </si>
  <si>
    <t>weight</t>
    <phoneticPr fontId="1" type="noConversion"/>
  </si>
  <si>
    <t>weight</t>
    <phoneticPr fontId="1" type="noConversion"/>
  </si>
  <si>
    <t>min</t>
    <phoneticPr fontId="1" type="noConversion"/>
  </si>
  <si>
    <t>max</t>
    <phoneticPr fontId="1" type="noConversion"/>
  </si>
  <si>
    <t>cost</t>
    <phoneticPr fontId="1" type="noConversion"/>
  </si>
  <si>
    <t>repeat</t>
    <phoneticPr fontId="1" type="noConversion"/>
  </si>
  <si>
    <t>combine1</t>
    <phoneticPr fontId="1" type="noConversion"/>
  </si>
  <si>
    <t>combine1count</t>
    <phoneticPr fontId="1" type="noConversion"/>
  </si>
  <si>
    <t>combine2</t>
    <phoneticPr fontId="1" type="noConversion"/>
  </si>
  <si>
    <t>combine2count</t>
    <phoneticPr fontId="1" type="noConversion"/>
  </si>
  <si>
    <t>combine3count</t>
    <phoneticPr fontId="1" type="noConversion"/>
  </si>
  <si>
    <t>combine3</t>
    <phoneticPr fontId="1" type="noConversion"/>
  </si>
  <si>
    <t>combine4</t>
    <phoneticPr fontId="1" type="noConversion"/>
  </si>
  <si>
    <t>combine4count</t>
    <phoneticPr fontId="1" type="noConversion"/>
  </si>
  <si>
    <t>combine5</t>
    <phoneticPr fontId="1" type="noConversion"/>
  </si>
  <si>
    <t>combine5count</t>
    <phoneticPr fontId="1" type="noConversion"/>
  </si>
  <si>
    <t>combine6</t>
    <phoneticPr fontId="1" type="noConversion"/>
  </si>
  <si>
    <t>combine6count</t>
    <phoneticPr fontId="1" type="noConversion"/>
  </si>
  <si>
    <t>repeat</t>
    <phoneticPr fontId="1" type="noConversion"/>
  </si>
  <si>
    <t>weightheap</t>
    <phoneticPr fontId="1" type="noConversion"/>
  </si>
  <si>
    <t>洗练权重累积</t>
    <phoneticPr fontId="1" type="noConversion"/>
  </si>
  <si>
    <t>attr</t>
    <phoneticPr fontId="1" type="noConversion"/>
  </si>
  <si>
    <t>id</t>
    <phoneticPr fontId="1" type="noConversion"/>
  </si>
  <si>
    <t>weightheap</t>
    <phoneticPr fontId="1" type="noConversion"/>
  </si>
  <si>
    <t>权重累积</t>
    <phoneticPr fontId="1" type="noConversion"/>
  </si>
  <si>
    <t>辅助</t>
    <phoneticPr fontId="1" type="noConversion"/>
  </si>
  <si>
    <t>评级</t>
    <phoneticPr fontId="1" type="noConversion"/>
  </si>
  <si>
    <t>使用评级18的数据</t>
    <phoneticPr fontId="3" type="noConversion"/>
  </si>
  <si>
    <t>cd</t>
    <phoneticPr fontId="1" type="noConversion"/>
  </si>
  <si>
    <t>解绑CD</t>
    <phoneticPr fontId="1" type="noConversion"/>
  </si>
  <si>
    <t>polishstar</t>
    <phoneticPr fontId="1" type="noConversion"/>
  </si>
  <si>
    <t>洗炼星级</t>
    <phoneticPr fontId="1" type="noConversion"/>
  </si>
  <si>
    <t>类型</t>
    <phoneticPr fontId="1" type="noConversion"/>
  </si>
  <si>
    <t>获取途径1</t>
    <phoneticPr fontId="5" type="noConversion"/>
  </si>
  <si>
    <t>获取途径2参数</t>
    <phoneticPr fontId="5" type="noConversion"/>
  </si>
  <si>
    <t>获取途径3参数</t>
    <phoneticPr fontId="5" type="noConversion"/>
  </si>
  <si>
    <t>获取途径4</t>
    <phoneticPr fontId="5" type="noConversion"/>
  </si>
  <si>
    <t>获取途径4参数</t>
    <phoneticPr fontId="5" type="noConversion"/>
  </si>
  <si>
    <t>获取途径5</t>
    <phoneticPr fontId="5" type="noConversion"/>
  </si>
  <si>
    <t>获取途径6</t>
    <phoneticPr fontId="5" type="noConversion"/>
  </si>
  <si>
    <t>获取途径6参数</t>
    <phoneticPr fontId="5" type="noConversion"/>
  </si>
  <si>
    <t>id</t>
  </si>
  <si>
    <t>acquire5</t>
    <phoneticPr fontId="5" type="noConversion"/>
  </si>
  <si>
    <t>特殊属性</t>
    <phoneticPr fontId="1" type="noConversion"/>
  </si>
  <si>
    <t>升星等级</t>
    <phoneticPr fontId="3" type="noConversion"/>
  </si>
  <si>
    <t>所需精华数量</t>
    <phoneticPr fontId="3" type="noConversion"/>
  </si>
  <si>
    <t>颜色</t>
    <phoneticPr fontId="3" type="noConversion"/>
  </si>
  <si>
    <t>合并</t>
    <phoneticPr fontId="3" type="noConversion"/>
  </si>
  <si>
    <t>所需金币</t>
    <phoneticPr fontId="3" type="noConversion"/>
  </si>
  <si>
    <t>分解产出1类型</t>
    <phoneticPr fontId="1" type="noConversion"/>
  </si>
  <si>
    <t>分解产出1id</t>
    <phoneticPr fontId="1" type="noConversion"/>
  </si>
  <si>
    <t>分解产出1参数</t>
    <phoneticPr fontId="1" type="noConversion"/>
  </si>
  <si>
    <t>item</t>
    <phoneticPr fontId="1" type="noConversion"/>
  </si>
  <si>
    <t>dec_type1</t>
    <phoneticPr fontId="1" type="noConversion"/>
  </si>
  <si>
    <t>dec_type1_id</t>
    <phoneticPr fontId="1" type="noConversion"/>
  </si>
  <si>
    <t>dec_type1_count</t>
    <phoneticPr fontId="1" type="noConversion"/>
  </si>
  <si>
    <t>音效</t>
    <phoneticPr fontId="1" type="noConversion"/>
  </si>
  <si>
    <t>sound</t>
    <phoneticPr fontId="1" type="noConversion"/>
  </si>
  <si>
    <t>ball</t>
    <phoneticPr fontId="1" type="noConversion"/>
  </si>
  <si>
    <t>scrollre</t>
    <phoneticPr fontId="1" type="noConversion"/>
  </si>
  <si>
    <t>deg_type2</t>
  </si>
  <si>
    <t>deg_type2_id</t>
  </si>
  <si>
    <t>deg_type2_count</t>
  </si>
  <si>
    <t>deg_type1</t>
    <phoneticPr fontId="1" type="noConversion"/>
  </si>
  <si>
    <t>deg_type1_id</t>
    <phoneticPr fontId="1" type="noConversion"/>
  </si>
  <si>
    <t>deg_type1_count</t>
    <phoneticPr fontId="1" type="noConversion"/>
  </si>
  <si>
    <t>返还钱</t>
    <phoneticPr fontId="1" type="noConversion"/>
  </si>
  <si>
    <t>重置产出1类型</t>
  </si>
  <si>
    <t>重置产出1ID</t>
  </si>
  <si>
    <t>重置产出1参数</t>
  </si>
  <si>
    <t>重置产出2类型</t>
  </si>
  <si>
    <t>重置产出2ID</t>
  </si>
  <si>
    <t>重置产出2参数</t>
  </si>
  <si>
    <t>重置消耗</t>
    <phoneticPr fontId="5" type="noConversion"/>
  </si>
  <si>
    <t>deg_use</t>
    <phoneticPr fontId="5" type="noConversion"/>
  </si>
  <si>
    <t>等级</t>
    <phoneticPr fontId="4" type="noConversion"/>
  </si>
  <si>
    <t>升星</t>
    <phoneticPr fontId="1" type="noConversion"/>
  </si>
  <si>
    <t>经验返还</t>
    <phoneticPr fontId="5" type="noConversion"/>
  </si>
  <si>
    <t>exp_return</t>
    <phoneticPr fontId="5" type="noConversion"/>
  </si>
  <si>
    <t xml:space="preserve"> </t>
    <phoneticPr fontId="1" type="noConversion"/>
  </si>
  <si>
    <t>钻石消耗</t>
    <phoneticPr fontId="1" type="noConversion"/>
  </si>
  <si>
    <t>diamond</t>
    <phoneticPr fontId="1" type="noConversion"/>
  </si>
  <si>
    <t>分解产出2类型</t>
    <phoneticPr fontId="1" type="noConversion"/>
  </si>
  <si>
    <t>dec_type2</t>
    <phoneticPr fontId="1" type="noConversion"/>
  </si>
  <si>
    <t>分解产出2id</t>
    <phoneticPr fontId="1" type="noConversion"/>
  </si>
  <si>
    <t>dec_type2_id</t>
    <phoneticPr fontId="1" type="noConversion"/>
  </si>
  <si>
    <t>分解产出2参数</t>
    <phoneticPr fontId="1" type="noConversion"/>
  </si>
  <si>
    <t>dec_type2_count</t>
    <phoneticPr fontId="1" type="noConversion"/>
  </si>
  <si>
    <t>分解产出3类型</t>
    <phoneticPr fontId="1" type="noConversion"/>
  </si>
  <si>
    <t>dec_type3</t>
    <phoneticPr fontId="1" type="noConversion"/>
  </si>
  <si>
    <t>分解产出3id</t>
    <phoneticPr fontId="1" type="noConversion"/>
  </si>
  <si>
    <t>dec_type3_id</t>
    <phoneticPr fontId="1" type="noConversion"/>
  </si>
  <si>
    <t>分解产出3参数</t>
    <phoneticPr fontId="1" type="noConversion"/>
  </si>
  <si>
    <t>dec_type3_count</t>
    <phoneticPr fontId="1" type="noConversion"/>
  </si>
  <si>
    <t>atkrate</t>
    <phoneticPr fontId="1" type="noConversion"/>
  </si>
  <si>
    <t>获取途径1参数</t>
    <phoneticPr fontId="5" type="noConversion"/>
  </si>
  <si>
    <t>获取途径2</t>
    <phoneticPr fontId="5" type="noConversion"/>
  </si>
  <si>
    <t>获取途径3</t>
    <phoneticPr fontId="5" type="noConversion"/>
  </si>
  <si>
    <t>获取途径5参数</t>
    <phoneticPr fontId="5" type="noConversion"/>
  </si>
  <si>
    <t>acquire1</t>
    <phoneticPr fontId="5" type="noConversion"/>
  </si>
  <si>
    <t>acquire1_parm</t>
    <phoneticPr fontId="5" type="noConversion"/>
  </si>
  <si>
    <t>acquire2</t>
    <phoneticPr fontId="5" type="noConversion"/>
  </si>
  <si>
    <t>acquire2_parm</t>
    <phoneticPr fontId="5" type="noConversion"/>
  </si>
  <si>
    <t>acquire3</t>
    <phoneticPr fontId="5" type="noConversion"/>
  </si>
  <si>
    <t>acquire3_parm</t>
    <phoneticPr fontId="5" type="noConversion"/>
  </si>
  <si>
    <t>acquire4</t>
    <phoneticPr fontId="5" type="noConversion"/>
  </si>
  <si>
    <t>acquire4_parm</t>
    <phoneticPr fontId="5" type="noConversion"/>
  </si>
  <si>
    <t>acquire5_parm</t>
    <phoneticPr fontId="5" type="noConversion"/>
  </si>
  <si>
    <t>acquire6</t>
    <phoneticPr fontId="5" type="noConversion"/>
  </si>
  <si>
    <t>acquire6_parm</t>
    <phoneticPr fontId="5" type="noConversion"/>
  </si>
  <si>
    <t>pvp_raid</t>
    <phoneticPr fontId="1" type="noConversion"/>
  </si>
  <si>
    <t>item</t>
    <phoneticPr fontId="1" type="noConversion"/>
  </si>
  <si>
    <t>market_mystery</t>
    <phoneticPr fontId="1" type="noConversion"/>
  </si>
  <si>
    <t>market_arena</t>
    <phoneticPr fontId="1" type="noConversion"/>
  </si>
  <si>
    <t>market_arena</t>
    <phoneticPr fontId="1" type="noConversion"/>
  </si>
  <si>
    <t>market_honor</t>
    <phoneticPr fontId="1" type="noConversion"/>
  </si>
  <si>
    <t>market_honor</t>
    <phoneticPr fontId="1" type="noConversion"/>
  </si>
  <si>
    <t>market_family</t>
    <phoneticPr fontId="1" type="noConversion"/>
  </si>
  <si>
    <t>market_explore</t>
    <phoneticPr fontId="1" type="noConversion"/>
  </si>
  <si>
    <t>market_explore</t>
    <phoneticPr fontId="1" type="noConversion"/>
  </si>
  <si>
    <t>灼热卷轴</t>
    <phoneticPr fontId="1" type="noConversion"/>
  </si>
  <si>
    <t>记载着上古火焰的力量</t>
    <phoneticPr fontId="1" type="noConversion"/>
  </si>
  <si>
    <t>世间的一切皆是源于混沌</t>
    <phoneticPr fontId="1" type="noConversion"/>
  </si>
  <si>
    <t>拥有四大元素中冰神的力量</t>
    <phoneticPr fontId="1" type="noConversion"/>
  </si>
  <si>
    <t>拥有四大元素中雷神的力量</t>
    <phoneticPr fontId="1" type="noConversion"/>
  </si>
  <si>
    <t>拥有四大元素中土神的力量</t>
    <phoneticPr fontId="1" type="noConversion"/>
  </si>
  <si>
    <t>拥有四大元素中火神的力量</t>
    <phoneticPr fontId="1" type="noConversion"/>
  </si>
  <si>
    <t>曙光终将照亮黑夜</t>
    <phoneticPr fontId="1" type="noConversion"/>
  </si>
  <si>
    <t>记载着皇家骑士团的辉煌</t>
    <phoneticPr fontId="1" type="noConversion"/>
  </si>
  <si>
    <t>海洋是喜怒无常的</t>
    <phoneticPr fontId="1" type="noConversion"/>
  </si>
  <si>
    <t>翻滚的巨浪会吞噬眼前的一切</t>
    <phoneticPr fontId="1" type="noConversion"/>
  </si>
  <si>
    <t>复仇者都认为自己代表正义</t>
    <phoneticPr fontId="1" type="noConversion"/>
  </si>
  <si>
    <t>英勇和鲁莽可是不一样的</t>
    <phoneticPr fontId="1" type="noConversion"/>
  </si>
  <si>
    <t>记载着历代的叛乱，被列为禁书</t>
    <phoneticPr fontId="1" type="noConversion"/>
  </si>
  <si>
    <t>冰冷冻结你的身躯，死亡冻结你的灵魂</t>
    <phoneticPr fontId="1" type="noConversion"/>
  </si>
  <si>
    <t>它会让拥有者变得非常好斗</t>
    <phoneticPr fontId="1" type="noConversion"/>
  </si>
  <si>
    <t>黑暗只会迷惑那些怯懦的影子</t>
    <phoneticPr fontId="1" type="noConversion"/>
  </si>
  <si>
    <t>沉溺于罪恶与背叛的灵魂</t>
    <phoneticPr fontId="1" type="noConversion"/>
  </si>
  <si>
    <t>幽暗始终存在于世界的对立面</t>
    <phoneticPr fontId="1" type="noConversion"/>
  </si>
  <si>
    <t>大地之心，蕴育着爱和生命</t>
    <phoneticPr fontId="1" type="noConversion"/>
  </si>
  <si>
    <t>没有人是先知</t>
    <phoneticPr fontId="1" type="noConversion"/>
  </si>
  <si>
    <t>谨献给疯狂的信徒</t>
    <phoneticPr fontId="1" type="noConversion"/>
  </si>
  <si>
    <t>世界看似平静，其实暗潮涌动</t>
    <phoneticPr fontId="1" type="noConversion"/>
  </si>
  <si>
    <t>智慧，不是死的默念，而是生的深思</t>
    <phoneticPr fontId="1" type="noConversion"/>
  </si>
  <si>
    <t>勤劳永远比懒惰更受人喜爱</t>
    <phoneticPr fontId="1" type="noConversion"/>
  </si>
  <si>
    <t>随机应变，处世之道</t>
    <phoneticPr fontId="1" type="noConversion"/>
  </si>
  <si>
    <t>open_box</t>
  </si>
  <si>
    <t>加入军团会有各种福利</t>
    <phoneticPr fontId="1" type="noConversion"/>
  </si>
  <si>
    <t>向神诚挚的祈祷，就能获得心灵的永恒</t>
    <phoneticPr fontId="1" type="noConversion"/>
  </si>
  <si>
    <t>地底深渊的力量正在苏醒</t>
    <phoneticPr fontId="1" type="noConversion"/>
  </si>
  <si>
    <t>人类永世长存，战争便永不停止</t>
    <phoneticPr fontId="1" type="noConversion"/>
  </si>
  <si>
    <t>在绝望的深渊中哀嚎吧</t>
    <phoneticPr fontId="1" type="noConversion"/>
  </si>
  <si>
    <t>曾经，织魔代表着最深的恐惧</t>
    <phoneticPr fontId="1" type="noConversion"/>
  </si>
  <si>
    <t>即使化为灰烬，也不屈服于世</t>
    <phoneticPr fontId="1" type="noConversion"/>
  </si>
  <si>
    <t>闪雷伴随轰然巨响，震慑着世间万物</t>
    <phoneticPr fontId="1" type="noConversion"/>
  </si>
  <si>
    <t>熠熠闪光，阅读时需要佩戴墨镜</t>
    <phoneticPr fontId="1" type="noConversion"/>
  </si>
  <si>
    <t>出现概率</t>
    <phoneticPr fontId="1" type="noConversion"/>
  </si>
  <si>
    <t>直接伤害加成或减免</t>
    <phoneticPr fontId="3" type="noConversion"/>
  </si>
  <si>
    <t>防御</t>
    <phoneticPr fontId="3" type="noConversion"/>
  </si>
  <si>
    <t>防御引用的是英雄数值</t>
    <phoneticPr fontId="3" type="noConversion"/>
  </si>
  <si>
    <t>洗炼ID</t>
  </si>
  <si>
    <t>洗炼属性</t>
  </si>
  <si>
    <t>洗炼次数需求</t>
  </si>
  <si>
    <t>洗炼权重</t>
  </si>
  <si>
    <t>洗练权重累积</t>
  </si>
  <si>
    <t>洗炼等级</t>
  </si>
  <si>
    <t>最小洗炼值</t>
  </si>
  <si>
    <t>最大洗炼值</t>
  </si>
  <si>
    <t>洗炼星级</t>
  </si>
  <si>
    <t>attr</t>
  </si>
  <si>
    <t>repeat</t>
  </si>
  <si>
    <t>weight</t>
  </si>
  <si>
    <t>weightheap</t>
  </si>
  <si>
    <t>level</t>
  </si>
  <si>
    <t>min</t>
  </si>
  <si>
    <t>max</t>
  </si>
  <si>
    <t>polishstar</t>
  </si>
  <si>
    <t>hp</t>
  </si>
  <si>
    <t>heal</t>
  </si>
  <si>
    <t>物理攻击绝对值</t>
    <phoneticPr fontId="1" type="noConversion"/>
  </si>
  <si>
    <t>魔法攻击绝对值</t>
    <phoneticPr fontId="1" type="noConversion"/>
  </si>
  <si>
    <t>生命绝对值</t>
    <phoneticPr fontId="1" type="noConversion"/>
  </si>
  <si>
    <t>生命</t>
    <phoneticPr fontId="1" type="noConversion"/>
  </si>
  <si>
    <t>品质</t>
    <phoneticPr fontId="1" type="noConversion"/>
  </si>
  <si>
    <t>phyatk_constant</t>
    <phoneticPr fontId="1" type="noConversion"/>
  </si>
  <si>
    <t>索引</t>
    <phoneticPr fontId="1" type="noConversion"/>
  </si>
  <si>
    <t>hp_constant</t>
    <phoneticPr fontId="1" type="noConversion"/>
  </si>
  <si>
    <t>初始防御</t>
    <phoneticPr fontId="1" type="noConversion"/>
  </si>
  <si>
    <t>物理防御</t>
    <phoneticPr fontId="1" type="noConversion"/>
  </si>
  <si>
    <t>魔法防御</t>
    <phoneticPr fontId="1" type="noConversion"/>
  </si>
  <si>
    <t>phydef</t>
    <phoneticPr fontId="1" type="noConversion"/>
  </si>
  <si>
    <t>magdef</t>
    <phoneticPr fontId="1" type="noConversion"/>
  </si>
  <si>
    <t>等级成长</t>
    <phoneticPr fontId="1" type="noConversion"/>
  </si>
  <si>
    <t>物理防御绝对值</t>
    <phoneticPr fontId="1" type="noConversion"/>
  </si>
  <si>
    <t>魔法防御绝对值</t>
    <phoneticPr fontId="1" type="noConversion"/>
  </si>
  <si>
    <t>magatk_constant</t>
    <phoneticPr fontId="1" type="noConversion"/>
  </si>
  <si>
    <t>phydef_constant</t>
    <phoneticPr fontId="1" type="noConversion"/>
  </si>
  <si>
    <t>magdef_constant</t>
    <phoneticPr fontId="1" type="noConversion"/>
  </si>
  <si>
    <t>防御</t>
    <phoneticPr fontId="1" type="noConversion"/>
  </si>
  <si>
    <t>编号</t>
  </si>
  <si>
    <t>名称</t>
  </si>
  <si>
    <t>功能描述</t>
    <phoneticPr fontId="5" type="noConversion"/>
  </si>
  <si>
    <t>形象描述</t>
    <phoneticPr fontId="5" type="noConversion"/>
  </si>
  <si>
    <t>图标</t>
  </si>
  <si>
    <t>品质</t>
  </si>
  <si>
    <t>评级</t>
    <phoneticPr fontId="1" type="noConversion"/>
  </si>
  <si>
    <t>获取途径1</t>
    <phoneticPr fontId="5" type="noConversion"/>
  </si>
  <si>
    <t>获取途径1参数</t>
    <phoneticPr fontId="5" type="noConversion"/>
  </si>
  <si>
    <t>获取途径2</t>
    <phoneticPr fontId="5" type="noConversion"/>
  </si>
  <si>
    <t>获取途径2参数</t>
    <phoneticPr fontId="5" type="noConversion"/>
  </si>
  <si>
    <t>获取途径4</t>
    <phoneticPr fontId="5" type="noConversion"/>
  </si>
  <si>
    <t>获取途径4参数</t>
    <phoneticPr fontId="5" type="noConversion"/>
  </si>
  <si>
    <t>获取途径5</t>
    <phoneticPr fontId="5" type="noConversion"/>
  </si>
  <si>
    <t>获取途径5参数</t>
    <phoneticPr fontId="5" type="noConversion"/>
  </si>
  <si>
    <t>获取途径6</t>
    <phoneticPr fontId="5" type="noConversion"/>
  </si>
  <si>
    <t>获取途径6参数</t>
    <phoneticPr fontId="5" type="noConversion"/>
  </si>
  <si>
    <t>name</t>
  </si>
  <si>
    <t>desc</t>
    <phoneticPr fontId="5" type="noConversion"/>
  </si>
  <si>
    <t>desc2</t>
    <phoneticPr fontId="5" type="noConversion"/>
  </si>
  <si>
    <t>icon</t>
  </si>
  <si>
    <t>color</t>
  </si>
  <si>
    <t>acquire1</t>
    <phoneticPr fontId="5" type="noConversion"/>
  </si>
  <si>
    <t>acquire2_parm</t>
    <phoneticPr fontId="5" type="noConversion"/>
  </si>
  <si>
    <t>acquire3</t>
    <phoneticPr fontId="5" type="noConversion"/>
  </si>
  <si>
    <t>acquire4_parm</t>
    <phoneticPr fontId="5" type="noConversion"/>
  </si>
  <si>
    <t>acquire5</t>
    <phoneticPr fontId="5" type="noConversion"/>
  </si>
  <si>
    <t>acquire5_parm</t>
    <phoneticPr fontId="5" type="noConversion"/>
  </si>
  <si>
    <t>acquire6</t>
    <phoneticPr fontId="5" type="noConversion"/>
  </si>
  <si>
    <t>复仇法球残片一</t>
    <phoneticPr fontId="5" type="noConversion"/>
  </si>
  <si>
    <t>复仇法球的碎片，集齐所有碎片可以合成该圣物。</t>
  </si>
  <si>
    <t>复仇法球残片二</t>
    <phoneticPr fontId="5" type="noConversion"/>
  </si>
  <si>
    <t>复仇法球残片三</t>
    <phoneticPr fontId="5" type="noConversion"/>
  </si>
  <si>
    <t>涌动法球残片一</t>
    <phoneticPr fontId="5" type="noConversion"/>
  </si>
  <si>
    <t>涌动法球的碎片，集齐所有碎片可以合成该圣物。</t>
  </si>
  <si>
    <t>涌动法球残片二</t>
    <phoneticPr fontId="5" type="noConversion"/>
  </si>
  <si>
    <t>涌动法球残片三</t>
    <phoneticPr fontId="5" type="noConversion"/>
  </si>
  <si>
    <t>叛乱卷轴残片一</t>
    <phoneticPr fontId="5" type="noConversion"/>
  </si>
  <si>
    <t>叛乱卷轴的碎片，集齐所有碎片可以合成该圣物。</t>
  </si>
  <si>
    <t>叛乱卷轴残片二</t>
    <phoneticPr fontId="5" type="noConversion"/>
  </si>
  <si>
    <t>叛乱卷轴残片三</t>
    <phoneticPr fontId="5" type="noConversion"/>
  </si>
  <si>
    <t>机敏卷轴残片一</t>
    <phoneticPr fontId="5" type="noConversion"/>
  </si>
  <si>
    <t>机敏卷轴的碎片，集齐所有碎片可以合成该圣物。</t>
  </si>
  <si>
    <t>机敏卷轴残片二</t>
    <phoneticPr fontId="5" type="noConversion"/>
  </si>
  <si>
    <t>机敏卷轴残片三</t>
    <phoneticPr fontId="5" type="noConversion"/>
  </si>
  <si>
    <t>智慧法球残片一</t>
    <phoneticPr fontId="5" type="noConversion"/>
  </si>
  <si>
    <t>智慧法球的碎片，集齐所有碎片可以合成该圣物。</t>
  </si>
  <si>
    <t>智慧法球残片二</t>
    <phoneticPr fontId="5" type="noConversion"/>
  </si>
  <si>
    <t>智慧法球残片三</t>
    <phoneticPr fontId="5" type="noConversion"/>
  </si>
  <si>
    <t>振奋卷轴残片一</t>
    <phoneticPr fontId="5" type="noConversion"/>
  </si>
  <si>
    <t>振奋卷轴的碎片，集齐所有碎片可以合成该圣物。</t>
  </si>
  <si>
    <t>振奋卷轴残片二</t>
    <phoneticPr fontId="5" type="noConversion"/>
  </si>
  <si>
    <t>振奋卷轴残片三</t>
    <phoneticPr fontId="5" type="noConversion"/>
  </si>
  <si>
    <t>勇气法球残片一</t>
    <phoneticPr fontId="5" type="noConversion"/>
  </si>
  <si>
    <t>勇气法球的碎片，集齐所有碎片可以合成该圣物。</t>
  </si>
  <si>
    <t>勇气法球残片二</t>
    <phoneticPr fontId="5" type="noConversion"/>
  </si>
  <si>
    <t>勇气法球残片三</t>
    <phoneticPr fontId="5" type="noConversion"/>
  </si>
  <si>
    <t>勇气法球残片四</t>
    <phoneticPr fontId="5" type="noConversion"/>
  </si>
  <si>
    <t>预知卷轴残片一</t>
    <phoneticPr fontId="5" type="noConversion"/>
  </si>
  <si>
    <t>预知卷轴的碎片，集齐所有碎片可以合成该圣物。</t>
  </si>
  <si>
    <t>预知卷轴残片二</t>
    <phoneticPr fontId="5" type="noConversion"/>
  </si>
  <si>
    <t>预知卷轴残片三</t>
    <phoneticPr fontId="5" type="noConversion"/>
  </si>
  <si>
    <t>预知卷轴残片四</t>
    <phoneticPr fontId="5" type="noConversion"/>
  </si>
  <si>
    <t>狂热法球残片一</t>
    <phoneticPr fontId="5" type="noConversion"/>
  </si>
  <si>
    <t>狂热法球的碎片，集齐所有碎片可以合成该圣物。</t>
  </si>
  <si>
    <t>狂热法球残片二</t>
    <phoneticPr fontId="5" type="noConversion"/>
  </si>
  <si>
    <t>狂热法球残片三</t>
    <phoneticPr fontId="5" type="noConversion"/>
  </si>
  <si>
    <t>狂热法球残片四</t>
    <phoneticPr fontId="5" type="noConversion"/>
  </si>
  <si>
    <t>狂徒卷轴残片一</t>
    <phoneticPr fontId="5" type="noConversion"/>
  </si>
  <si>
    <t>狂徒卷轴的碎片，集齐所有碎片可以合成该圣物。</t>
  </si>
  <si>
    <t>狂徒卷轴残片二</t>
    <phoneticPr fontId="5" type="noConversion"/>
  </si>
  <si>
    <t>狂徒卷轴残片三</t>
    <phoneticPr fontId="5" type="noConversion"/>
  </si>
  <si>
    <t>狂徒卷轴残片四</t>
    <phoneticPr fontId="5" type="noConversion"/>
  </si>
  <si>
    <t>军团法球残片一</t>
    <phoneticPr fontId="5" type="noConversion"/>
  </si>
  <si>
    <t>军团法球的碎片，集齐所有碎片可以合成该圣物。</t>
  </si>
  <si>
    <t>军团法球残片二</t>
    <phoneticPr fontId="5" type="noConversion"/>
  </si>
  <si>
    <t>军团法球残片三</t>
    <phoneticPr fontId="5" type="noConversion"/>
  </si>
  <si>
    <t>军团法球残片四</t>
    <phoneticPr fontId="5" type="noConversion"/>
  </si>
  <si>
    <t>军团法球残片五</t>
    <phoneticPr fontId="5" type="noConversion"/>
  </si>
  <si>
    <t>海啸法球残片一</t>
    <phoneticPr fontId="5" type="noConversion"/>
  </si>
  <si>
    <t>海啸法球的碎片，集齐所有碎片可以合成该圣物。</t>
  </si>
  <si>
    <t>海啸法球残片二</t>
    <phoneticPr fontId="5" type="noConversion"/>
  </si>
  <si>
    <t>海啸法球残片三</t>
    <phoneticPr fontId="5" type="noConversion"/>
  </si>
  <si>
    <t>海啸法球残片四</t>
    <phoneticPr fontId="5" type="noConversion"/>
  </si>
  <si>
    <t>海啸法球残片五</t>
    <phoneticPr fontId="5" type="noConversion"/>
  </si>
  <si>
    <t>永恒法球残片一</t>
    <phoneticPr fontId="5" type="noConversion"/>
  </si>
  <si>
    <t>永恒法球的碎片，集齐所有碎片可以合成该圣物。</t>
  </si>
  <si>
    <t>永恒法球残片二</t>
    <phoneticPr fontId="5" type="noConversion"/>
  </si>
  <si>
    <t>永恒法球残片三</t>
    <phoneticPr fontId="5" type="noConversion"/>
  </si>
  <si>
    <t>永恒法球残片四</t>
    <phoneticPr fontId="5" type="noConversion"/>
  </si>
  <si>
    <t>永恒法球残片五</t>
    <phoneticPr fontId="5" type="noConversion"/>
  </si>
  <si>
    <t>地渊法球残片一</t>
    <phoneticPr fontId="5" type="noConversion"/>
  </si>
  <si>
    <t>地渊法球的碎片，集齐所有碎片可以合成该圣物。</t>
  </si>
  <si>
    <t>地渊法球残片二</t>
    <phoneticPr fontId="5" type="noConversion"/>
  </si>
  <si>
    <t>地渊法球残片三</t>
    <phoneticPr fontId="5" type="noConversion"/>
  </si>
  <si>
    <t>地渊法球残片四</t>
    <phoneticPr fontId="5" type="noConversion"/>
  </si>
  <si>
    <t>地渊法球残片五</t>
    <phoneticPr fontId="5" type="noConversion"/>
  </si>
  <si>
    <t>皇家卷轴残片一</t>
    <phoneticPr fontId="5" type="noConversion"/>
  </si>
  <si>
    <t>皇家卷轴的碎片，集齐所有碎片可以合成该圣物。</t>
  </si>
  <si>
    <t>皇家卷轴残片二</t>
    <phoneticPr fontId="5" type="noConversion"/>
  </si>
  <si>
    <t>皇家卷轴残片三</t>
    <phoneticPr fontId="5" type="noConversion"/>
  </si>
  <si>
    <t>皇家卷轴残片四</t>
    <phoneticPr fontId="5" type="noConversion"/>
  </si>
  <si>
    <t>皇家卷轴残片五</t>
    <phoneticPr fontId="5" type="noConversion"/>
  </si>
  <si>
    <t>巨浪卷轴残片一</t>
    <phoneticPr fontId="5" type="noConversion"/>
  </si>
  <si>
    <t>巨浪卷轴的碎片，集齐所有碎片可以合成该圣物。</t>
  </si>
  <si>
    <t>巨浪卷轴残片二</t>
    <phoneticPr fontId="5" type="noConversion"/>
  </si>
  <si>
    <t>巨浪卷轴残片三</t>
    <phoneticPr fontId="5" type="noConversion"/>
  </si>
  <si>
    <t>巨浪卷轴残片四</t>
    <phoneticPr fontId="5" type="noConversion"/>
  </si>
  <si>
    <t>巨浪卷轴残片五</t>
    <phoneticPr fontId="5" type="noConversion"/>
  </si>
  <si>
    <t>永世卷轴残片一</t>
    <phoneticPr fontId="5" type="noConversion"/>
  </si>
  <si>
    <t>永世卷轴的碎片，集齐所有碎片可以合成该圣物。</t>
  </si>
  <si>
    <t>永世卷轴残片二</t>
    <phoneticPr fontId="5" type="noConversion"/>
  </si>
  <si>
    <t>永世卷轴残片三</t>
    <phoneticPr fontId="5" type="noConversion"/>
  </si>
  <si>
    <t>永世卷轴残片四</t>
    <phoneticPr fontId="5" type="noConversion"/>
  </si>
  <si>
    <t>永世卷轴残片五</t>
    <phoneticPr fontId="5" type="noConversion"/>
  </si>
  <si>
    <t>深渊卷轴残片一</t>
    <phoneticPr fontId="5" type="noConversion"/>
  </si>
  <si>
    <t>深渊卷轴的碎片，集齐所有碎片可以合成该圣物。</t>
  </si>
  <si>
    <t>深渊卷轴残片二</t>
    <phoneticPr fontId="5" type="noConversion"/>
  </si>
  <si>
    <t>深渊卷轴残片三</t>
    <phoneticPr fontId="5" type="noConversion"/>
  </si>
  <si>
    <t>深渊卷轴残片四</t>
    <phoneticPr fontId="5" type="noConversion"/>
  </si>
  <si>
    <t>深渊卷轴残片五</t>
    <phoneticPr fontId="5" type="noConversion"/>
  </si>
  <si>
    <t>混沌法球残片一</t>
    <phoneticPr fontId="5" type="noConversion"/>
  </si>
  <si>
    <t>混沌法球的碎片，集齐所有碎片可以合成该圣物。</t>
  </si>
  <si>
    <t>混沌法球残片二</t>
    <phoneticPr fontId="5" type="noConversion"/>
  </si>
  <si>
    <t>混沌法球残片三</t>
    <phoneticPr fontId="5" type="noConversion"/>
  </si>
  <si>
    <t>混沌法球残片四</t>
    <phoneticPr fontId="5" type="noConversion"/>
  </si>
  <si>
    <t>混沌法球残片五</t>
    <phoneticPr fontId="5" type="noConversion"/>
  </si>
  <si>
    <t>混沌法球残片六</t>
    <phoneticPr fontId="5" type="noConversion"/>
  </si>
  <si>
    <t>冰魄法球残片一</t>
    <phoneticPr fontId="5" type="noConversion"/>
  </si>
  <si>
    <t>冰魄法球的碎片，集齐所有碎片可以合成该圣物。</t>
  </si>
  <si>
    <t>冰魄法球残片二</t>
    <phoneticPr fontId="5" type="noConversion"/>
  </si>
  <si>
    <t>冰魄法球残片三</t>
    <phoneticPr fontId="5" type="noConversion"/>
  </si>
  <si>
    <t>冰魄法球残片四</t>
    <phoneticPr fontId="5" type="noConversion"/>
  </si>
  <si>
    <t>冰魄法球残片五</t>
    <phoneticPr fontId="5" type="noConversion"/>
  </si>
  <si>
    <t>冰魄法球残片六</t>
    <phoneticPr fontId="5" type="noConversion"/>
  </si>
  <si>
    <t>天雷法球残片一</t>
    <phoneticPr fontId="5" type="noConversion"/>
  </si>
  <si>
    <t>天雷法球的碎片，集齐所有碎片可以合成该圣物。</t>
  </si>
  <si>
    <t>天雷法球残片二</t>
    <phoneticPr fontId="5" type="noConversion"/>
  </si>
  <si>
    <t>天雷法球残片三</t>
    <phoneticPr fontId="5" type="noConversion"/>
  </si>
  <si>
    <t>天雷法球残片四</t>
    <phoneticPr fontId="5" type="noConversion"/>
  </si>
  <si>
    <t>天雷法球残片五</t>
    <phoneticPr fontId="5" type="noConversion"/>
  </si>
  <si>
    <t>天雷法球残片六</t>
    <phoneticPr fontId="5" type="noConversion"/>
  </si>
  <si>
    <t>织魔法球残片一</t>
    <phoneticPr fontId="5" type="noConversion"/>
  </si>
  <si>
    <t>织魔法球的碎片，集齐所有碎片可以合成该圣物。</t>
  </si>
  <si>
    <t>织魔法球残片二</t>
    <phoneticPr fontId="5" type="noConversion"/>
  </si>
  <si>
    <t>织魔法球残片三</t>
    <phoneticPr fontId="5" type="noConversion"/>
  </si>
  <si>
    <t>织魔法球残片四</t>
    <phoneticPr fontId="5" type="noConversion"/>
  </si>
  <si>
    <t>织魔法球残片五</t>
    <phoneticPr fontId="5" type="noConversion"/>
  </si>
  <si>
    <t>织魔法球残片六</t>
    <phoneticPr fontId="5" type="noConversion"/>
  </si>
  <si>
    <t>光明法球残片一</t>
    <phoneticPr fontId="5" type="noConversion"/>
  </si>
  <si>
    <t>光明法球的碎片，集齐所有碎片可以合成该圣物。</t>
  </si>
  <si>
    <t>光明法球残片二</t>
    <phoneticPr fontId="5" type="noConversion"/>
  </si>
  <si>
    <t>光明法球残片三</t>
    <phoneticPr fontId="5" type="noConversion"/>
  </si>
  <si>
    <t>光明法球残片四</t>
    <phoneticPr fontId="5" type="noConversion"/>
  </si>
  <si>
    <t>光明法球残片五</t>
    <phoneticPr fontId="5" type="noConversion"/>
  </si>
  <si>
    <t>光明法球残片六</t>
    <phoneticPr fontId="5" type="noConversion"/>
  </si>
  <si>
    <t>地动法球残片一</t>
    <phoneticPr fontId="5" type="noConversion"/>
  </si>
  <si>
    <t>地动法球的碎片，集齐所有碎片可以合成该圣物。</t>
  </si>
  <si>
    <t>地动法球残片二</t>
    <phoneticPr fontId="5" type="noConversion"/>
  </si>
  <si>
    <t>地动法球残片三</t>
    <phoneticPr fontId="5" type="noConversion"/>
  </si>
  <si>
    <t>地动法球残片四</t>
    <phoneticPr fontId="5" type="noConversion"/>
  </si>
  <si>
    <t>地动法球残片五</t>
    <phoneticPr fontId="5" type="noConversion"/>
  </si>
  <si>
    <t>地动法球残片六</t>
    <phoneticPr fontId="5" type="noConversion"/>
  </si>
  <si>
    <t>怒焰法球残片一</t>
    <phoneticPr fontId="5" type="noConversion"/>
  </si>
  <si>
    <t>怒焰法球的碎片，集齐所有碎片可以合成该圣物。</t>
  </si>
  <si>
    <t>怒焰法球残片二</t>
    <phoneticPr fontId="5" type="noConversion"/>
  </si>
  <si>
    <t>怒焰法球残片三</t>
    <phoneticPr fontId="5" type="noConversion"/>
  </si>
  <si>
    <t>怒焰法球残片四</t>
    <phoneticPr fontId="5" type="noConversion"/>
  </si>
  <si>
    <t>怒焰法球残片五</t>
    <phoneticPr fontId="5" type="noConversion"/>
  </si>
  <si>
    <t>怒焰法球残片六</t>
    <phoneticPr fontId="5" type="noConversion"/>
  </si>
  <si>
    <t>幽暗法球残片一</t>
    <phoneticPr fontId="5" type="noConversion"/>
  </si>
  <si>
    <t>幽暗法球的碎片，集齐所有碎片可以合成该圣物。</t>
  </si>
  <si>
    <t>幽暗法球残片二</t>
    <phoneticPr fontId="5" type="noConversion"/>
  </si>
  <si>
    <t>幽暗法球残片三</t>
    <phoneticPr fontId="5" type="noConversion"/>
  </si>
  <si>
    <t>幽暗法球残片四</t>
    <phoneticPr fontId="5" type="noConversion"/>
  </si>
  <si>
    <t>幽暗法球残片五</t>
    <phoneticPr fontId="5" type="noConversion"/>
  </si>
  <si>
    <t>幽暗法球残片六</t>
    <phoneticPr fontId="5" type="noConversion"/>
  </si>
  <si>
    <t>灰烬卷轴残片一</t>
    <phoneticPr fontId="5" type="noConversion"/>
  </si>
  <si>
    <t>灰烬卷轴的碎片，集齐所有碎片可以合成该圣物。</t>
  </si>
  <si>
    <t>灰烬卷轴残片二</t>
    <phoneticPr fontId="5" type="noConversion"/>
  </si>
  <si>
    <t>灰烬卷轴残片三</t>
    <phoneticPr fontId="5" type="noConversion"/>
  </si>
  <si>
    <t>灰烬卷轴残片四</t>
    <phoneticPr fontId="5" type="noConversion"/>
  </si>
  <si>
    <t>灰烬卷轴残片五</t>
    <phoneticPr fontId="5" type="noConversion"/>
  </si>
  <si>
    <t>灰烬卷轴残片六</t>
    <phoneticPr fontId="5" type="noConversion"/>
  </si>
  <si>
    <t>永冻卷轴残片一</t>
    <phoneticPr fontId="5" type="noConversion"/>
  </si>
  <si>
    <t>永冻卷轴的碎片，集齐所有碎片可以合成该圣物。</t>
  </si>
  <si>
    <t>永冻卷轴残片二</t>
    <phoneticPr fontId="5" type="noConversion"/>
  </si>
  <si>
    <t>永冻卷轴残片三</t>
    <phoneticPr fontId="5" type="noConversion"/>
  </si>
  <si>
    <t>永冻卷轴残片四</t>
    <phoneticPr fontId="5" type="noConversion"/>
  </si>
  <si>
    <t>永冻卷轴残片五</t>
    <phoneticPr fontId="5" type="noConversion"/>
  </si>
  <si>
    <t>永冻卷轴残片六</t>
    <phoneticPr fontId="5" type="noConversion"/>
  </si>
  <si>
    <t>雷鸣卷轴残片一</t>
    <phoneticPr fontId="5" type="noConversion"/>
  </si>
  <si>
    <t>雷鸣卷轴的碎片，集齐所有碎片可以合成该圣物。</t>
  </si>
  <si>
    <t>雷鸣卷轴残片二</t>
    <phoneticPr fontId="5" type="noConversion"/>
  </si>
  <si>
    <t>雷鸣卷轴残片三</t>
    <phoneticPr fontId="5" type="noConversion"/>
  </si>
  <si>
    <t>雷鸣卷轴残片四</t>
    <phoneticPr fontId="5" type="noConversion"/>
  </si>
  <si>
    <t>雷鸣卷轴残片五</t>
    <phoneticPr fontId="5" type="noConversion"/>
  </si>
  <si>
    <t>雷鸣卷轴残片六</t>
    <phoneticPr fontId="5" type="noConversion"/>
  </si>
  <si>
    <t>恶魔卷轴残片一</t>
    <phoneticPr fontId="5" type="noConversion"/>
  </si>
  <si>
    <t>恶魔卷轴的碎片，集齐所有碎片可以合成该圣物。</t>
  </si>
  <si>
    <t>恶魔卷轴残片二</t>
    <phoneticPr fontId="5" type="noConversion"/>
  </si>
  <si>
    <t>恶魔卷轴残片三</t>
    <phoneticPr fontId="5" type="noConversion"/>
  </si>
  <si>
    <t>恶魔卷轴残片四</t>
    <phoneticPr fontId="5" type="noConversion"/>
  </si>
  <si>
    <t>恶魔卷轴残片五</t>
    <phoneticPr fontId="5" type="noConversion"/>
  </si>
  <si>
    <t>恶魔卷轴残片六</t>
    <phoneticPr fontId="5" type="noConversion"/>
  </si>
  <si>
    <t>光辉卷轴残片一</t>
    <phoneticPr fontId="5" type="noConversion"/>
  </si>
  <si>
    <t>光辉卷轴的碎片，集齐所有碎片可以合成该圣物。</t>
  </si>
  <si>
    <t>光辉卷轴残片二</t>
    <phoneticPr fontId="5" type="noConversion"/>
  </si>
  <si>
    <t>光辉卷轴残片三</t>
    <phoneticPr fontId="5" type="noConversion"/>
  </si>
  <si>
    <t>光辉卷轴残片四</t>
    <phoneticPr fontId="5" type="noConversion"/>
  </si>
  <si>
    <t>光辉卷轴残片五</t>
    <phoneticPr fontId="5" type="noConversion"/>
  </si>
  <si>
    <t>光辉卷轴残片六</t>
    <phoneticPr fontId="5" type="noConversion"/>
  </si>
  <si>
    <t>大地卷轴残片一</t>
    <phoneticPr fontId="5" type="noConversion"/>
  </si>
  <si>
    <t>大地卷轴的碎片，集齐所有碎片可以合成该圣物。</t>
  </si>
  <si>
    <t>大地卷轴残片二</t>
    <phoneticPr fontId="5" type="noConversion"/>
  </si>
  <si>
    <t>大地卷轴残片三</t>
    <phoneticPr fontId="5" type="noConversion"/>
  </si>
  <si>
    <t>大地卷轴残片四</t>
    <phoneticPr fontId="5" type="noConversion"/>
  </si>
  <si>
    <t>大地卷轴残片五</t>
    <phoneticPr fontId="5" type="noConversion"/>
  </si>
  <si>
    <t>大地卷轴残片六</t>
    <phoneticPr fontId="5" type="noConversion"/>
  </si>
  <si>
    <t>灼热卷轴残片一</t>
    <phoneticPr fontId="5" type="noConversion"/>
  </si>
  <si>
    <t>灼热卷轴的碎片，集齐所有碎片可以合成该圣物。</t>
  </si>
  <si>
    <t>灼热卷轴残片二</t>
    <phoneticPr fontId="5" type="noConversion"/>
  </si>
  <si>
    <t>灼热卷轴残片三</t>
    <phoneticPr fontId="5" type="noConversion"/>
  </si>
  <si>
    <t>灼热卷轴残片四</t>
    <phoneticPr fontId="5" type="noConversion"/>
  </si>
  <si>
    <t>灼热卷轴残片五</t>
    <phoneticPr fontId="5" type="noConversion"/>
  </si>
  <si>
    <t>灼热卷轴残片六</t>
    <phoneticPr fontId="5" type="noConversion"/>
  </si>
  <si>
    <t>暗影卷轴残片一</t>
    <phoneticPr fontId="5" type="noConversion"/>
  </si>
  <si>
    <t>暗影卷轴的碎片，集齐所有碎片可以合成该圣物。</t>
  </si>
  <si>
    <t>暗影卷轴残片二</t>
    <phoneticPr fontId="5" type="noConversion"/>
  </si>
  <si>
    <t>暗影卷轴残片三</t>
    <phoneticPr fontId="5" type="noConversion"/>
  </si>
  <si>
    <t>暗影卷轴残片四</t>
    <phoneticPr fontId="5" type="noConversion"/>
  </si>
  <si>
    <t>暗影卷轴残片五</t>
    <phoneticPr fontId="5" type="noConversion"/>
  </si>
  <si>
    <t>暗影卷轴残片六</t>
    <phoneticPr fontId="5" type="noConversion"/>
  </si>
  <si>
    <t>普通宝珠残片一</t>
    <phoneticPr fontId="5" type="noConversion"/>
  </si>
  <si>
    <t>用于升级圣物，可获得50圣物经验。</t>
    <phoneticPr fontId="5" type="noConversion"/>
  </si>
  <si>
    <t>普通宝珠残片二</t>
    <phoneticPr fontId="5" type="noConversion"/>
  </si>
  <si>
    <t>用于升级圣物，可获得50圣物经验。</t>
    <phoneticPr fontId="5" type="noConversion"/>
  </si>
  <si>
    <t>普通宝珠残片三</t>
    <phoneticPr fontId="5" type="noConversion"/>
  </si>
  <si>
    <t>优秀宝珠残片一</t>
    <phoneticPr fontId="5" type="noConversion"/>
  </si>
  <si>
    <t>用于升级圣物，可获得100圣物经验。</t>
    <phoneticPr fontId="5" type="noConversion"/>
  </si>
  <si>
    <t>优秀宝珠残片二</t>
    <phoneticPr fontId="5" type="noConversion"/>
  </si>
  <si>
    <t>用于升级圣物，可获得100圣物经验。</t>
    <phoneticPr fontId="5" type="noConversion"/>
  </si>
  <si>
    <t>优秀宝珠残片三</t>
    <phoneticPr fontId="5" type="noConversion"/>
  </si>
  <si>
    <t>用于升级圣物，可获得100圣物经验。</t>
    <phoneticPr fontId="5" type="noConversion"/>
  </si>
  <si>
    <t>精良宝珠残片一</t>
    <phoneticPr fontId="5" type="noConversion"/>
  </si>
  <si>
    <t>用于升级圣物，可获得150圣物经验。</t>
    <phoneticPr fontId="5" type="noConversion"/>
  </si>
  <si>
    <t>精良宝珠残片二</t>
    <phoneticPr fontId="5" type="noConversion"/>
  </si>
  <si>
    <t>精良宝珠残片三</t>
    <phoneticPr fontId="5" type="noConversion"/>
  </si>
  <si>
    <t>用于升级圣物，可获得150圣物经验。</t>
    <phoneticPr fontId="5" type="noConversion"/>
  </si>
  <si>
    <t>精良宝珠残片四</t>
    <phoneticPr fontId="5" type="noConversion"/>
  </si>
  <si>
    <t>史诗宝珠残片一</t>
    <phoneticPr fontId="5" type="noConversion"/>
  </si>
  <si>
    <t>用于升级圣物，可获得200圣物经验。</t>
    <phoneticPr fontId="5" type="noConversion"/>
  </si>
  <si>
    <t>史诗宝珠残片二</t>
    <phoneticPr fontId="5" type="noConversion"/>
  </si>
  <si>
    <t>用于升级圣物，可获得200圣物经验。</t>
    <phoneticPr fontId="5" type="noConversion"/>
  </si>
  <si>
    <t>史诗宝珠残片三</t>
    <phoneticPr fontId="5" type="noConversion"/>
  </si>
  <si>
    <t>用于升级圣物，可获得200圣物经验。</t>
    <phoneticPr fontId="5" type="noConversion"/>
  </si>
  <si>
    <t>史诗宝珠残片四</t>
    <phoneticPr fontId="5" type="noConversion"/>
  </si>
  <si>
    <t>史诗宝珠残片五</t>
    <phoneticPr fontId="5" type="noConversion"/>
  </si>
  <si>
    <t>重置消耗</t>
  </si>
  <si>
    <t>deg_use</t>
  </si>
  <si>
    <t>coin</t>
    <phoneticPr fontId="1" type="noConversion"/>
  </si>
  <si>
    <t>返还道具id1</t>
    <phoneticPr fontId="5" type="noConversion"/>
  </si>
  <si>
    <t>返还道具id2</t>
  </si>
  <si>
    <t>返还道具id3</t>
  </si>
  <si>
    <t>返还道具id4</t>
  </si>
  <si>
    <t>item_id1</t>
    <phoneticPr fontId="5" type="noConversion"/>
  </si>
  <si>
    <t>item_id2</t>
  </si>
  <si>
    <t>item_id3</t>
  </si>
  <si>
    <t>item_id4</t>
  </si>
  <si>
    <t>是否公告</t>
    <phoneticPr fontId="1" type="noConversion"/>
  </si>
  <si>
    <t>world_bulletin</t>
    <phoneticPr fontId="1" type="noConversion"/>
  </si>
  <si>
    <t>边框</t>
    <phoneticPr fontId="1" type="noConversion"/>
  </si>
  <si>
    <t>frame</t>
  </si>
  <si>
    <t>边框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</si>
</sst>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级&quot;"/>
    <numFmt numFmtId="177" formatCode="0.0%"/>
  </numFmts>
  <fonts count="2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1"/>
      <name val="宋体"/>
      <family val="3"/>
      <charset val="134"/>
    </font>
    <font>
      <b/>
      <sz val="11"/>
      <color rgb="FFC0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249977111117893"/>
      </left>
      <right/>
      <top/>
      <bottom style="medium">
        <color rgb="FFBFBFBF"/>
      </bottom>
      <diagonal/>
    </border>
    <border>
      <left style="medium">
        <color rgb="FFBFBFBF"/>
      </left>
      <right style="medium">
        <color theme="0" tint="-0.249977111117893"/>
      </right>
      <top/>
      <bottom style="medium">
        <color rgb="FFBFBFBF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rgb="FFBFBFBF"/>
      </left>
      <right style="medium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10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6" xfId="0" applyFont="1" applyFill="1" applyBorder="1" applyAlignment="1"/>
    <xf numFmtId="0" fontId="15" fillId="0" borderId="6" xfId="0" applyFont="1" applyBorder="1" applyAlignment="1"/>
    <xf numFmtId="0" fontId="15" fillId="0" borderId="0" xfId="0" applyFont="1" applyAlignment="1"/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/>
    </xf>
    <xf numFmtId="9" fontId="9" fillId="0" borderId="0" xfId="1" applyNumberFormat="1" applyFont="1" applyAlignment="1">
      <alignment horizontal="center"/>
    </xf>
    <xf numFmtId="0" fontId="17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/>
    </xf>
    <xf numFmtId="0" fontId="9" fillId="0" borderId="0" xfId="0" applyFont="1"/>
    <xf numFmtId="0" fontId="19" fillId="0" borderId="1" xfId="0" applyFont="1" applyBorder="1" applyAlignment="1">
      <alignment horizontal="center" vertical="center" wrapText="1"/>
    </xf>
    <xf numFmtId="9" fontId="19" fillId="0" borderId="2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9" fontId="6" fillId="4" borderId="0" xfId="0" applyNumberFormat="1" applyFont="1" applyFill="1" applyBorder="1" applyAlignment="1">
      <alignment horizontal="center"/>
    </xf>
    <xf numFmtId="0" fontId="6" fillId="11" borderId="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9" fontId="19" fillId="0" borderId="5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9" fontId="19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77" fontId="19" fillId="0" borderId="2" xfId="0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9" fontId="6" fillId="5" borderId="0" xfId="0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9" fontId="6" fillId="6" borderId="0" xfId="0" applyNumberFormat="1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 vertical="center"/>
    </xf>
    <xf numFmtId="9" fontId="6" fillId="7" borderId="0" xfId="0" applyNumberFormat="1" applyFont="1" applyFill="1" applyBorder="1" applyAlignment="1">
      <alignment horizontal="center"/>
    </xf>
    <xf numFmtId="0" fontId="20" fillId="9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9" fillId="0" borderId="0" xfId="1" applyNumberFormat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6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21" fillId="0" borderId="6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/>
    <xf numFmtId="177" fontId="19" fillId="0" borderId="8" xfId="0" applyNumberFormat="1" applyFont="1" applyBorder="1" applyAlignment="1">
      <alignment horizontal="center" vertical="center" wrapText="1"/>
    </xf>
    <xf numFmtId="0" fontId="9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ueicemao\Perforce\blueice_MAODINGDING-PC_client\ChaosDesigner\&#37197;&#32622;&#34920;&#26684;\ite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25968;&#20540;&#26694;&#265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"/>
      <sheetName val="辅助"/>
    </sheetNames>
    <sheetDataSet>
      <sheetData sheetId="0"/>
      <sheetData sheetId="1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20</v>
          </cell>
        </row>
        <row r="5">
          <cell r="A5">
            <v>4</v>
          </cell>
          <cell r="B5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缘分"/>
      <sheetName val="系统"/>
      <sheetName val="经验"/>
      <sheetName val="三测修改内容"/>
      <sheetName val="升级"/>
      <sheetName val="队伍"/>
      <sheetName val="英雄"/>
      <sheetName val="附魔"/>
      <sheetName val="神迹"/>
      <sheetName val="圣物"/>
      <sheetName val="熔炉"/>
      <sheetName val="竞技场"/>
      <sheetName val="战场"/>
      <sheetName val="公会"/>
      <sheetName val="钻石"/>
      <sheetName val="秘境"/>
      <sheetName val="付费"/>
      <sheetName val="消费坑"/>
      <sheetName val="酒馆积分"/>
      <sheetName val="旅行商人"/>
      <sheetName val="金币"/>
      <sheetName val="产出"/>
      <sheetName val="送钻石"/>
      <sheetName val="系数"/>
      <sheetName val="怪物"/>
      <sheetName val="模板"/>
      <sheetName val="技能"/>
      <sheetName val="等级"/>
      <sheetName val="装备"/>
      <sheetName val="道具"/>
      <sheetName val="公式"/>
      <sheetName val="天赋"/>
      <sheetName val="设定"/>
      <sheetName val="Sheet1"/>
      <sheetName val="Sheet2"/>
      <sheetName val="运营送钻石"/>
      <sheetName val="金币模拟"/>
      <sheetName val="定价"/>
      <sheetName val="七日目标"/>
    </sheetNames>
    <sheetDataSet>
      <sheetData sheetId="0">
        <row r="2">
          <cell r="AC2" t="str">
            <v>生命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W2" t="str">
            <v>坦克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0">
          <cell r="F30">
            <v>21.428571428571427</v>
          </cell>
        </row>
      </sheetData>
      <sheetData sheetId="16"/>
      <sheetData sheetId="17"/>
      <sheetData sheetId="18"/>
      <sheetData sheetId="19"/>
      <sheetData sheetId="20"/>
      <sheetData sheetId="21">
        <row r="1">
          <cell r="K1" t="str">
            <v>ID</v>
          </cell>
        </row>
      </sheetData>
      <sheetData sheetId="22"/>
      <sheetData sheetId="23">
        <row r="2">
          <cell r="S2">
            <v>90.316666666666663</v>
          </cell>
        </row>
      </sheetData>
      <sheetData sheetId="24">
        <row r="39">
          <cell r="AF39" t="str">
            <v>常规</v>
          </cell>
        </row>
      </sheetData>
      <sheetData sheetId="25" refreshError="1"/>
      <sheetData sheetId="26" refreshError="1"/>
      <sheetData sheetId="27">
        <row r="2">
          <cell r="C2">
            <v>338</v>
          </cell>
        </row>
      </sheetData>
      <sheetData sheetId="28">
        <row r="26">
          <cell r="AG26">
            <v>0</v>
          </cell>
        </row>
      </sheetData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257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H1" sqref="H1:H1048576"/>
    </sheetView>
  </sheetViews>
  <sheetFormatPr defaultColWidth="9" defaultRowHeight="17.25" x14ac:dyDescent="0.35"/>
  <cols>
    <col min="1" max="1" width="10.75" style="4" bestFit="1" customWidth="1"/>
    <col min="2" max="2" width="9.25" style="4" bestFit="1" customWidth="1"/>
    <col min="3" max="3" width="39" style="4" customWidth="1"/>
    <col min="4" max="4" width="10.75" style="4" bestFit="1" customWidth="1"/>
    <col min="5" max="7" width="9.25" style="4" bestFit="1" customWidth="1"/>
    <col min="8" max="8" width="9.25" style="4" customWidth="1"/>
    <col min="9" max="9" width="13.25" style="4" bestFit="1" customWidth="1"/>
    <col min="10" max="10" width="11.25" style="4" bestFit="1" customWidth="1"/>
    <col min="11" max="11" width="18.125" style="4" bestFit="1" customWidth="1"/>
    <col min="12" max="12" width="11.25" style="4" bestFit="1" customWidth="1"/>
    <col min="13" max="13" width="17.375" style="4" bestFit="1" customWidth="1"/>
    <col min="14" max="14" width="11.25" style="4" bestFit="1" customWidth="1"/>
    <col min="15" max="15" width="17.375" style="4" bestFit="1" customWidth="1"/>
    <col min="16" max="16" width="11.25" style="4" bestFit="1" customWidth="1"/>
    <col min="17" max="17" width="17.375" style="4" bestFit="1" customWidth="1"/>
    <col min="18" max="18" width="11.25" style="4" bestFit="1" customWidth="1"/>
    <col min="19" max="19" width="17.375" style="4" bestFit="1" customWidth="1"/>
    <col min="20" max="20" width="11.25" style="4" bestFit="1" customWidth="1"/>
    <col min="21" max="21" width="17.375" style="4" bestFit="1" customWidth="1"/>
    <col min="22" max="22" width="11.25" style="4" bestFit="1" customWidth="1"/>
    <col min="23" max="23" width="17.375" style="4" bestFit="1" customWidth="1"/>
    <col min="24" max="24" width="14.5" style="4" bestFit="1" customWidth="1"/>
    <col min="25" max="25" width="14.375" style="4" bestFit="1" customWidth="1"/>
    <col min="26" max="26" width="18.625" style="4" bestFit="1" customWidth="1"/>
    <col min="27" max="27" width="14.5" style="4" bestFit="1" customWidth="1"/>
    <col min="28" max="28" width="14.375" style="4" bestFit="1" customWidth="1"/>
    <col min="29" max="29" width="18.625" style="4" bestFit="1" customWidth="1"/>
    <col min="30" max="30" width="14.5" style="4" bestFit="1" customWidth="1"/>
    <col min="31" max="31" width="14.375" style="4" bestFit="1" customWidth="1"/>
    <col min="32" max="32" width="18.625" style="4" bestFit="1" customWidth="1"/>
    <col min="33" max="33" width="8.5" style="4" bestFit="1" customWidth="1"/>
    <col min="34" max="34" width="14.375" style="17" bestFit="1" customWidth="1"/>
    <col min="35" max="35" width="15.75" style="17" bestFit="1" customWidth="1"/>
    <col min="36" max="36" width="16.875" style="17" bestFit="1" customWidth="1"/>
    <col min="37" max="37" width="15.75" style="17" bestFit="1" customWidth="1"/>
    <col min="38" max="38" width="16.625" style="17" bestFit="1" customWidth="1"/>
    <col min="39" max="39" width="15.75" style="17" bestFit="1" customWidth="1"/>
    <col min="40" max="40" width="10.375" style="17" bestFit="1" customWidth="1"/>
    <col min="41" max="41" width="15.75" style="17" bestFit="1" customWidth="1"/>
    <col min="42" max="42" width="10.375" style="17" bestFit="1" customWidth="1"/>
    <col min="43" max="43" width="15.75" style="17" bestFit="1" customWidth="1"/>
    <col min="44" max="44" width="10.375" style="17" bestFit="1" customWidth="1"/>
    <col min="45" max="45" width="15.75" style="17" bestFit="1" customWidth="1"/>
    <col min="46" max="16384" width="9" style="1"/>
  </cols>
  <sheetData>
    <row r="1" spans="1:45" ht="16.5" x14ac:dyDescent="0.35">
      <c r="A1" s="3" t="s">
        <v>1</v>
      </c>
      <c r="B1" s="3" t="s">
        <v>4</v>
      </c>
      <c r="C1" s="3" t="s">
        <v>5</v>
      </c>
      <c r="D1" s="3" t="s">
        <v>96</v>
      </c>
      <c r="E1" s="3" t="s">
        <v>2</v>
      </c>
      <c r="F1" s="3" t="s">
        <v>3</v>
      </c>
      <c r="G1" s="3" t="s">
        <v>6</v>
      </c>
      <c r="H1" s="3" t="s">
        <v>643</v>
      </c>
      <c r="I1" s="3" t="s">
        <v>36</v>
      </c>
      <c r="J1" s="3" t="s">
        <v>37</v>
      </c>
      <c r="K1" s="3" t="s">
        <v>32</v>
      </c>
      <c r="L1" s="3" t="s">
        <v>92</v>
      </c>
      <c r="M1" s="3" t="s">
        <v>94</v>
      </c>
      <c r="N1" s="3" t="s">
        <v>93</v>
      </c>
      <c r="O1" s="3" t="s">
        <v>95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119</v>
      </c>
      <c r="V1" s="3" t="s">
        <v>120</v>
      </c>
      <c r="W1" s="3" t="s">
        <v>121</v>
      </c>
      <c r="X1" s="3" t="s">
        <v>222</v>
      </c>
      <c r="Y1" s="3" t="s">
        <v>223</v>
      </c>
      <c r="Z1" s="3" t="s">
        <v>224</v>
      </c>
      <c r="AA1" s="3" t="s">
        <v>255</v>
      </c>
      <c r="AB1" s="3" t="s">
        <v>257</v>
      </c>
      <c r="AC1" s="3" t="s">
        <v>259</v>
      </c>
      <c r="AD1" s="3" t="s">
        <v>261</v>
      </c>
      <c r="AE1" s="3" t="s">
        <v>263</v>
      </c>
      <c r="AF1" s="3" t="s">
        <v>265</v>
      </c>
      <c r="AG1" s="3" t="s">
        <v>229</v>
      </c>
      <c r="AH1" s="13" t="s">
        <v>206</v>
      </c>
      <c r="AI1" s="13" t="s">
        <v>268</v>
      </c>
      <c r="AJ1" s="13" t="s">
        <v>269</v>
      </c>
      <c r="AK1" s="13" t="s">
        <v>207</v>
      </c>
      <c r="AL1" s="13" t="s">
        <v>270</v>
      </c>
      <c r="AM1" s="13" t="s">
        <v>208</v>
      </c>
      <c r="AN1" s="13" t="s">
        <v>209</v>
      </c>
      <c r="AO1" s="13" t="s">
        <v>210</v>
      </c>
      <c r="AP1" s="13" t="s">
        <v>211</v>
      </c>
      <c r="AQ1" s="13" t="s">
        <v>271</v>
      </c>
      <c r="AR1" s="13" t="s">
        <v>212</v>
      </c>
      <c r="AS1" s="13" t="s">
        <v>213</v>
      </c>
    </row>
    <row r="2" spans="1:45" x14ac:dyDescent="0.35">
      <c r="A2" s="3" t="s">
        <v>86</v>
      </c>
      <c r="B2" s="3" t="s">
        <v>87</v>
      </c>
      <c r="C2" s="3" t="s">
        <v>166</v>
      </c>
      <c r="D2" s="3" t="s">
        <v>97</v>
      </c>
      <c r="E2" s="3" t="s">
        <v>0</v>
      </c>
      <c r="F2" s="3" t="s">
        <v>167</v>
      </c>
      <c r="G2" s="3" t="s">
        <v>88</v>
      </c>
      <c r="H2" s="76" t="s">
        <v>644</v>
      </c>
      <c r="I2" s="3" t="s">
        <v>168</v>
      </c>
      <c r="J2" s="3" t="s">
        <v>169</v>
      </c>
      <c r="K2" s="3" t="s">
        <v>89</v>
      </c>
      <c r="L2" s="3" t="s">
        <v>179</v>
      </c>
      <c r="M2" s="3" t="s">
        <v>180</v>
      </c>
      <c r="N2" s="3" t="s">
        <v>181</v>
      </c>
      <c r="O2" s="3" t="s">
        <v>182</v>
      </c>
      <c r="P2" s="3" t="s">
        <v>184</v>
      </c>
      <c r="Q2" s="3" t="s">
        <v>183</v>
      </c>
      <c r="R2" s="3" t="s">
        <v>185</v>
      </c>
      <c r="S2" s="3" t="s">
        <v>186</v>
      </c>
      <c r="T2" s="3" t="s">
        <v>187</v>
      </c>
      <c r="U2" s="3" t="s">
        <v>188</v>
      </c>
      <c r="V2" s="3" t="s">
        <v>189</v>
      </c>
      <c r="W2" s="3" t="s">
        <v>190</v>
      </c>
      <c r="X2" s="3" t="s">
        <v>226</v>
      </c>
      <c r="Y2" s="3" t="s">
        <v>227</v>
      </c>
      <c r="Z2" s="3" t="s">
        <v>228</v>
      </c>
      <c r="AA2" s="3" t="s">
        <v>256</v>
      </c>
      <c r="AB2" s="3" t="s">
        <v>258</v>
      </c>
      <c r="AC2" s="3" t="s">
        <v>260</v>
      </c>
      <c r="AD2" s="3" t="s">
        <v>262</v>
      </c>
      <c r="AE2" s="3" t="s">
        <v>264</v>
      </c>
      <c r="AF2" s="3" t="s">
        <v>266</v>
      </c>
      <c r="AG2" s="3" t="s">
        <v>230</v>
      </c>
      <c r="AH2" s="13" t="s">
        <v>272</v>
      </c>
      <c r="AI2" s="13" t="s">
        <v>273</v>
      </c>
      <c r="AJ2" s="13" t="s">
        <v>274</v>
      </c>
      <c r="AK2" s="13" t="s">
        <v>275</v>
      </c>
      <c r="AL2" s="13" t="s">
        <v>276</v>
      </c>
      <c r="AM2" s="13" t="s">
        <v>277</v>
      </c>
      <c r="AN2" s="13" t="s">
        <v>278</v>
      </c>
      <c r="AO2" s="13" t="s">
        <v>279</v>
      </c>
      <c r="AP2" s="13" t="s">
        <v>215</v>
      </c>
      <c r="AQ2" s="13" t="s">
        <v>280</v>
      </c>
      <c r="AR2" s="13" t="s">
        <v>281</v>
      </c>
      <c r="AS2" s="13" t="s">
        <v>282</v>
      </c>
    </row>
    <row r="3" spans="1:45" ht="15" customHeight="1" x14ac:dyDescent="0.35">
      <c r="A3" s="4">
        <v>81000001</v>
      </c>
      <c r="B3" s="5" t="s">
        <v>140</v>
      </c>
      <c r="C3" s="4" t="s">
        <v>304</v>
      </c>
      <c r="D3" s="4">
        <v>81000001</v>
      </c>
      <c r="E3" s="4">
        <v>2</v>
      </c>
      <c r="F3" s="4">
        <v>6</v>
      </c>
      <c r="G3" s="4">
        <v>1</v>
      </c>
      <c r="I3" s="6" t="s">
        <v>123</v>
      </c>
      <c r="J3" s="4">
        <v>50</v>
      </c>
      <c r="K3" s="4" t="str">
        <f>"圣光|评级"&amp;F3&amp;"|类型"&amp;G3</f>
        <v>圣光|评级6|类型1</v>
      </c>
      <c r="L3" s="7">
        <v>81200001</v>
      </c>
      <c r="M3" s="4">
        <v>1</v>
      </c>
      <c r="N3" s="7">
        <f>L3+1</f>
        <v>81200002</v>
      </c>
      <c r="O3" s="4">
        <v>1</v>
      </c>
      <c r="P3" s="4">
        <f>N3+1</f>
        <v>81200003</v>
      </c>
      <c r="Q3" s="4">
        <v>1</v>
      </c>
      <c r="X3" s="4" t="s">
        <v>225</v>
      </c>
      <c r="Y3" s="4">
        <v>5120879</v>
      </c>
      <c r="Z3" s="4">
        <v>1</v>
      </c>
      <c r="AA3" s="4" t="s">
        <v>225</v>
      </c>
      <c r="AB3" s="4">
        <v>5120882</v>
      </c>
      <c r="AC3" s="4">
        <v>1</v>
      </c>
      <c r="AG3" s="4" t="s">
        <v>231</v>
      </c>
      <c r="AH3" s="14" t="s">
        <v>283</v>
      </c>
      <c r="AI3" s="14"/>
      <c r="AJ3" s="14" t="s">
        <v>319</v>
      </c>
      <c r="AK3" s="14">
        <v>5140102</v>
      </c>
      <c r="AL3" s="14" t="s">
        <v>319</v>
      </c>
      <c r="AM3" s="4">
        <v>5140103</v>
      </c>
      <c r="AN3" s="14"/>
      <c r="AO3" s="14"/>
      <c r="AP3" s="14"/>
      <c r="AQ3" s="14"/>
      <c r="AR3" s="14"/>
      <c r="AS3" s="14"/>
    </row>
    <row r="4" spans="1:45" x14ac:dyDescent="0.35">
      <c r="A4" s="4">
        <v>81000002</v>
      </c>
      <c r="B4" s="5" t="s">
        <v>141</v>
      </c>
      <c r="C4" s="4" t="s">
        <v>315</v>
      </c>
      <c r="D4" s="4">
        <v>81000002</v>
      </c>
      <c r="E4" s="4">
        <v>2</v>
      </c>
      <c r="F4" s="4">
        <v>6</v>
      </c>
      <c r="G4" s="4">
        <v>1</v>
      </c>
      <c r="I4" s="6" t="s">
        <v>122</v>
      </c>
      <c r="J4" s="4">
        <v>30</v>
      </c>
      <c r="K4" s="4" t="str">
        <f>"圣光|评级"&amp;F4&amp;"|类型"&amp;G4</f>
        <v>圣光|评级6|类型1</v>
      </c>
      <c r="L4" s="7">
        <v>81200004</v>
      </c>
      <c r="M4" s="4">
        <v>1</v>
      </c>
      <c r="N4" s="7">
        <f t="shared" ref="N4:N36" si="0">L4+1</f>
        <v>81200005</v>
      </c>
      <c r="O4" s="4">
        <v>1</v>
      </c>
      <c r="P4" s="4">
        <f t="shared" ref="P4:P36" si="1">N4+1</f>
        <v>81200006</v>
      </c>
      <c r="Q4" s="4">
        <v>1</v>
      </c>
      <c r="X4" s="4" t="s">
        <v>225</v>
      </c>
      <c r="Y4" s="4">
        <v>5120879</v>
      </c>
      <c r="Z4" s="4">
        <v>1</v>
      </c>
      <c r="AA4" s="4" t="s">
        <v>225</v>
      </c>
      <c r="AB4" s="4">
        <f>AB3</f>
        <v>5120882</v>
      </c>
      <c r="AC4" s="4">
        <v>1</v>
      </c>
      <c r="AG4" s="4" t="s">
        <v>231</v>
      </c>
      <c r="AH4" s="14" t="s">
        <v>283</v>
      </c>
      <c r="AI4" s="14"/>
      <c r="AJ4" s="14" t="s">
        <v>319</v>
      </c>
      <c r="AK4" s="14">
        <v>5140102</v>
      </c>
      <c r="AL4" s="14" t="s">
        <v>319</v>
      </c>
      <c r="AM4" s="4">
        <v>5140103</v>
      </c>
      <c r="AN4" s="14"/>
      <c r="AO4" s="14"/>
      <c r="AP4" s="14"/>
      <c r="AQ4" s="14"/>
      <c r="AR4" s="14"/>
      <c r="AS4" s="14"/>
    </row>
    <row r="5" spans="1:45" x14ac:dyDescent="0.35">
      <c r="A5" s="4">
        <v>81000003</v>
      </c>
      <c r="B5" s="5" t="s">
        <v>142</v>
      </c>
      <c r="C5" s="4" t="s">
        <v>306</v>
      </c>
      <c r="D5" s="4">
        <v>81000003</v>
      </c>
      <c r="E5" s="4">
        <v>2</v>
      </c>
      <c r="F5" s="4">
        <v>6</v>
      </c>
      <c r="G5" s="4">
        <v>2</v>
      </c>
      <c r="I5" s="6" t="s">
        <v>124</v>
      </c>
      <c r="J5" s="4">
        <v>50</v>
      </c>
      <c r="K5" s="4" t="str">
        <f>"圣光|评级"&amp;F5&amp;"|类型"&amp;G5</f>
        <v>圣光|评级6|类型2</v>
      </c>
      <c r="L5" s="7">
        <v>81200007</v>
      </c>
      <c r="M5" s="4">
        <v>1</v>
      </c>
      <c r="N5" s="7">
        <f t="shared" si="0"/>
        <v>81200008</v>
      </c>
      <c r="O5" s="4">
        <v>1</v>
      </c>
      <c r="P5" s="4">
        <f t="shared" si="1"/>
        <v>81200009</v>
      </c>
      <c r="Q5" s="4">
        <v>1</v>
      </c>
      <c r="X5" s="4" t="s">
        <v>225</v>
      </c>
      <c r="Y5" s="4">
        <v>5120879</v>
      </c>
      <c r="Z5" s="4">
        <v>1</v>
      </c>
      <c r="AA5" s="4" t="s">
        <v>225</v>
      </c>
      <c r="AB5" s="4">
        <f t="shared" ref="AB5:AB36" si="2">AB4</f>
        <v>5120882</v>
      </c>
      <c r="AC5" s="4">
        <v>1</v>
      </c>
      <c r="AG5" s="4" t="s">
        <v>232</v>
      </c>
      <c r="AH5" s="14" t="s">
        <v>283</v>
      </c>
      <c r="AI5" s="14"/>
      <c r="AJ5" s="14" t="s">
        <v>319</v>
      </c>
      <c r="AK5" s="14">
        <v>5140102</v>
      </c>
      <c r="AL5" s="14" t="s">
        <v>319</v>
      </c>
      <c r="AM5" s="4">
        <v>5140103</v>
      </c>
      <c r="AN5" s="14"/>
      <c r="AO5" s="14"/>
      <c r="AP5" s="14"/>
      <c r="AQ5" s="14"/>
      <c r="AR5" s="14"/>
      <c r="AS5" s="14"/>
    </row>
    <row r="6" spans="1:45" x14ac:dyDescent="0.35">
      <c r="A6" s="4">
        <v>81000004</v>
      </c>
      <c r="B6" s="5" t="s">
        <v>143</v>
      </c>
      <c r="C6" s="4" t="s">
        <v>318</v>
      </c>
      <c r="D6" s="4">
        <v>81000004</v>
      </c>
      <c r="E6" s="4">
        <v>2</v>
      </c>
      <c r="F6" s="4">
        <v>6</v>
      </c>
      <c r="G6" s="4">
        <v>2</v>
      </c>
      <c r="I6" s="6" t="s">
        <v>125</v>
      </c>
      <c r="J6" s="4">
        <v>30</v>
      </c>
      <c r="K6" s="4" t="str">
        <f>"圣光|评级"&amp;F6&amp;"|类型"&amp;G6</f>
        <v>圣光|评级6|类型2</v>
      </c>
      <c r="L6" s="7">
        <v>81200010</v>
      </c>
      <c r="M6" s="4">
        <v>1</v>
      </c>
      <c r="N6" s="7">
        <f t="shared" si="0"/>
        <v>81200011</v>
      </c>
      <c r="O6" s="4">
        <v>1</v>
      </c>
      <c r="P6" s="4">
        <f t="shared" si="1"/>
        <v>81200012</v>
      </c>
      <c r="Q6" s="4">
        <v>1</v>
      </c>
      <c r="X6" s="4" t="s">
        <v>225</v>
      </c>
      <c r="Y6" s="4">
        <v>5120879</v>
      </c>
      <c r="Z6" s="4">
        <v>1</v>
      </c>
      <c r="AA6" s="4" t="s">
        <v>225</v>
      </c>
      <c r="AB6" s="4">
        <f t="shared" si="2"/>
        <v>5120882</v>
      </c>
      <c r="AC6" s="4">
        <v>1</v>
      </c>
      <c r="AG6" s="4" t="s">
        <v>232</v>
      </c>
      <c r="AH6" s="14" t="s">
        <v>283</v>
      </c>
      <c r="AI6" s="14"/>
      <c r="AJ6" s="14" t="s">
        <v>319</v>
      </c>
      <c r="AK6" s="14">
        <v>5140102</v>
      </c>
      <c r="AL6" s="14" t="s">
        <v>319</v>
      </c>
      <c r="AM6" s="4">
        <v>5140103</v>
      </c>
      <c r="AN6" s="14"/>
      <c r="AO6" s="14"/>
      <c r="AP6" s="14"/>
      <c r="AQ6" s="14"/>
      <c r="AR6" s="14"/>
      <c r="AS6" s="14"/>
    </row>
    <row r="7" spans="1:45" x14ac:dyDescent="0.35">
      <c r="A7" s="4">
        <v>81000005</v>
      </c>
      <c r="B7" s="5" t="s">
        <v>132</v>
      </c>
      <c r="C7" s="4" t="s">
        <v>316</v>
      </c>
      <c r="D7" s="4">
        <v>81000005</v>
      </c>
      <c r="E7" s="4">
        <v>2</v>
      </c>
      <c r="F7" s="4">
        <v>7</v>
      </c>
      <c r="G7" s="4">
        <v>1</v>
      </c>
      <c r="I7" s="6" t="s">
        <v>126</v>
      </c>
      <c r="J7" s="4">
        <v>200</v>
      </c>
      <c r="K7" s="4" t="str">
        <f>"圣光|评级"&amp;F7&amp;"|类型"&amp;G7</f>
        <v>圣光|评级7|类型1</v>
      </c>
      <c r="L7" s="7">
        <v>81200013</v>
      </c>
      <c r="M7" s="4">
        <v>1</v>
      </c>
      <c r="N7" s="7">
        <f t="shared" si="0"/>
        <v>81200014</v>
      </c>
      <c r="O7" s="4">
        <v>1</v>
      </c>
      <c r="P7" s="4">
        <f t="shared" si="1"/>
        <v>81200015</v>
      </c>
      <c r="Q7" s="4">
        <v>1</v>
      </c>
      <c r="X7" s="4" t="s">
        <v>225</v>
      </c>
      <c r="Y7" s="4">
        <v>5120879</v>
      </c>
      <c r="Z7" s="4">
        <v>1</v>
      </c>
      <c r="AA7" s="4" t="s">
        <v>225</v>
      </c>
      <c r="AB7" s="4">
        <f t="shared" si="2"/>
        <v>5120882</v>
      </c>
      <c r="AC7" s="4">
        <v>1</v>
      </c>
      <c r="AG7" s="4" t="s">
        <v>231</v>
      </c>
      <c r="AH7" s="14" t="s">
        <v>283</v>
      </c>
      <c r="AI7" s="14"/>
      <c r="AJ7" s="14" t="s">
        <v>319</v>
      </c>
      <c r="AK7" s="14">
        <v>5140102</v>
      </c>
      <c r="AL7" s="14" t="s">
        <v>319</v>
      </c>
      <c r="AM7" s="4">
        <v>5140103</v>
      </c>
      <c r="AN7" s="14"/>
      <c r="AO7" s="14"/>
      <c r="AP7" s="14"/>
      <c r="AQ7" s="14"/>
      <c r="AR7" s="14"/>
      <c r="AS7" s="14"/>
    </row>
    <row r="8" spans="1:45" x14ac:dyDescent="0.35">
      <c r="A8" s="4">
        <v>81000006</v>
      </c>
      <c r="B8" s="5" t="s">
        <v>144</v>
      </c>
      <c r="C8" s="4" t="s">
        <v>317</v>
      </c>
      <c r="D8" s="4">
        <v>81000006</v>
      </c>
      <c r="E8" s="4">
        <v>2</v>
      </c>
      <c r="F8" s="4">
        <v>7</v>
      </c>
      <c r="G8" s="4">
        <v>2</v>
      </c>
      <c r="I8" s="7" t="s">
        <v>55</v>
      </c>
      <c r="J8" s="4">
        <v>30</v>
      </c>
      <c r="K8" s="4" t="str">
        <f>"圣光|评级"&amp;F8&amp;"|类型"&amp;G8</f>
        <v>圣光|评级7|类型2</v>
      </c>
      <c r="L8" s="7">
        <v>81200016</v>
      </c>
      <c r="M8" s="4">
        <v>1</v>
      </c>
      <c r="N8" s="7">
        <f t="shared" si="0"/>
        <v>81200017</v>
      </c>
      <c r="O8" s="4">
        <v>1</v>
      </c>
      <c r="P8" s="4">
        <f t="shared" si="1"/>
        <v>81200018</v>
      </c>
      <c r="Q8" s="4">
        <v>1</v>
      </c>
      <c r="X8" s="4" t="s">
        <v>225</v>
      </c>
      <c r="Y8" s="4">
        <v>5120879</v>
      </c>
      <c r="Z8" s="4">
        <v>1</v>
      </c>
      <c r="AA8" s="4" t="s">
        <v>225</v>
      </c>
      <c r="AB8" s="4">
        <f t="shared" si="2"/>
        <v>5120882</v>
      </c>
      <c r="AC8" s="4">
        <v>2</v>
      </c>
      <c r="AG8" s="4" t="s">
        <v>232</v>
      </c>
      <c r="AH8" s="14" t="s">
        <v>283</v>
      </c>
      <c r="AI8" s="14"/>
      <c r="AJ8" s="14" t="s">
        <v>319</v>
      </c>
      <c r="AK8" s="14">
        <v>5140102</v>
      </c>
      <c r="AL8" s="14" t="s">
        <v>319</v>
      </c>
      <c r="AM8" s="4">
        <v>5140103</v>
      </c>
      <c r="AN8" s="14"/>
      <c r="AO8" s="14"/>
      <c r="AP8" s="14"/>
      <c r="AQ8" s="14"/>
      <c r="AR8" s="14"/>
      <c r="AS8" s="14"/>
    </row>
    <row r="9" spans="1:45" x14ac:dyDescent="0.35">
      <c r="A9" s="4">
        <v>81000007</v>
      </c>
      <c r="B9" s="5" t="s">
        <v>145</v>
      </c>
      <c r="C9" s="4" t="s">
        <v>305</v>
      </c>
      <c r="D9" s="4">
        <v>81000007</v>
      </c>
      <c r="E9" s="4">
        <v>3</v>
      </c>
      <c r="F9" s="4">
        <v>11</v>
      </c>
      <c r="G9" s="4">
        <v>1</v>
      </c>
      <c r="I9" s="6" t="s">
        <v>51</v>
      </c>
      <c r="J9" s="4">
        <v>70</v>
      </c>
      <c r="K9" s="4" t="str">
        <f>"圣光|评级"&amp;F9&amp;"|类型"&amp;G9</f>
        <v>圣光|评级11|类型1</v>
      </c>
      <c r="L9" s="7">
        <v>81200019</v>
      </c>
      <c r="M9" s="4">
        <v>1</v>
      </c>
      <c r="N9" s="7">
        <f t="shared" si="0"/>
        <v>81200020</v>
      </c>
      <c r="O9" s="4">
        <v>1</v>
      </c>
      <c r="P9" s="4">
        <f t="shared" si="1"/>
        <v>81200021</v>
      </c>
      <c r="Q9" s="4">
        <v>1</v>
      </c>
      <c r="R9" s="4">
        <f>P9+1</f>
        <v>81200022</v>
      </c>
      <c r="S9" s="4">
        <v>1</v>
      </c>
      <c r="X9" s="4" t="s">
        <v>225</v>
      </c>
      <c r="Y9" s="4">
        <v>5120880</v>
      </c>
      <c r="Z9" s="4">
        <v>1</v>
      </c>
      <c r="AA9" s="4" t="s">
        <v>225</v>
      </c>
      <c r="AB9" s="4">
        <f t="shared" si="2"/>
        <v>5120882</v>
      </c>
      <c r="AC9" s="4">
        <v>2</v>
      </c>
      <c r="AG9" s="4" t="s">
        <v>231</v>
      </c>
      <c r="AH9" s="14" t="s">
        <v>283</v>
      </c>
      <c r="AI9" s="14"/>
      <c r="AJ9" s="14" t="s">
        <v>319</v>
      </c>
      <c r="AK9" s="4">
        <v>5140103</v>
      </c>
      <c r="AL9" s="14" t="s">
        <v>319</v>
      </c>
      <c r="AM9" s="4">
        <v>5140104</v>
      </c>
      <c r="AN9" s="14"/>
      <c r="AO9" s="14"/>
      <c r="AP9" s="14"/>
      <c r="AQ9" s="14"/>
      <c r="AR9" s="14"/>
      <c r="AS9" s="14"/>
    </row>
    <row r="10" spans="1:45" x14ac:dyDescent="0.35">
      <c r="A10" s="4">
        <v>81000008</v>
      </c>
      <c r="B10" s="5" t="s">
        <v>130</v>
      </c>
      <c r="C10" s="4" t="s">
        <v>313</v>
      </c>
      <c r="D10" s="4">
        <v>81000008</v>
      </c>
      <c r="E10" s="4">
        <v>3</v>
      </c>
      <c r="F10" s="4">
        <v>11</v>
      </c>
      <c r="G10" s="4">
        <v>2</v>
      </c>
      <c r="I10" s="6" t="s">
        <v>127</v>
      </c>
      <c r="J10" s="4">
        <v>40</v>
      </c>
      <c r="K10" s="4" t="str">
        <f>"圣光|评级"&amp;F10&amp;"|类型"&amp;G10</f>
        <v>圣光|评级11|类型2</v>
      </c>
      <c r="L10" s="7">
        <v>81200023</v>
      </c>
      <c r="M10" s="4">
        <v>1</v>
      </c>
      <c r="N10" s="7">
        <f t="shared" si="0"/>
        <v>81200024</v>
      </c>
      <c r="O10" s="4">
        <v>1</v>
      </c>
      <c r="P10" s="4">
        <f t="shared" si="1"/>
        <v>81200025</v>
      </c>
      <c r="Q10" s="4">
        <v>1</v>
      </c>
      <c r="R10" s="4">
        <f t="shared" ref="R10:R36" si="3">P10+1</f>
        <v>81200026</v>
      </c>
      <c r="S10" s="4">
        <v>1</v>
      </c>
      <c r="X10" s="4" t="s">
        <v>225</v>
      </c>
      <c r="Y10" s="4">
        <v>5120880</v>
      </c>
      <c r="Z10" s="4">
        <v>1</v>
      </c>
      <c r="AA10" s="4" t="s">
        <v>225</v>
      </c>
      <c r="AB10" s="4">
        <f t="shared" si="2"/>
        <v>5120882</v>
      </c>
      <c r="AC10" s="4">
        <v>2</v>
      </c>
      <c r="AG10" s="4" t="s">
        <v>232</v>
      </c>
      <c r="AH10" s="14" t="s">
        <v>283</v>
      </c>
      <c r="AI10" s="14"/>
      <c r="AJ10" s="14" t="s">
        <v>319</v>
      </c>
      <c r="AK10" s="4">
        <v>5140103</v>
      </c>
      <c r="AL10" s="14" t="s">
        <v>319</v>
      </c>
      <c r="AM10" s="4">
        <v>5140104</v>
      </c>
      <c r="AN10" s="14"/>
      <c r="AO10" s="14"/>
      <c r="AP10" s="14"/>
      <c r="AQ10" s="14"/>
      <c r="AR10" s="14"/>
      <c r="AS10" s="14"/>
    </row>
    <row r="11" spans="1:45" x14ac:dyDescent="0.35">
      <c r="A11" s="4">
        <v>81000009</v>
      </c>
      <c r="B11" s="5" t="s">
        <v>129</v>
      </c>
      <c r="C11" s="4" t="s">
        <v>308</v>
      </c>
      <c r="D11" s="4">
        <v>81000009</v>
      </c>
      <c r="E11" s="4">
        <v>3</v>
      </c>
      <c r="F11" s="4">
        <v>12</v>
      </c>
      <c r="G11" s="4">
        <v>1</v>
      </c>
      <c r="I11" s="6" t="s">
        <v>52</v>
      </c>
      <c r="J11" s="4">
        <v>70</v>
      </c>
      <c r="K11" s="4" t="str">
        <f>"圣光|评级"&amp;F11&amp;"|类型"&amp;G11</f>
        <v>圣光|评级12|类型1</v>
      </c>
      <c r="L11" s="7">
        <v>81200027</v>
      </c>
      <c r="M11" s="4">
        <v>1</v>
      </c>
      <c r="N11" s="7">
        <f t="shared" si="0"/>
        <v>81200028</v>
      </c>
      <c r="O11" s="4">
        <v>1</v>
      </c>
      <c r="P11" s="4">
        <f t="shared" si="1"/>
        <v>81200029</v>
      </c>
      <c r="Q11" s="4">
        <v>1</v>
      </c>
      <c r="R11" s="4">
        <f t="shared" si="3"/>
        <v>81200030</v>
      </c>
      <c r="S11" s="4">
        <v>1</v>
      </c>
      <c r="X11" s="4" t="s">
        <v>225</v>
      </c>
      <c r="Y11" s="4">
        <v>5120880</v>
      </c>
      <c r="Z11" s="4">
        <v>1</v>
      </c>
      <c r="AA11" s="4" t="s">
        <v>225</v>
      </c>
      <c r="AB11" s="4">
        <f t="shared" si="2"/>
        <v>5120882</v>
      </c>
      <c r="AC11" s="4">
        <v>2</v>
      </c>
      <c r="AG11" s="4" t="s">
        <v>231</v>
      </c>
      <c r="AH11" s="14" t="s">
        <v>283</v>
      </c>
      <c r="AI11" s="14"/>
      <c r="AJ11" s="14" t="s">
        <v>319</v>
      </c>
      <c r="AK11" s="4">
        <v>5140103</v>
      </c>
      <c r="AL11" s="14" t="s">
        <v>319</v>
      </c>
      <c r="AM11" s="4">
        <v>5140104</v>
      </c>
      <c r="AN11" s="14"/>
      <c r="AO11" s="14"/>
      <c r="AP11" s="14"/>
      <c r="AQ11" s="14"/>
      <c r="AR11" s="14"/>
      <c r="AS11" s="14"/>
    </row>
    <row r="12" spans="1:45" x14ac:dyDescent="0.35">
      <c r="A12" s="4">
        <v>81000010</v>
      </c>
      <c r="B12" s="5" t="s">
        <v>131</v>
      </c>
      <c r="C12" s="4" t="s">
        <v>314</v>
      </c>
      <c r="D12" s="4">
        <v>81000010</v>
      </c>
      <c r="E12" s="4">
        <v>3</v>
      </c>
      <c r="F12" s="4">
        <v>12</v>
      </c>
      <c r="G12" s="4">
        <v>2</v>
      </c>
      <c r="I12" s="6" t="s">
        <v>128</v>
      </c>
      <c r="J12" s="4">
        <v>40</v>
      </c>
      <c r="K12" s="4" t="str">
        <f>"圣光|评级"&amp;F12&amp;"|类型"&amp;G12</f>
        <v>圣光|评级12|类型2</v>
      </c>
      <c r="L12" s="7">
        <v>81200031</v>
      </c>
      <c r="M12" s="4">
        <v>1</v>
      </c>
      <c r="N12" s="7">
        <f t="shared" si="0"/>
        <v>81200032</v>
      </c>
      <c r="O12" s="4">
        <v>1</v>
      </c>
      <c r="P12" s="4">
        <f t="shared" si="1"/>
        <v>81200033</v>
      </c>
      <c r="Q12" s="4">
        <v>1</v>
      </c>
      <c r="R12" s="4">
        <f t="shared" si="3"/>
        <v>81200034</v>
      </c>
      <c r="S12" s="4">
        <v>1</v>
      </c>
      <c r="X12" s="4" t="s">
        <v>225</v>
      </c>
      <c r="Y12" s="4">
        <v>5120880</v>
      </c>
      <c r="Z12" s="4">
        <v>1</v>
      </c>
      <c r="AA12" s="4" t="s">
        <v>225</v>
      </c>
      <c r="AB12" s="4">
        <f t="shared" si="2"/>
        <v>5120882</v>
      </c>
      <c r="AC12" s="4">
        <v>2</v>
      </c>
      <c r="AG12" s="4" t="s">
        <v>232</v>
      </c>
      <c r="AH12" s="14" t="s">
        <v>283</v>
      </c>
      <c r="AI12" s="14"/>
      <c r="AJ12" s="14" t="s">
        <v>319</v>
      </c>
      <c r="AK12" s="4">
        <v>5140103</v>
      </c>
      <c r="AL12" s="14" t="s">
        <v>319</v>
      </c>
      <c r="AM12" s="4">
        <v>5140104</v>
      </c>
      <c r="AN12" s="14"/>
      <c r="AO12" s="14"/>
      <c r="AP12" s="14"/>
      <c r="AQ12" s="14"/>
      <c r="AR12" s="14"/>
      <c r="AS12" s="14"/>
    </row>
    <row r="13" spans="1:45" x14ac:dyDescent="0.35">
      <c r="A13" s="4">
        <v>81000011</v>
      </c>
      <c r="B13" s="5" t="s">
        <v>137</v>
      </c>
      <c r="C13" s="4" t="s">
        <v>320</v>
      </c>
      <c r="D13" s="4">
        <v>81000011</v>
      </c>
      <c r="E13" s="4">
        <v>4</v>
      </c>
      <c r="F13" s="4">
        <v>16</v>
      </c>
      <c r="G13" s="4">
        <v>1</v>
      </c>
      <c r="I13" s="6" t="s">
        <v>51</v>
      </c>
      <c r="J13" s="4">
        <v>100</v>
      </c>
      <c r="K13" s="4" t="str">
        <f>"圣光|评级"&amp;F13&amp;"|类型"&amp;G13</f>
        <v>圣光|评级16|类型1</v>
      </c>
      <c r="L13" s="7">
        <v>81200035</v>
      </c>
      <c r="M13" s="4">
        <v>1</v>
      </c>
      <c r="N13" s="7">
        <f t="shared" si="0"/>
        <v>81200036</v>
      </c>
      <c r="O13" s="4">
        <v>1</v>
      </c>
      <c r="P13" s="4">
        <f t="shared" si="1"/>
        <v>81200037</v>
      </c>
      <c r="Q13" s="4">
        <v>1</v>
      </c>
      <c r="R13" s="4">
        <f t="shared" si="3"/>
        <v>81200038</v>
      </c>
      <c r="S13" s="4">
        <v>1</v>
      </c>
      <c r="T13" s="4">
        <f>R13+1</f>
        <v>81200039</v>
      </c>
      <c r="U13" s="4">
        <v>1</v>
      </c>
      <c r="X13" s="4" t="s">
        <v>225</v>
      </c>
      <c r="Y13" s="4">
        <v>5120881</v>
      </c>
      <c r="Z13" s="4">
        <v>1</v>
      </c>
      <c r="AA13" s="4" t="s">
        <v>225</v>
      </c>
      <c r="AB13" s="4">
        <f t="shared" si="2"/>
        <v>5120882</v>
      </c>
      <c r="AC13" s="4">
        <v>4</v>
      </c>
      <c r="AD13" s="4" t="s">
        <v>225</v>
      </c>
      <c r="AE13" s="4">
        <v>5120886</v>
      </c>
      <c r="AF13" s="4">
        <v>1</v>
      </c>
      <c r="AG13" s="4" t="s">
        <v>231</v>
      </c>
      <c r="AH13" s="14" t="s">
        <v>283</v>
      </c>
      <c r="AI13" s="14"/>
      <c r="AJ13" s="4" t="s">
        <v>285</v>
      </c>
      <c r="AK13" s="14"/>
      <c r="AL13" s="4" t="s">
        <v>286</v>
      </c>
      <c r="AM13" s="14"/>
      <c r="AN13" s="14" t="s">
        <v>319</v>
      </c>
      <c r="AO13" s="4">
        <v>5140104</v>
      </c>
      <c r="AP13" s="14"/>
      <c r="AQ13" s="14"/>
      <c r="AR13" s="14"/>
      <c r="AS13" s="14"/>
    </row>
    <row r="14" spans="1:45" x14ac:dyDescent="0.35">
      <c r="A14" s="4">
        <v>81000012</v>
      </c>
      <c r="B14" s="5" t="s">
        <v>146</v>
      </c>
      <c r="C14" s="4" t="s">
        <v>302</v>
      </c>
      <c r="D14" s="4">
        <v>81000012</v>
      </c>
      <c r="E14" s="4">
        <v>4</v>
      </c>
      <c r="F14" s="4">
        <v>16</v>
      </c>
      <c r="G14" s="4">
        <v>1</v>
      </c>
      <c r="I14" s="6" t="s">
        <v>53</v>
      </c>
      <c r="J14" s="4">
        <v>50</v>
      </c>
      <c r="K14" s="4" t="str">
        <f>"圣光|评级"&amp;F14&amp;"|类型"&amp;G14</f>
        <v>圣光|评级16|类型1</v>
      </c>
      <c r="L14" s="7">
        <v>81200040</v>
      </c>
      <c r="M14" s="4">
        <v>1</v>
      </c>
      <c r="N14" s="7">
        <f t="shared" si="0"/>
        <v>81200041</v>
      </c>
      <c r="O14" s="4">
        <v>1</v>
      </c>
      <c r="P14" s="4">
        <f t="shared" si="1"/>
        <v>81200042</v>
      </c>
      <c r="Q14" s="4">
        <v>1</v>
      </c>
      <c r="R14" s="4">
        <f t="shared" si="3"/>
        <v>81200043</v>
      </c>
      <c r="S14" s="4">
        <v>1</v>
      </c>
      <c r="T14" s="4">
        <f t="shared" ref="T14:T36" si="4">R14+1</f>
        <v>81200044</v>
      </c>
      <c r="U14" s="4">
        <v>1</v>
      </c>
      <c r="X14" s="4" t="s">
        <v>225</v>
      </c>
      <c r="Y14" s="4">
        <v>5120881</v>
      </c>
      <c r="Z14" s="4">
        <v>1</v>
      </c>
      <c r="AA14" s="4" t="s">
        <v>225</v>
      </c>
      <c r="AB14" s="4">
        <f t="shared" si="2"/>
        <v>5120882</v>
      </c>
      <c r="AC14" s="4">
        <v>4</v>
      </c>
      <c r="AD14" s="4" t="s">
        <v>225</v>
      </c>
      <c r="AE14" s="4">
        <v>5120886</v>
      </c>
      <c r="AF14" s="4">
        <v>1</v>
      </c>
      <c r="AG14" s="4" t="s">
        <v>231</v>
      </c>
      <c r="AH14" s="14" t="s">
        <v>283</v>
      </c>
      <c r="AI14" s="14"/>
      <c r="AJ14" s="4" t="s">
        <v>285</v>
      </c>
      <c r="AK14" s="14"/>
      <c r="AL14" s="4" t="s">
        <v>290</v>
      </c>
      <c r="AM14" s="14"/>
      <c r="AN14" s="14" t="s">
        <v>319</v>
      </c>
      <c r="AO14" s="4">
        <v>5140104</v>
      </c>
      <c r="AP14" s="14"/>
      <c r="AQ14" s="14"/>
      <c r="AR14" s="14"/>
      <c r="AS14" s="14"/>
    </row>
    <row r="15" spans="1:45" x14ac:dyDescent="0.35">
      <c r="A15" s="4">
        <v>81000013</v>
      </c>
      <c r="B15" s="5" t="s">
        <v>139</v>
      </c>
      <c r="C15" s="4" t="s">
        <v>321</v>
      </c>
      <c r="D15" s="4">
        <v>81000013</v>
      </c>
      <c r="E15" s="4">
        <v>4</v>
      </c>
      <c r="F15" s="4">
        <v>16</v>
      </c>
      <c r="G15" s="4">
        <v>1</v>
      </c>
      <c r="I15" s="6" t="s">
        <v>56</v>
      </c>
      <c r="J15" s="4">
        <v>50</v>
      </c>
      <c r="K15" s="4" t="str">
        <f>"圣光|评级"&amp;F15&amp;"|类型"&amp;G15</f>
        <v>圣光|评级16|类型1</v>
      </c>
      <c r="L15" s="7">
        <v>81200045</v>
      </c>
      <c r="M15" s="4">
        <v>1</v>
      </c>
      <c r="N15" s="7">
        <f t="shared" si="0"/>
        <v>81200046</v>
      </c>
      <c r="O15" s="4">
        <v>1</v>
      </c>
      <c r="P15" s="4">
        <f t="shared" si="1"/>
        <v>81200047</v>
      </c>
      <c r="Q15" s="4">
        <v>1</v>
      </c>
      <c r="R15" s="4">
        <f t="shared" si="3"/>
        <v>81200048</v>
      </c>
      <c r="S15" s="4">
        <v>1</v>
      </c>
      <c r="T15" s="4">
        <f t="shared" si="4"/>
        <v>81200049</v>
      </c>
      <c r="U15" s="4">
        <v>1</v>
      </c>
      <c r="X15" s="4" t="s">
        <v>225</v>
      </c>
      <c r="Y15" s="4">
        <v>5120881</v>
      </c>
      <c r="Z15" s="4">
        <v>1</v>
      </c>
      <c r="AA15" s="4" t="s">
        <v>225</v>
      </c>
      <c r="AB15" s="4">
        <f t="shared" si="2"/>
        <v>5120882</v>
      </c>
      <c r="AC15" s="4">
        <v>4</v>
      </c>
      <c r="AD15" s="4" t="s">
        <v>225</v>
      </c>
      <c r="AE15" s="4">
        <v>5120886</v>
      </c>
      <c r="AF15" s="4">
        <v>1</v>
      </c>
      <c r="AG15" s="4" t="s">
        <v>231</v>
      </c>
      <c r="AH15" s="14" t="s">
        <v>283</v>
      </c>
      <c r="AI15" s="14"/>
      <c r="AJ15" s="4" t="s">
        <v>285</v>
      </c>
      <c r="AK15" s="14"/>
      <c r="AL15" s="4" t="s">
        <v>288</v>
      </c>
      <c r="AM15" s="14"/>
      <c r="AN15" s="14" t="s">
        <v>319</v>
      </c>
      <c r="AO15" s="4">
        <v>5140104</v>
      </c>
      <c r="AP15" s="14"/>
      <c r="AQ15" s="14"/>
      <c r="AR15" s="14"/>
      <c r="AS15" s="14"/>
    </row>
    <row r="16" spans="1:45" x14ac:dyDescent="0.35">
      <c r="A16" s="4">
        <v>81000014</v>
      </c>
      <c r="B16" s="5" t="s">
        <v>147</v>
      </c>
      <c r="C16" s="4" t="s">
        <v>322</v>
      </c>
      <c r="D16" s="4">
        <v>81000014</v>
      </c>
      <c r="E16" s="4">
        <v>4</v>
      </c>
      <c r="F16" s="4">
        <v>16</v>
      </c>
      <c r="G16" s="4">
        <v>1</v>
      </c>
      <c r="I16" s="6" t="s">
        <v>267</v>
      </c>
      <c r="J16" s="4">
        <v>500</v>
      </c>
      <c r="K16" s="4" t="str">
        <f>"圣光|评级"&amp;F16&amp;"|类型"&amp;G16</f>
        <v>圣光|评级16|类型1</v>
      </c>
      <c r="L16" s="7">
        <v>81200050</v>
      </c>
      <c r="M16" s="4">
        <v>1</v>
      </c>
      <c r="N16" s="7">
        <f t="shared" si="0"/>
        <v>81200051</v>
      </c>
      <c r="O16" s="4">
        <v>1</v>
      </c>
      <c r="P16" s="4">
        <f t="shared" si="1"/>
        <v>81200052</v>
      </c>
      <c r="Q16" s="4">
        <v>1</v>
      </c>
      <c r="R16" s="4">
        <f t="shared" si="3"/>
        <v>81200053</v>
      </c>
      <c r="S16" s="4">
        <v>1</v>
      </c>
      <c r="T16" s="4">
        <f t="shared" si="4"/>
        <v>81200054</v>
      </c>
      <c r="U16" s="4">
        <v>1</v>
      </c>
      <c r="X16" s="4" t="s">
        <v>225</v>
      </c>
      <c r="Y16" s="4">
        <v>5120881</v>
      </c>
      <c r="Z16" s="4">
        <v>1</v>
      </c>
      <c r="AA16" s="4" t="s">
        <v>225</v>
      </c>
      <c r="AB16" s="4">
        <f t="shared" si="2"/>
        <v>5120882</v>
      </c>
      <c r="AC16" s="4">
        <v>4</v>
      </c>
      <c r="AD16" s="4" t="s">
        <v>225</v>
      </c>
      <c r="AE16" s="4">
        <v>5120886</v>
      </c>
      <c r="AF16" s="4">
        <v>1</v>
      </c>
      <c r="AG16" s="4" t="s">
        <v>231</v>
      </c>
      <c r="AH16" s="14" t="s">
        <v>283</v>
      </c>
      <c r="AI16" s="14"/>
      <c r="AJ16" s="4" t="s">
        <v>285</v>
      </c>
      <c r="AK16" s="14"/>
      <c r="AL16" s="4" t="s">
        <v>292</v>
      </c>
      <c r="AM16" s="14"/>
      <c r="AN16" s="14" t="s">
        <v>319</v>
      </c>
      <c r="AO16" s="4">
        <v>5140104</v>
      </c>
      <c r="AP16" s="14"/>
      <c r="AQ16" s="14"/>
      <c r="AR16" s="14"/>
      <c r="AS16" s="14"/>
    </row>
    <row r="17" spans="1:45" x14ac:dyDescent="0.35">
      <c r="A17" s="4">
        <v>81000015</v>
      </c>
      <c r="B17" s="5" t="s">
        <v>138</v>
      </c>
      <c r="C17" s="4" t="s">
        <v>301</v>
      </c>
      <c r="D17" s="4">
        <v>81000015</v>
      </c>
      <c r="E17" s="4">
        <v>4</v>
      </c>
      <c r="F17" s="4">
        <v>16</v>
      </c>
      <c r="G17" s="4">
        <v>2</v>
      </c>
      <c r="I17" s="6" t="s">
        <v>52</v>
      </c>
      <c r="J17" s="4">
        <v>100</v>
      </c>
      <c r="K17" s="4" t="str">
        <f>"圣光|评级"&amp;F17&amp;"|类型"&amp;G17</f>
        <v>圣光|评级16|类型2</v>
      </c>
      <c r="L17" s="7">
        <v>81200055</v>
      </c>
      <c r="M17" s="4">
        <v>1</v>
      </c>
      <c r="N17" s="7">
        <f t="shared" si="0"/>
        <v>81200056</v>
      </c>
      <c r="O17" s="4">
        <v>1</v>
      </c>
      <c r="P17" s="4">
        <f t="shared" si="1"/>
        <v>81200057</v>
      </c>
      <c r="Q17" s="4">
        <v>1</v>
      </c>
      <c r="R17" s="4">
        <f t="shared" si="3"/>
        <v>81200058</v>
      </c>
      <c r="S17" s="4">
        <v>1</v>
      </c>
      <c r="T17" s="4">
        <f t="shared" si="4"/>
        <v>81200059</v>
      </c>
      <c r="U17" s="4">
        <v>1</v>
      </c>
      <c r="X17" s="4" t="s">
        <v>225</v>
      </c>
      <c r="Y17" s="4">
        <v>5120881</v>
      </c>
      <c r="Z17" s="4">
        <v>1</v>
      </c>
      <c r="AA17" s="4" t="s">
        <v>225</v>
      </c>
      <c r="AB17" s="4">
        <f t="shared" si="2"/>
        <v>5120882</v>
      </c>
      <c r="AC17" s="4">
        <v>4</v>
      </c>
      <c r="AD17" s="4" t="s">
        <v>225</v>
      </c>
      <c r="AE17" s="4">
        <v>5120886</v>
      </c>
      <c r="AF17" s="4">
        <v>1</v>
      </c>
      <c r="AG17" s="4" t="s">
        <v>232</v>
      </c>
      <c r="AH17" s="14" t="s">
        <v>283</v>
      </c>
      <c r="AI17" s="14"/>
      <c r="AJ17" s="4" t="s">
        <v>285</v>
      </c>
      <c r="AK17" s="14"/>
      <c r="AL17" s="4" t="s">
        <v>287</v>
      </c>
      <c r="AM17" s="14"/>
      <c r="AN17" s="14" t="s">
        <v>319</v>
      </c>
      <c r="AO17" s="4">
        <v>5140104</v>
      </c>
      <c r="AP17" s="14"/>
      <c r="AQ17" s="14"/>
      <c r="AR17" s="14"/>
      <c r="AS17" s="14"/>
    </row>
    <row r="18" spans="1:45" x14ac:dyDescent="0.35">
      <c r="A18" s="4">
        <v>81000016</v>
      </c>
      <c r="B18" s="5" t="s">
        <v>148</v>
      </c>
      <c r="C18" s="4" t="s">
        <v>303</v>
      </c>
      <c r="D18" s="4">
        <v>81000016</v>
      </c>
      <c r="E18" s="4">
        <v>4</v>
      </c>
      <c r="F18" s="4">
        <v>16</v>
      </c>
      <c r="G18" s="4">
        <v>2</v>
      </c>
      <c r="I18" s="6" t="s">
        <v>54</v>
      </c>
      <c r="J18" s="4">
        <v>50</v>
      </c>
      <c r="K18" s="4" t="str">
        <f>"圣光|评级"&amp;F18&amp;"|类型"&amp;G18</f>
        <v>圣光|评级16|类型2</v>
      </c>
      <c r="L18" s="7">
        <v>81200060</v>
      </c>
      <c r="M18" s="4">
        <v>1</v>
      </c>
      <c r="N18" s="7">
        <f t="shared" si="0"/>
        <v>81200061</v>
      </c>
      <c r="O18" s="4">
        <v>1</v>
      </c>
      <c r="P18" s="4">
        <f t="shared" si="1"/>
        <v>81200062</v>
      </c>
      <c r="Q18" s="4">
        <v>1</v>
      </c>
      <c r="R18" s="4">
        <f t="shared" si="3"/>
        <v>81200063</v>
      </c>
      <c r="S18" s="4">
        <v>1</v>
      </c>
      <c r="T18" s="4">
        <f t="shared" si="4"/>
        <v>81200064</v>
      </c>
      <c r="U18" s="4">
        <v>1</v>
      </c>
      <c r="X18" s="4" t="s">
        <v>225</v>
      </c>
      <c r="Y18" s="4">
        <v>5120881</v>
      </c>
      <c r="Z18" s="4">
        <v>1</v>
      </c>
      <c r="AA18" s="4" t="s">
        <v>225</v>
      </c>
      <c r="AB18" s="4">
        <f t="shared" si="2"/>
        <v>5120882</v>
      </c>
      <c r="AC18" s="4">
        <v>4</v>
      </c>
      <c r="AD18" s="4" t="s">
        <v>225</v>
      </c>
      <c r="AE18" s="4">
        <v>5120886</v>
      </c>
      <c r="AF18" s="4">
        <v>1</v>
      </c>
      <c r="AG18" s="4" t="s">
        <v>232</v>
      </c>
      <c r="AH18" s="14" t="s">
        <v>283</v>
      </c>
      <c r="AI18" s="14"/>
      <c r="AJ18" s="4" t="s">
        <v>285</v>
      </c>
      <c r="AK18" s="14"/>
      <c r="AL18" s="4" t="s">
        <v>289</v>
      </c>
      <c r="AM18" s="14"/>
      <c r="AN18" s="14" t="s">
        <v>319</v>
      </c>
      <c r="AO18" s="4">
        <v>5140104</v>
      </c>
      <c r="AP18" s="14"/>
      <c r="AQ18" s="14"/>
      <c r="AR18" s="14"/>
      <c r="AS18" s="14"/>
    </row>
    <row r="19" spans="1:45" x14ac:dyDescent="0.35">
      <c r="A19" s="4">
        <v>81000017</v>
      </c>
      <c r="B19" s="5" t="s">
        <v>149</v>
      </c>
      <c r="C19" s="4" t="s">
        <v>323</v>
      </c>
      <c r="D19" s="4">
        <v>81000017</v>
      </c>
      <c r="E19" s="4">
        <v>4</v>
      </c>
      <c r="F19" s="4">
        <v>16</v>
      </c>
      <c r="G19" s="4">
        <v>2</v>
      </c>
      <c r="I19" s="6" t="s">
        <v>55</v>
      </c>
      <c r="J19" s="4">
        <v>50</v>
      </c>
      <c r="K19" s="4" t="str">
        <f>"圣光|评级"&amp;F19&amp;"|类型"&amp;G19</f>
        <v>圣光|评级16|类型2</v>
      </c>
      <c r="L19" s="7">
        <v>81200065</v>
      </c>
      <c r="M19" s="4">
        <v>1</v>
      </c>
      <c r="N19" s="7">
        <f t="shared" si="0"/>
        <v>81200066</v>
      </c>
      <c r="O19" s="4">
        <v>1</v>
      </c>
      <c r="P19" s="4">
        <f t="shared" si="1"/>
        <v>81200067</v>
      </c>
      <c r="Q19" s="4">
        <v>1</v>
      </c>
      <c r="R19" s="4">
        <f t="shared" si="3"/>
        <v>81200068</v>
      </c>
      <c r="S19" s="4">
        <v>1</v>
      </c>
      <c r="T19" s="4">
        <f t="shared" si="4"/>
        <v>81200069</v>
      </c>
      <c r="U19" s="4">
        <v>1</v>
      </c>
      <c r="X19" s="4" t="s">
        <v>225</v>
      </c>
      <c r="Y19" s="4">
        <v>5120881</v>
      </c>
      <c r="Z19" s="4">
        <v>1</v>
      </c>
      <c r="AA19" s="4" t="s">
        <v>225</v>
      </c>
      <c r="AB19" s="4">
        <f t="shared" si="2"/>
        <v>5120882</v>
      </c>
      <c r="AC19" s="4">
        <v>4</v>
      </c>
      <c r="AD19" s="4" t="s">
        <v>225</v>
      </c>
      <c r="AE19" s="4">
        <v>5120886</v>
      </c>
      <c r="AF19" s="4">
        <v>1</v>
      </c>
      <c r="AG19" s="4" t="s">
        <v>232</v>
      </c>
      <c r="AH19" s="14" t="s">
        <v>283</v>
      </c>
      <c r="AI19" s="14"/>
      <c r="AJ19" s="4" t="s">
        <v>285</v>
      </c>
      <c r="AK19" s="14"/>
      <c r="AL19" s="4" t="s">
        <v>290</v>
      </c>
      <c r="AM19" s="14"/>
      <c r="AN19" s="14" t="s">
        <v>319</v>
      </c>
      <c r="AO19" s="4">
        <v>5140104</v>
      </c>
      <c r="AP19" s="14"/>
      <c r="AQ19" s="14"/>
      <c r="AR19" s="14"/>
      <c r="AS19" s="14"/>
    </row>
    <row r="20" spans="1:45" x14ac:dyDescent="0.35">
      <c r="A20" s="4">
        <v>81000018</v>
      </c>
      <c r="B20" s="5" t="s">
        <v>150</v>
      </c>
      <c r="C20" s="4" t="s">
        <v>324</v>
      </c>
      <c r="D20" s="4">
        <v>81000018</v>
      </c>
      <c r="E20" s="4">
        <v>4</v>
      </c>
      <c r="F20" s="4">
        <v>16</v>
      </c>
      <c r="G20" s="4">
        <v>2</v>
      </c>
      <c r="I20" s="6" t="s">
        <v>58</v>
      </c>
      <c r="J20" s="4">
        <v>400</v>
      </c>
      <c r="K20" s="4" t="str">
        <f>"圣光|评级"&amp;F20&amp;"|类型"&amp;G20</f>
        <v>圣光|评级16|类型2</v>
      </c>
      <c r="L20" s="7">
        <v>81200070</v>
      </c>
      <c r="M20" s="4">
        <v>1</v>
      </c>
      <c r="N20" s="7">
        <f t="shared" si="0"/>
        <v>81200071</v>
      </c>
      <c r="O20" s="4">
        <v>1</v>
      </c>
      <c r="P20" s="4">
        <f t="shared" si="1"/>
        <v>81200072</v>
      </c>
      <c r="Q20" s="4">
        <v>1</v>
      </c>
      <c r="R20" s="4">
        <f t="shared" si="3"/>
        <v>81200073</v>
      </c>
      <c r="S20" s="4">
        <v>1</v>
      </c>
      <c r="T20" s="4">
        <f t="shared" si="4"/>
        <v>81200074</v>
      </c>
      <c r="U20" s="4">
        <v>1</v>
      </c>
      <c r="X20" s="4" t="s">
        <v>225</v>
      </c>
      <c r="Y20" s="4">
        <v>5120881</v>
      </c>
      <c r="Z20" s="4">
        <v>1</v>
      </c>
      <c r="AA20" s="4" t="s">
        <v>225</v>
      </c>
      <c r="AB20" s="4">
        <f t="shared" si="2"/>
        <v>5120882</v>
      </c>
      <c r="AC20" s="4">
        <v>4</v>
      </c>
      <c r="AD20" s="4" t="s">
        <v>225</v>
      </c>
      <c r="AE20" s="4">
        <v>5120886</v>
      </c>
      <c r="AF20" s="4">
        <v>1</v>
      </c>
      <c r="AG20" s="4" t="s">
        <v>232</v>
      </c>
      <c r="AH20" s="14" t="s">
        <v>283</v>
      </c>
      <c r="AI20" s="14"/>
      <c r="AJ20" s="4" t="s">
        <v>285</v>
      </c>
      <c r="AK20" s="14"/>
      <c r="AL20" s="4" t="s">
        <v>291</v>
      </c>
      <c r="AM20" s="14"/>
      <c r="AN20" s="14" t="s">
        <v>319</v>
      </c>
      <c r="AO20" s="4">
        <v>5140104</v>
      </c>
      <c r="AP20" s="14"/>
      <c r="AQ20" s="14"/>
      <c r="AR20" s="14"/>
      <c r="AS20" s="14"/>
    </row>
    <row r="21" spans="1:45" x14ac:dyDescent="0.35">
      <c r="A21" s="4">
        <v>81000019</v>
      </c>
      <c r="B21" s="5" t="s">
        <v>151</v>
      </c>
      <c r="C21" s="4" t="s">
        <v>295</v>
      </c>
      <c r="D21" s="4">
        <v>81000019</v>
      </c>
      <c r="E21" s="4">
        <v>4</v>
      </c>
      <c r="F21" s="4">
        <v>17</v>
      </c>
      <c r="G21" s="4">
        <v>1</v>
      </c>
      <c r="H21" s="4">
        <v>1</v>
      </c>
      <c r="I21" s="6" t="s">
        <v>51</v>
      </c>
      <c r="J21" s="4">
        <f>600/4</f>
        <v>150</v>
      </c>
      <c r="K21" s="4" t="str">
        <f>"圣光|评级"&amp;F21&amp;"|类型"&amp;G21</f>
        <v>圣光|评级17|类型1</v>
      </c>
      <c r="L21" s="7">
        <v>81200075</v>
      </c>
      <c r="M21" s="4">
        <v>1</v>
      </c>
      <c r="N21" s="7">
        <f t="shared" si="0"/>
        <v>81200076</v>
      </c>
      <c r="O21" s="4">
        <v>1</v>
      </c>
      <c r="P21" s="4">
        <f t="shared" si="1"/>
        <v>81200077</v>
      </c>
      <c r="Q21" s="4">
        <v>1</v>
      </c>
      <c r="R21" s="4">
        <f t="shared" si="3"/>
        <v>81200078</v>
      </c>
      <c r="S21" s="4">
        <v>1</v>
      </c>
      <c r="T21" s="4">
        <f t="shared" si="4"/>
        <v>81200079</v>
      </c>
      <c r="U21" s="4">
        <v>1</v>
      </c>
      <c r="V21" s="4">
        <f>T21+1</f>
        <v>81200080</v>
      </c>
      <c r="W21" s="4">
        <v>1</v>
      </c>
      <c r="X21" s="4" t="s">
        <v>225</v>
      </c>
      <c r="Y21" s="4">
        <v>5120881</v>
      </c>
      <c r="Z21" s="4">
        <v>1</v>
      </c>
      <c r="AA21" s="4" t="s">
        <v>225</v>
      </c>
      <c r="AB21" s="4">
        <f t="shared" si="2"/>
        <v>5120882</v>
      </c>
      <c r="AC21" s="4">
        <v>4</v>
      </c>
      <c r="AD21" s="4" t="s">
        <v>225</v>
      </c>
      <c r="AE21" s="4">
        <v>5120886</v>
      </c>
      <c r="AF21" s="4">
        <v>1</v>
      </c>
      <c r="AG21" s="4" t="s">
        <v>231</v>
      </c>
      <c r="AH21" s="14" t="s">
        <v>283</v>
      </c>
      <c r="AI21" s="14"/>
      <c r="AJ21" s="4" t="s">
        <v>285</v>
      </c>
      <c r="AK21" s="14"/>
      <c r="AL21" s="14" t="s">
        <v>319</v>
      </c>
      <c r="AM21" s="4">
        <v>5140104</v>
      </c>
      <c r="AN21" s="14"/>
      <c r="AO21" s="14"/>
      <c r="AP21" s="14"/>
      <c r="AQ21" s="14"/>
      <c r="AR21" s="14"/>
      <c r="AS21" s="14"/>
    </row>
    <row r="22" spans="1:45" x14ac:dyDescent="0.35">
      <c r="A22" s="4">
        <v>81000020</v>
      </c>
      <c r="B22" s="5" t="s">
        <v>152</v>
      </c>
      <c r="C22" s="4" t="s">
        <v>296</v>
      </c>
      <c r="D22" s="4">
        <v>81000020</v>
      </c>
      <c r="E22" s="4">
        <v>4</v>
      </c>
      <c r="F22" s="4">
        <v>17</v>
      </c>
      <c r="G22" s="4">
        <v>1</v>
      </c>
      <c r="H22" s="4">
        <v>1</v>
      </c>
      <c r="I22" s="6" t="s">
        <v>52</v>
      </c>
      <c r="J22" s="4">
        <v>150</v>
      </c>
      <c r="K22" s="4" t="str">
        <f>"圣光|评级"&amp;F22&amp;"|类型"&amp;G22</f>
        <v>圣光|评级17|类型1</v>
      </c>
      <c r="L22" s="7">
        <v>81200081</v>
      </c>
      <c r="M22" s="4">
        <v>1</v>
      </c>
      <c r="N22" s="7">
        <f t="shared" si="0"/>
        <v>81200082</v>
      </c>
      <c r="O22" s="4">
        <v>1</v>
      </c>
      <c r="P22" s="4">
        <f t="shared" si="1"/>
        <v>81200083</v>
      </c>
      <c r="Q22" s="4">
        <v>1</v>
      </c>
      <c r="R22" s="4">
        <f t="shared" si="3"/>
        <v>81200084</v>
      </c>
      <c r="S22" s="4">
        <v>1</v>
      </c>
      <c r="T22" s="4">
        <f t="shared" si="4"/>
        <v>81200085</v>
      </c>
      <c r="U22" s="4">
        <v>1</v>
      </c>
      <c r="V22" s="4">
        <f t="shared" ref="V22:V36" si="5">T22+1</f>
        <v>81200086</v>
      </c>
      <c r="W22" s="4">
        <v>1</v>
      </c>
      <c r="X22" s="4" t="s">
        <v>225</v>
      </c>
      <c r="Y22" s="4">
        <v>5120881</v>
      </c>
      <c r="Z22" s="4">
        <v>1</v>
      </c>
      <c r="AA22" s="4" t="s">
        <v>225</v>
      </c>
      <c r="AB22" s="4">
        <f t="shared" si="2"/>
        <v>5120882</v>
      </c>
      <c r="AC22" s="4">
        <v>4</v>
      </c>
      <c r="AD22" s="4" t="s">
        <v>225</v>
      </c>
      <c r="AE22" s="4">
        <v>5120886</v>
      </c>
      <c r="AF22" s="4">
        <v>1</v>
      </c>
      <c r="AG22" s="4" t="s">
        <v>231</v>
      </c>
      <c r="AH22" s="14" t="s">
        <v>283</v>
      </c>
      <c r="AI22" s="14"/>
      <c r="AJ22" s="4" t="s">
        <v>285</v>
      </c>
      <c r="AK22" s="14"/>
      <c r="AL22" s="14" t="s">
        <v>319</v>
      </c>
      <c r="AM22" s="4">
        <v>5140104</v>
      </c>
      <c r="AN22" s="14"/>
      <c r="AO22" s="14"/>
      <c r="AP22" s="14"/>
      <c r="AQ22" s="14"/>
      <c r="AR22" s="14"/>
      <c r="AS22" s="14"/>
    </row>
    <row r="23" spans="1:45" ht="15" customHeight="1" x14ac:dyDescent="0.35">
      <c r="A23" s="4">
        <v>81000021</v>
      </c>
      <c r="B23" s="5" t="s">
        <v>136</v>
      </c>
      <c r="C23" s="4" t="s">
        <v>297</v>
      </c>
      <c r="D23" s="4">
        <v>81000021</v>
      </c>
      <c r="E23" s="4">
        <v>4</v>
      </c>
      <c r="F23" s="4">
        <v>17</v>
      </c>
      <c r="G23" s="4">
        <v>1</v>
      </c>
      <c r="H23" s="4">
        <v>1</v>
      </c>
      <c r="I23" s="6" t="s">
        <v>53</v>
      </c>
      <c r="J23" s="4">
        <v>80</v>
      </c>
      <c r="K23" s="4" t="str">
        <f>"圣光|评级"&amp;F23&amp;"|类型"&amp;G23</f>
        <v>圣光|评级17|类型1</v>
      </c>
      <c r="L23" s="7">
        <v>81200087</v>
      </c>
      <c r="M23" s="4">
        <v>1</v>
      </c>
      <c r="N23" s="7">
        <f t="shared" si="0"/>
        <v>81200088</v>
      </c>
      <c r="O23" s="4">
        <v>1</v>
      </c>
      <c r="P23" s="4">
        <f t="shared" si="1"/>
        <v>81200089</v>
      </c>
      <c r="Q23" s="4">
        <v>1</v>
      </c>
      <c r="R23" s="4">
        <f t="shared" si="3"/>
        <v>81200090</v>
      </c>
      <c r="S23" s="4">
        <v>1</v>
      </c>
      <c r="T23" s="4">
        <f t="shared" si="4"/>
        <v>81200091</v>
      </c>
      <c r="U23" s="4">
        <v>1</v>
      </c>
      <c r="V23" s="4">
        <f t="shared" si="5"/>
        <v>81200092</v>
      </c>
      <c r="W23" s="4">
        <v>1</v>
      </c>
      <c r="X23" s="4" t="s">
        <v>225</v>
      </c>
      <c r="Y23" s="4">
        <v>5120881</v>
      </c>
      <c r="Z23" s="4">
        <v>1</v>
      </c>
      <c r="AA23" s="4" t="s">
        <v>225</v>
      </c>
      <c r="AB23" s="4">
        <f t="shared" si="2"/>
        <v>5120882</v>
      </c>
      <c r="AC23" s="4">
        <v>4</v>
      </c>
      <c r="AD23" s="4" t="s">
        <v>225</v>
      </c>
      <c r="AE23" s="4">
        <v>5120886</v>
      </c>
      <c r="AF23" s="4">
        <v>1</v>
      </c>
      <c r="AG23" s="4" t="s">
        <v>231</v>
      </c>
      <c r="AH23" s="14" t="s">
        <v>283</v>
      </c>
      <c r="AI23" s="14"/>
      <c r="AJ23" s="4" t="s">
        <v>285</v>
      </c>
      <c r="AK23" s="14"/>
      <c r="AL23" s="14" t="s">
        <v>319</v>
      </c>
      <c r="AM23" s="4">
        <v>5140104</v>
      </c>
      <c r="AN23" s="14"/>
      <c r="AO23" s="14"/>
      <c r="AP23" s="14"/>
      <c r="AQ23" s="14"/>
      <c r="AR23" s="14"/>
      <c r="AS23" s="14"/>
    </row>
    <row r="24" spans="1:45" x14ac:dyDescent="0.35">
      <c r="A24" s="4">
        <v>81000022</v>
      </c>
      <c r="B24" s="5" t="s">
        <v>153</v>
      </c>
      <c r="C24" s="4" t="s">
        <v>325</v>
      </c>
      <c r="D24" s="4">
        <v>81000022</v>
      </c>
      <c r="E24" s="4">
        <v>4</v>
      </c>
      <c r="F24" s="4">
        <v>17</v>
      </c>
      <c r="G24" s="4">
        <v>1</v>
      </c>
      <c r="H24" s="4">
        <v>1</v>
      </c>
      <c r="I24" s="6" t="s">
        <v>54</v>
      </c>
      <c r="J24" s="4">
        <v>80</v>
      </c>
      <c r="K24" s="4" t="str">
        <f>"圣光|评级"&amp;F24&amp;"|类型"&amp;G24</f>
        <v>圣光|评级17|类型1</v>
      </c>
      <c r="L24" s="7">
        <v>81200093</v>
      </c>
      <c r="M24" s="4">
        <v>1</v>
      </c>
      <c r="N24" s="7">
        <f t="shared" si="0"/>
        <v>81200094</v>
      </c>
      <c r="O24" s="4">
        <v>1</v>
      </c>
      <c r="P24" s="4">
        <f t="shared" si="1"/>
        <v>81200095</v>
      </c>
      <c r="Q24" s="4">
        <v>1</v>
      </c>
      <c r="R24" s="4">
        <f t="shared" si="3"/>
        <v>81200096</v>
      </c>
      <c r="S24" s="4">
        <v>1</v>
      </c>
      <c r="T24" s="4">
        <f t="shared" si="4"/>
        <v>81200097</v>
      </c>
      <c r="U24" s="4">
        <v>1</v>
      </c>
      <c r="V24" s="4">
        <f t="shared" si="5"/>
        <v>81200098</v>
      </c>
      <c r="W24" s="4">
        <v>1</v>
      </c>
      <c r="X24" s="4" t="s">
        <v>225</v>
      </c>
      <c r="Y24" s="4">
        <v>5120881</v>
      </c>
      <c r="Z24" s="4">
        <v>1</v>
      </c>
      <c r="AA24" s="4" t="s">
        <v>225</v>
      </c>
      <c r="AB24" s="4">
        <f t="shared" si="2"/>
        <v>5120882</v>
      </c>
      <c r="AC24" s="4">
        <v>4</v>
      </c>
      <c r="AD24" s="4" t="s">
        <v>225</v>
      </c>
      <c r="AE24" s="4">
        <v>5120886</v>
      </c>
      <c r="AF24" s="4">
        <v>1</v>
      </c>
      <c r="AG24" s="4" t="s">
        <v>231</v>
      </c>
      <c r="AH24" s="14" t="s">
        <v>283</v>
      </c>
      <c r="AI24" s="14"/>
      <c r="AJ24" s="4" t="s">
        <v>285</v>
      </c>
      <c r="AK24" s="14"/>
      <c r="AL24" s="14" t="s">
        <v>319</v>
      </c>
      <c r="AM24" s="4">
        <v>5140104</v>
      </c>
      <c r="AN24" s="14"/>
      <c r="AO24" s="14"/>
      <c r="AP24" s="14"/>
      <c r="AQ24" s="14"/>
      <c r="AR24" s="14"/>
      <c r="AS24" s="14"/>
    </row>
    <row r="25" spans="1:45" x14ac:dyDescent="0.35">
      <c r="A25" s="4">
        <v>81000023</v>
      </c>
      <c r="B25" s="5" t="s">
        <v>134</v>
      </c>
      <c r="C25" s="4" t="s">
        <v>300</v>
      </c>
      <c r="D25" s="4">
        <v>81000023</v>
      </c>
      <c r="E25" s="4">
        <v>4</v>
      </c>
      <c r="F25" s="4">
        <v>17</v>
      </c>
      <c r="G25" s="4">
        <v>1</v>
      </c>
      <c r="H25" s="4">
        <v>1</v>
      </c>
      <c r="I25" s="6" t="s">
        <v>55</v>
      </c>
      <c r="J25" s="4">
        <v>80</v>
      </c>
      <c r="K25" s="4" t="str">
        <f>"圣光|评级"&amp;F25&amp;"|类型"&amp;G25</f>
        <v>圣光|评级17|类型1</v>
      </c>
      <c r="L25" s="7">
        <v>81200099</v>
      </c>
      <c r="M25" s="4">
        <v>1</v>
      </c>
      <c r="N25" s="7">
        <f t="shared" si="0"/>
        <v>81200100</v>
      </c>
      <c r="O25" s="4">
        <v>1</v>
      </c>
      <c r="P25" s="4">
        <f t="shared" si="1"/>
        <v>81200101</v>
      </c>
      <c r="Q25" s="4">
        <v>1</v>
      </c>
      <c r="R25" s="4">
        <f t="shared" si="3"/>
        <v>81200102</v>
      </c>
      <c r="S25" s="4">
        <v>1</v>
      </c>
      <c r="T25" s="4">
        <f t="shared" si="4"/>
        <v>81200103</v>
      </c>
      <c r="U25" s="4">
        <v>1</v>
      </c>
      <c r="V25" s="4">
        <f t="shared" si="5"/>
        <v>81200104</v>
      </c>
      <c r="W25" s="4">
        <v>1</v>
      </c>
      <c r="X25" s="4" t="s">
        <v>225</v>
      </c>
      <c r="Y25" s="4">
        <v>5120881</v>
      </c>
      <c r="Z25" s="4">
        <v>1</v>
      </c>
      <c r="AA25" s="4" t="s">
        <v>225</v>
      </c>
      <c r="AB25" s="4">
        <f t="shared" si="2"/>
        <v>5120882</v>
      </c>
      <c r="AC25" s="4">
        <v>4</v>
      </c>
      <c r="AD25" s="4" t="s">
        <v>225</v>
      </c>
      <c r="AE25" s="4">
        <v>5120886</v>
      </c>
      <c r="AF25" s="4">
        <v>1</v>
      </c>
      <c r="AG25" s="4" t="s">
        <v>231</v>
      </c>
      <c r="AH25" s="14" t="s">
        <v>283</v>
      </c>
      <c r="AI25" s="14"/>
      <c r="AJ25" s="4" t="s">
        <v>285</v>
      </c>
      <c r="AK25" s="14"/>
      <c r="AL25" s="14" t="s">
        <v>319</v>
      </c>
      <c r="AM25" s="4">
        <v>5140104</v>
      </c>
      <c r="AN25" s="14"/>
      <c r="AO25" s="14"/>
      <c r="AP25" s="14"/>
      <c r="AQ25" s="14"/>
      <c r="AR25" s="14"/>
      <c r="AS25" s="14"/>
    </row>
    <row r="26" spans="1:45" x14ac:dyDescent="0.35">
      <c r="A26" s="4">
        <v>81000024</v>
      </c>
      <c r="B26" s="5" t="s">
        <v>154</v>
      </c>
      <c r="C26" s="4" t="s">
        <v>298</v>
      </c>
      <c r="D26" s="4">
        <v>81000024</v>
      </c>
      <c r="E26" s="4">
        <v>4</v>
      </c>
      <c r="F26" s="4">
        <v>17</v>
      </c>
      <c r="G26" s="4">
        <v>1</v>
      </c>
      <c r="H26" s="4">
        <v>1</v>
      </c>
      <c r="I26" s="6" t="s">
        <v>56</v>
      </c>
      <c r="J26" s="4">
        <v>80</v>
      </c>
      <c r="K26" s="4" t="str">
        <f>"圣光|评级"&amp;F26&amp;"|类型"&amp;G26</f>
        <v>圣光|评级17|类型1</v>
      </c>
      <c r="L26" s="7">
        <v>81200105</v>
      </c>
      <c r="M26" s="4">
        <v>1</v>
      </c>
      <c r="N26" s="7">
        <f t="shared" si="0"/>
        <v>81200106</v>
      </c>
      <c r="O26" s="4">
        <v>1</v>
      </c>
      <c r="P26" s="4">
        <f t="shared" si="1"/>
        <v>81200107</v>
      </c>
      <c r="Q26" s="4">
        <v>1</v>
      </c>
      <c r="R26" s="4">
        <f t="shared" si="3"/>
        <v>81200108</v>
      </c>
      <c r="S26" s="4">
        <v>1</v>
      </c>
      <c r="T26" s="4">
        <f t="shared" si="4"/>
        <v>81200109</v>
      </c>
      <c r="U26" s="4">
        <v>1</v>
      </c>
      <c r="V26" s="4">
        <f t="shared" si="5"/>
        <v>81200110</v>
      </c>
      <c r="W26" s="4">
        <v>1</v>
      </c>
      <c r="X26" s="4" t="s">
        <v>225</v>
      </c>
      <c r="Y26" s="4">
        <v>5120881</v>
      </c>
      <c r="Z26" s="4">
        <v>1</v>
      </c>
      <c r="AA26" s="4" t="s">
        <v>225</v>
      </c>
      <c r="AB26" s="4">
        <f t="shared" si="2"/>
        <v>5120882</v>
      </c>
      <c r="AC26" s="4">
        <v>4</v>
      </c>
      <c r="AD26" s="4" t="s">
        <v>225</v>
      </c>
      <c r="AE26" s="4">
        <v>5120886</v>
      </c>
      <c r="AF26" s="4">
        <v>1</v>
      </c>
      <c r="AG26" s="4" t="s">
        <v>231</v>
      </c>
      <c r="AH26" s="14" t="s">
        <v>283</v>
      </c>
      <c r="AI26" s="14"/>
      <c r="AJ26" s="4" t="s">
        <v>285</v>
      </c>
      <c r="AK26" s="14"/>
      <c r="AL26" s="14" t="s">
        <v>319</v>
      </c>
      <c r="AM26" s="4">
        <v>5140104</v>
      </c>
      <c r="AN26" s="14"/>
      <c r="AO26" s="14"/>
      <c r="AP26" s="14"/>
      <c r="AQ26" s="14"/>
      <c r="AR26" s="14"/>
      <c r="AS26" s="14"/>
    </row>
    <row r="27" spans="1:45" x14ac:dyDescent="0.35">
      <c r="A27" s="4">
        <v>81000025</v>
      </c>
      <c r="B27" s="5" t="s">
        <v>133</v>
      </c>
      <c r="C27" s="4" t="s">
        <v>299</v>
      </c>
      <c r="D27" s="4">
        <v>81000025</v>
      </c>
      <c r="E27" s="4">
        <v>4</v>
      </c>
      <c r="F27" s="4">
        <v>17</v>
      </c>
      <c r="G27" s="4">
        <v>1</v>
      </c>
      <c r="H27" s="4">
        <v>1</v>
      </c>
      <c r="I27" s="6" t="s">
        <v>58</v>
      </c>
      <c r="J27" s="4">
        <v>500</v>
      </c>
      <c r="K27" s="4" t="str">
        <f>"圣光|评级"&amp;F27&amp;"|类型"&amp;G27</f>
        <v>圣光|评级17|类型1</v>
      </c>
      <c r="L27" s="7">
        <v>81200111</v>
      </c>
      <c r="M27" s="4">
        <v>1</v>
      </c>
      <c r="N27" s="7">
        <f t="shared" si="0"/>
        <v>81200112</v>
      </c>
      <c r="O27" s="4">
        <v>1</v>
      </c>
      <c r="P27" s="4">
        <f t="shared" si="1"/>
        <v>81200113</v>
      </c>
      <c r="Q27" s="4">
        <v>1</v>
      </c>
      <c r="R27" s="4">
        <f t="shared" si="3"/>
        <v>81200114</v>
      </c>
      <c r="S27" s="4">
        <v>1</v>
      </c>
      <c r="T27" s="4">
        <f t="shared" si="4"/>
        <v>81200115</v>
      </c>
      <c r="U27" s="4">
        <v>1</v>
      </c>
      <c r="V27" s="4">
        <f t="shared" si="5"/>
        <v>81200116</v>
      </c>
      <c r="W27" s="4">
        <v>1</v>
      </c>
      <c r="X27" s="4" t="s">
        <v>225</v>
      </c>
      <c r="Y27" s="4">
        <v>5120881</v>
      </c>
      <c r="Z27" s="4">
        <v>1</v>
      </c>
      <c r="AA27" s="4" t="s">
        <v>225</v>
      </c>
      <c r="AB27" s="4">
        <f t="shared" si="2"/>
        <v>5120882</v>
      </c>
      <c r="AC27" s="4">
        <v>4</v>
      </c>
      <c r="AD27" s="4" t="s">
        <v>225</v>
      </c>
      <c r="AE27" s="4">
        <v>5120886</v>
      </c>
      <c r="AF27" s="4">
        <v>1</v>
      </c>
      <c r="AG27" s="4" t="s">
        <v>231</v>
      </c>
      <c r="AH27" s="14" t="s">
        <v>283</v>
      </c>
      <c r="AI27" s="14"/>
      <c r="AJ27" s="4" t="s">
        <v>285</v>
      </c>
      <c r="AK27" s="14"/>
      <c r="AL27" s="14" t="s">
        <v>319</v>
      </c>
      <c r="AM27" s="4">
        <v>5140104</v>
      </c>
      <c r="AN27" s="14"/>
      <c r="AO27" s="14"/>
      <c r="AP27" s="14"/>
      <c r="AQ27" s="14"/>
      <c r="AR27" s="14"/>
      <c r="AS27" s="14"/>
    </row>
    <row r="28" spans="1:45" x14ac:dyDescent="0.35">
      <c r="A28" s="4">
        <v>81000026</v>
      </c>
      <c r="B28" s="5" t="s">
        <v>155</v>
      </c>
      <c r="C28" s="4" t="s">
        <v>311</v>
      </c>
      <c r="D28" s="4">
        <v>81000026</v>
      </c>
      <c r="E28" s="4">
        <v>4</v>
      </c>
      <c r="F28" s="4">
        <v>17</v>
      </c>
      <c r="G28" s="4">
        <v>1</v>
      </c>
      <c r="H28" s="4">
        <v>1</v>
      </c>
      <c r="I28" s="6" t="s">
        <v>267</v>
      </c>
      <c r="J28" s="4">
        <v>800</v>
      </c>
      <c r="K28" s="4" t="str">
        <f>"圣光|评级"&amp;F28&amp;"|类型"&amp;G28</f>
        <v>圣光|评级17|类型1</v>
      </c>
      <c r="L28" s="7">
        <v>81200117</v>
      </c>
      <c r="M28" s="4">
        <v>1</v>
      </c>
      <c r="N28" s="7">
        <f t="shared" si="0"/>
        <v>81200118</v>
      </c>
      <c r="O28" s="4">
        <v>1</v>
      </c>
      <c r="P28" s="4">
        <f t="shared" si="1"/>
        <v>81200119</v>
      </c>
      <c r="Q28" s="4">
        <v>1</v>
      </c>
      <c r="R28" s="4">
        <f t="shared" si="3"/>
        <v>81200120</v>
      </c>
      <c r="S28" s="4">
        <v>1</v>
      </c>
      <c r="T28" s="4">
        <f t="shared" si="4"/>
        <v>81200121</v>
      </c>
      <c r="U28" s="4">
        <v>1</v>
      </c>
      <c r="V28" s="4">
        <f t="shared" si="5"/>
        <v>81200122</v>
      </c>
      <c r="W28" s="4">
        <v>1</v>
      </c>
      <c r="X28" s="4" t="s">
        <v>225</v>
      </c>
      <c r="Y28" s="4">
        <v>5120881</v>
      </c>
      <c r="Z28" s="4">
        <v>1</v>
      </c>
      <c r="AA28" s="4" t="s">
        <v>225</v>
      </c>
      <c r="AB28" s="4">
        <f t="shared" si="2"/>
        <v>5120882</v>
      </c>
      <c r="AC28" s="4">
        <v>4</v>
      </c>
      <c r="AD28" s="4" t="s">
        <v>225</v>
      </c>
      <c r="AE28" s="4">
        <v>5120886</v>
      </c>
      <c r="AF28" s="4">
        <v>1</v>
      </c>
      <c r="AG28" s="4" t="s">
        <v>231</v>
      </c>
      <c r="AH28" s="14" t="s">
        <v>283</v>
      </c>
      <c r="AI28" s="14"/>
      <c r="AJ28" s="4" t="s">
        <v>285</v>
      </c>
      <c r="AK28" s="14"/>
      <c r="AL28" s="14" t="s">
        <v>319</v>
      </c>
      <c r="AM28" s="4">
        <v>5140104</v>
      </c>
      <c r="AN28" s="14"/>
      <c r="AO28" s="14"/>
      <c r="AP28" s="14"/>
      <c r="AQ28" s="14"/>
      <c r="AR28" s="14"/>
      <c r="AS28" s="14"/>
    </row>
    <row r="29" spans="1:45" x14ac:dyDescent="0.35">
      <c r="A29" s="4">
        <v>81000027</v>
      </c>
      <c r="B29" s="5" t="s">
        <v>156</v>
      </c>
      <c r="C29" s="4" t="s">
        <v>326</v>
      </c>
      <c r="D29" s="4">
        <v>81000027</v>
      </c>
      <c r="E29" s="4">
        <v>4</v>
      </c>
      <c r="F29" s="4">
        <v>17</v>
      </c>
      <c r="G29" s="4">
        <v>2</v>
      </c>
      <c r="H29" s="4">
        <v>1</v>
      </c>
      <c r="I29" s="6" t="s">
        <v>51</v>
      </c>
      <c r="J29" s="4">
        <f>600/4</f>
        <v>150</v>
      </c>
      <c r="K29" s="4" t="str">
        <f>"圣光|评级"&amp;F29&amp;"|类型"&amp;G29</f>
        <v>圣光|评级17|类型2</v>
      </c>
      <c r="L29" s="7">
        <v>81200123</v>
      </c>
      <c r="M29" s="4">
        <v>1</v>
      </c>
      <c r="N29" s="7">
        <f t="shared" si="0"/>
        <v>81200124</v>
      </c>
      <c r="O29" s="4">
        <v>1</v>
      </c>
      <c r="P29" s="4">
        <f t="shared" si="1"/>
        <v>81200125</v>
      </c>
      <c r="Q29" s="4">
        <v>1</v>
      </c>
      <c r="R29" s="4">
        <f t="shared" si="3"/>
        <v>81200126</v>
      </c>
      <c r="S29" s="4">
        <v>1</v>
      </c>
      <c r="T29" s="4">
        <f t="shared" si="4"/>
        <v>81200127</v>
      </c>
      <c r="U29" s="4">
        <v>1</v>
      </c>
      <c r="V29" s="4">
        <f t="shared" si="5"/>
        <v>81200128</v>
      </c>
      <c r="W29" s="4">
        <v>1</v>
      </c>
      <c r="X29" s="4" t="s">
        <v>225</v>
      </c>
      <c r="Y29" s="4">
        <v>5120881</v>
      </c>
      <c r="Z29" s="4">
        <v>1</v>
      </c>
      <c r="AA29" s="4" t="s">
        <v>225</v>
      </c>
      <c r="AB29" s="4">
        <f t="shared" si="2"/>
        <v>5120882</v>
      </c>
      <c r="AC29" s="4">
        <v>4</v>
      </c>
      <c r="AD29" s="4" t="s">
        <v>225</v>
      </c>
      <c r="AE29" s="4">
        <v>5120886</v>
      </c>
      <c r="AF29" s="4">
        <v>1</v>
      </c>
      <c r="AG29" s="4" t="s">
        <v>232</v>
      </c>
      <c r="AH29" s="14" t="s">
        <v>283</v>
      </c>
      <c r="AI29" s="14"/>
      <c r="AJ29" s="4" t="s">
        <v>285</v>
      </c>
      <c r="AK29" s="14"/>
      <c r="AL29" s="14" t="s">
        <v>319</v>
      </c>
      <c r="AM29" s="4">
        <v>5140104</v>
      </c>
      <c r="AN29" s="14"/>
      <c r="AO29" s="14"/>
      <c r="AP29" s="14"/>
      <c r="AQ29" s="14"/>
      <c r="AR29" s="14"/>
      <c r="AS29" s="14"/>
    </row>
    <row r="30" spans="1:45" x14ac:dyDescent="0.35">
      <c r="A30" s="4">
        <v>81000028</v>
      </c>
      <c r="B30" s="5" t="s">
        <v>157</v>
      </c>
      <c r="C30" s="4" t="s">
        <v>307</v>
      </c>
      <c r="D30" s="4">
        <v>81000028</v>
      </c>
      <c r="E30" s="4">
        <v>4</v>
      </c>
      <c r="F30" s="4">
        <v>17</v>
      </c>
      <c r="G30" s="4">
        <v>2</v>
      </c>
      <c r="H30" s="4">
        <v>1</v>
      </c>
      <c r="I30" s="6" t="s">
        <v>52</v>
      </c>
      <c r="J30" s="4">
        <f>600/4</f>
        <v>150</v>
      </c>
      <c r="K30" s="4" t="str">
        <f>"圣光|评级"&amp;F30&amp;"|类型"&amp;G30</f>
        <v>圣光|评级17|类型2</v>
      </c>
      <c r="L30" s="7">
        <v>81200129</v>
      </c>
      <c r="M30" s="4">
        <v>1</v>
      </c>
      <c r="N30" s="7">
        <f t="shared" si="0"/>
        <v>81200130</v>
      </c>
      <c r="O30" s="4">
        <v>1</v>
      </c>
      <c r="P30" s="4">
        <f t="shared" si="1"/>
        <v>81200131</v>
      </c>
      <c r="Q30" s="4">
        <v>1</v>
      </c>
      <c r="R30" s="4">
        <f t="shared" si="3"/>
        <v>81200132</v>
      </c>
      <c r="S30" s="4">
        <v>1</v>
      </c>
      <c r="T30" s="4">
        <f t="shared" si="4"/>
        <v>81200133</v>
      </c>
      <c r="U30" s="4">
        <v>1</v>
      </c>
      <c r="V30" s="4">
        <f t="shared" si="5"/>
        <v>81200134</v>
      </c>
      <c r="W30" s="4">
        <v>1</v>
      </c>
      <c r="X30" s="4" t="s">
        <v>225</v>
      </c>
      <c r="Y30" s="4">
        <v>5120881</v>
      </c>
      <c r="Z30" s="4">
        <v>1</v>
      </c>
      <c r="AA30" s="4" t="s">
        <v>225</v>
      </c>
      <c r="AB30" s="4">
        <f t="shared" si="2"/>
        <v>5120882</v>
      </c>
      <c r="AC30" s="4">
        <v>4</v>
      </c>
      <c r="AD30" s="4" t="s">
        <v>225</v>
      </c>
      <c r="AE30" s="4">
        <v>5120886</v>
      </c>
      <c r="AF30" s="4">
        <v>1</v>
      </c>
      <c r="AG30" s="4" t="s">
        <v>232</v>
      </c>
      <c r="AH30" s="14" t="s">
        <v>283</v>
      </c>
      <c r="AI30" s="14"/>
      <c r="AJ30" s="4" t="s">
        <v>285</v>
      </c>
      <c r="AK30" s="14"/>
      <c r="AL30" s="14" t="s">
        <v>319</v>
      </c>
      <c r="AM30" s="4">
        <v>5140104</v>
      </c>
      <c r="AN30" s="14"/>
      <c r="AO30" s="14"/>
      <c r="AP30" s="14"/>
      <c r="AQ30" s="14"/>
      <c r="AR30" s="14"/>
      <c r="AS30" s="14"/>
    </row>
    <row r="31" spans="1:45" x14ac:dyDescent="0.35">
      <c r="A31" s="4">
        <v>81000029</v>
      </c>
      <c r="B31" s="5" t="s">
        <v>135</v>
      </c>
      <c r="C31" s="4" t="s">
        <v>327</v>
      </c>
      <c r="D31" s="4">
        <v>81000029</v>
      </c>
      <c r="E31" s="4">
        <v>4</v>
      </c>
      <c r="F31" s="4">
        <v>17</v>
      </c>
      <c r="G31" s="4">
        <v>2</v>
      </c>
      <c r="H31" s="4">
        <v>1</v>
      </c>
      <c r="I31" s="6" t="s">
        <v>53</v>
      </c>
      <c r="J31" s="4">
        <v>80</v>
      </c>
      <c r="K31" s="4" t="str">
        <f>"圣光|评级"&amp;F31&amp;"|类型"&amp;G31</f>
        <v>圣光|评级17|类型2</v>
      </c>
      <c r="L31" s="7">
        <v>81200135</v>
      </c>
      <c r="M31" s="4">
        <v>1</v>
      </c>
      <c r="N31" s="7">
        <f t="shared" si="0"/>
        <v>81200136</v>
      </c>
      <c r="O31" s="4">
        <v>1</v>
      </c>
      <c r="P31" s="4">
        <f t="shared" si="1"/>
        <v>81200137</v>
      </c>
      <c r="Q31" s="4">
        <v>1</v>
      </c>
      <c r="R31" s="4">
        <f t="shared" si="3"/>
        <v>81200138</v>
      </c>
      <c r="S31" s="4">
        <v>1</v>
      </c>
      <c r="T31" s="4">
        <f t="shared" si="4"/>
        <v>81200139</v>
      </c>
      <c r="U31" s="4">
        <v>1</v>
      </c>
      <c r="V31" s="4">
        <f t="shared" si="5"/>
        <v>81200140</v>
      </c>
      <c r="W31" s="4">
        <v>1</v>
      </c>
      <c r="X31" s="4" t="s">
        <v>225</v>
      </c>
      <c r="Y31" s="4">
        <v>5120881</v>
      </c>
      <c r="Z31" s="4">
        <v>1</v>
      </c>
      <c r="AA31" s="4" t="s">
        <v>225</v>
      </c>
      <c r="AB31" s="4">
        <f t="shared" si="2"/>
        <v>5120882</v>
      </c>
      <c r="AC31" s="4">
        <v>4</v>
      </c>
      <c r="AD31" s="4" t="s">
        <v>225</v>
      </c>
      <c r="AE31" s="4">
        <v>5120886</v>
      </c>
      <c r="AF31" s="4">
        <v>1</v>
      </c>
      <c r="AG31" s="4" t="s">
        <v>232</v>
      </c>
      <c r="AH31" s="14" t="s">
        <v>283</v>
      </c>
      <c r="AI31" s="14"/>
      <c r="AJ31" s="4" t="s">
        <v>285</v>
      </c>
      <c r="AK31" s="14"/>
      <c r="AL31" s="14" t="s">
        <v>319</v>
      </c>
      <c r="AM31" s="4">
        <v>5140104</v>
      </c>
      <c r="AN31" s="14"/>
      <c r="AO31" s="14"/>
      <c r="AP31" s="14"/>
      <c r="AQ31" s="14"/>
      <c r="AR31" s="14"/>
      <c r="AS31" s="14"/>
    </row>
    <row r="32" spans="1:45" x14ac:dyDescent="0.35">
      <c r="A32" s="4">
        <v>81000030</v>
      </c>
      <c r="B32" s="5" t="s">
        <v>158</v>
      </c>
      <c r="C32" s="4" t="s">
        <v>310</v>
      </c>
      <c r="D32" s="4">
        <v>81000030</v>
      </c>
      <c r="E32" s="4">
        <v>4</v>
      </c>
      <c r="F32" s="4">
        <v>17</v>
      </c>
      <c r="G32" s="4">
        <v>2</v>
      </c>
      <c r="H32" s="4">
        <v>1</v>
      </c>
      <c r="I32" s="6" t="s">
        <v>54</v>
      </c>
      <c r="J32" s="4">
        <v>80</v>
      </c>
      <c r="K32" s="4" t="str">
        <f>"圣光|评级"&amp;F32&amp;"|类型"&amp;G32</f>
        <v>圣光|评级17|类型2</v>
      </c>
      <c r="L32" s="7">
        <v>81200141</v>
      </c>
      <c r="M32" s="4">
        <v>1</v>
      </c>
      <c r="N32" s="7">
        <f t="shared" si="0"/>
        <v>81200142</v>
      </c>
      <c r="O32" s="4">
        <v>1</v>
      </c>
      <c r="P32" s="4">
        <f t="shared" si="1"/>
        <v>81200143</v>
      </c>
      <c r="Q32" s="4">
        <v>1</v>
      </c>
      <c r="R32" s="4">
        <f t="shared" si="3"/>
        <v>81200144</v>
      </c>
      <c r="S32" s="4">
        <v>1</v>
      </c>
      <c r="T32" s="4">
        <f t="shared" si="4"/>
        <v>81200145</v>
      </c>
      <c r="U32" s="4">
        <v>1</v>
      </c>
      <c r="V32" s="4">
        <f t="shared" si="5"/>
        <v>81200146</v>
      </c>
      <c r="W32" s="4">
        <v>1</v>
      </c>
      <c r="X32" s="4" t="s">
        <v>225</v>
      </c>
      <c r="Y32" s="4">
        <v>5120881</v>
      </c>
      <c r="Z32" s="4">
        <v>1</v>
      </c>
      <c r="AA32" s="4" t="s">
        <v>225</v>
      </c>
      <c r="AB32" s="4">
        <f t="shared" si="2"/>
        <v>5120882</v>
      </c>
      <c r="AC32" s="4">
        <v>4</v>
      </c>
      <c r="AD32" s="4" t="s">
        <v>225</v>
      </c>
      <c r="AE32" s="4">
        <v>5120886</v>
      </c>
      <c r="AF32" s="4">
        <v>1</v>
      </c>
      <c r="AG32" s="4" t="s">
        <v>232</v>
      </c>
      <c r="AH32" s="14" t="s">
        <v>283</v>
      </c>
      <c r="AI32" s="14"/>
      <c r="AJ32" s="4" t="s">
        <v>285</v>
      </c>
      <c r="AK32" s="14"/>
      <c r="AL32" s="14" t="s">
        <v>319</v>
      </c>
      <c r="AM32" s="4">
        <v>5140104</v>
      </c>
      <c r="AN32" s="14"/>
      <c r="AO32" s="14"/>
      <c r="AP32" s="14"/>
      <c r="AQ32" s="14"/>
      <c r="AR32" s="14"/>
      <c r="AS32" s="14"/>
    </row>
    <row r="33" spans="1:45" x14ac:dyDescent="0.35">
      <c r="A33" s="4">
        <v>81000031</v>
      </c>
      <c r="B33" s="5" t="s">
        <v>159</v>
      </c>
      <c r="C33" s="4" t="s">
        <v>328</v>
      </c>
      <c r="D33" s="4">
        <v>81000031</v>
      </c>
      <c r="E33" s="4">
        <v>4</v>
      </c>
      <c r="F33" s="4">
        <v>17</v>
      </c>
      <c r="G33" s="4">
        <v>2</v>
      </c>
      <c r="H33" s="4">
        <v>1</v>
      </c>
      <c r="I33" s="6" t="s">
        <v>55</v>
      </c>
      <c r="J33" s="4">
        <v>80</v>
      </c>
      <c r="K33" s="4" t="str">
        <f>"圣光|评级"&amp;F33&amp;"|类型"&amp;G33</f>
        <v>圣光|评级17|类型2</v>
      </c>
      <c r="L33" s="7">
        <v>81200147</v>
      </c>
      <c r="M33" s="4">
        <v>1</v>
      </c>
      <c r="N33" s="7">
        <f t="shared" si="0"/>
        <v>81200148</v>
      </c>
      <c r="O33" s="4">
        <v>1</v>
      </c>
      <c r="P33" s="4">
        <f t="shared" si="1"/>
        <v>81200149</v>
      </c>
      <c r="Q33" s="4">
        <v>1</v>
      </c>
      <c r="R33" s="4">
        <f t="shared" si="3"/>
        <v>81200150</v>
      </c>
      <c r="S33" s="4">
        <v>1</v>
      </c>
      <c r="T33" s="4">
        <f t="shared" si="4"/>
        <v>81200151</v>
      </c>
      <c r="U33" s="4">
        <v>1</v>
      </c>
      <c r="V33" s="4">
        <f t="shared" si="5"/>
        <v>81200152</v>
      </c>
      <c r="W33" s="4">
        <v>1</v>
      </c>
      <c r="X33" s="4" t="s">
        <v>225</v>
      </c>
      <c r="Y33" s="4">
        <v>5120881</v>
      </c>
      <c r="Z33" s="4">
        <v>1</v>
      </c>
      <c r="AA33" s="4" t="s">
        <v>225</v>
      </c>
      <c r="AB33" s="4">
        <f t="shared" si="2"/>
        <v>5120882</v>
      </c>
      <c r="AC33" s="4">
        <v>4</v>
      </c>
      <c r="AD33" s="4" t="s">
        <v>225</v>
      </c>
      <c r="AE33" s="4">
        <v>5120886</v>
      </c>
      <c r="AF33" s="4">
        <v>1</v>
      </c>
      <c r="AG33" s="4" t="s">
        <v>232</v>
      </c>
      <c r="AH33" s="14" t="s">
        <v>283</v>
      </c>
      <c r="AI33" s="14"/>
      <c r="AJ33" s="4" t="s">
        <v>285</v>
      </c>
      <c r="AK33" s="14"/>
      <c r="AL33" s="14" t="s">
        <v>319</v>
      </c>
      <c r="AM33" s="4">
        <v>5140104</v>
      </c>
      <c r="AN33" s="14"/>
      <c r="AO33" s="14"/>
      <c r="AP33" s="14"/>
      <c r="AQ33" s="14"/>
      <c r="AR33" s="14"/>
      <c r="AS33" s="14"/>
    </row>
    <row r="34" spans="1:45" x14ac:dyDescent="0.35">
      <c r="A34" s="4">
        <v>81000032</v>
      </c>
      <c r="B34" s="5" t="s">
        <v>160</v>
      </c>
      <c r="C34" s="4" t="s">
        <v>312</v>
      </c>
      <c r="D34" s="4">
        <v>81000032</v>
      </c>
      <c r="E34" s="4">
        <v>4</v>
      </c>
      <c r="F34" s="4">
        <v>17</v>
      </c>
      <c r="G34" s="4">
        <v>2</v>
      </c>
      <c r="H34" s="4">
        <v>1</v>
      </c>
      <c r="I34" s="6" t="s">
        <v>56</v>
      </c>
      <c r="J34" s="4">
        <v>80</v>
      </c>
      <c r="K34" s="4" t="str">
        <f>"圣光|评级"&amp;F34&amp;"|类型"&amp;G34</f>
        <v>圣光|评级17|类型2</v>
      </c>
      <c r="L34" s="7">
        <v>81200153</v>
      </c>
      <c r="M34" s="4">
        <v>1</v>
      </c>
      <c r="N34" s="7">
        <f t="shared" si="0"/>
        <v>81200154</v>
      </c>
      <c r="O34" s="4">
        <v>1</v>
      </c>
      <c r="P34" s="4">
        <f t="shared" si="1"/>
        <v>81200155</v>
      </c>
      <c r="Q34" s="4">
        <v>1</v>
      </c>
      <c r="R34" s="4">
        <f t="shared" si="3"/>
        <v>81200156</v>
      </c>
      <c r="S34" s="4">
        <v>1</v>
      </c>
      <c r="T34" s="4">
        <f t="shared" si="4"/>
        <v>81200157</v>
      </c>
      <c r="U34" s="4">
        <v>1</v>
      </c>
      <c r="V34" s="4">
        <f t="shared" si="5"/>
        <v>81200158</v>
      </c>
      <c r="W34" s="4">
        <v>1</v>
      </c>
      <c r="X34" s="4" t="s">
        <v>225</v>
      </c>
      <c r="Y34" s="4">
        <v>5120881</v>
      </c>
      <c r="Z34" s="4">
        <v>1</v>
      </c>
      <c r="AA34" s="4" t="s">
        <v>225</v>
      </c>
      <c r="AB34" s="4">
        <f t="shared" si="2"/>
        <v>5120882</v>
      </c>
      <c r="AC34" s="4">
        <v>4</v>
      </c>
      <c r="AD34" s="4" t="s">
        <v>225</v>
      </c>
      <c r="AE34" s="4">
        <v>5120886</v>
      </c>
      <c r="AF34" s="4">
        <v>1</v>
      </c>
      <c r="AG34" s="4" t="s">
        <v>232</v>
      </c>
      <c r="AH34" s="14" t="s">
        <v>283</v>
      </c>
      <c r="AI34" s="14"/>
      <c r="AJ34" s="4" t="s">
        <v>285</v>
      </c>
      <c r="AK34" s="14"/>
      <c r="AL34" s="14" t="s">
        <v>319</v>
      </c>
      <c r="AM34" s="4">
        <v>5140104</v>
      </c>
      <c r="AN34" s="14"/>
      <c r="AO34" s="14"/>
      <c r="AP34" s="14"/>
      <c r="AQ34" s="14"/>
      <c r="AR34" s="14"/>
      <c r="AS34" s="14"/>
    </row>
    <row r="35" spans="1:45" x14ac:dyDescent="0.35">
      <c r="A35" s="4">
        <v>81000033</v>
      </c>
      <c r="B35" s="5" t="s">
        <v>293</v>
      </c>
      <c r="C35" s="4" t="s">
        <v>294</v>
      </c>
      <c r="D35" s="4">
        <v>81000033</v>
      </c>
      <c r="E35" s="4">
        <v>4</v>
      </c>
      <c r="F35" s="4">
        <v>17</v>
      </c>
      <c r="G35" s="4">
        <v>2</v>
      </c>
      <c r="H35" s="4">
        <v>1</v>
      </c>
      <c r="I35" s="6" t="s">
        <v>58</v>
      </c>
      <c r="J35" s="4">
        <v>500</v>
      </c>
      <c r="K35" s="4" t="str">
        <f>"圣光|评级"&amp;F35&amp;"|类型"&amp;G35</f>
        <v>圣光|评级17|类型2</v>
      </c>
      <c r="L35" s="7">
        <v>81200159</v>
      </c>
      <c r="M35" s="4">
        <v>1</v>
      </c>
      <c r="N35" s="7">
        <f t="shared" si="0"/>
        <v>81200160</v>
      </c>
      <c r="O35" s="4">
        <v>1</v>
      </c>
      <c r="P35" s="4">
        <f t="shared" si="1"/>
        <v>81200161</v>
      </c>
      <c r="Q35" s="4">
        <v>1</v>
      </c>
      <c r="R35" s="4">
        <f t="shared" si="3"/>
        <v>81200162</v>
      </c>
      <c r="S35" s="4">
        <v>1</v>
      </c>
      <c r="T35" s="4">
        <f t="shared" si="4"/>
        <v>81200163</v>
      </c>
      <c r="U35" s="4">
        <v>1</v>
      </c>
      <c r="V35" s="4">
        <f t="shared" si="5"/>
        <v>81200164</v>
      </c>
      <c r="W35" s="4">
        <v>1</v>
      </c>
      <c r="X35" s="4" t="s">
        <v>225</v>
      </c>
      <c r="Y35" s="4">
        <v>5120881</v>
      </c>
      <c r="Z35" s="4">
        <v>1</v>
      </c>
      <c r="AA35" s="4" t="s">
        <v>225</v>
      </c>
      <c r="AB35" s="4">
        <f t="shared" si="2"/>
        <v>5120882</v>
      </c>
      <c r="AC35" s="4">
        <v>4</v>
      </c>
      <c r="AD35" s="4" t="s">
        <v>225</v>
      </c>
      <c r="AE35" s="4">
        <v>5120886</v>
      </c>
      <c r="AF35" s="4">
        <v>1</v>
      </c>
      <c r="AG35" s="4" t="s">
        <v>232</v>
      </c>
      <c r="AH35" s="14" t="s">
        <v>283</v>
      </c>
      <c r="AI35" s="14"/>
      <c r="AJ35" s="4" t="s">
        <v>285</v>
      </c>
      <c r="AK35" s="14"/>
      <c r="AL35" s="14" t="s">
        <v>319</v>
      </c>
      <c r="AM35" s="4">
        <v>5140104</v>
      </c>
      <c r="AN35" s="14"/>
      <c r="AO35" s="14"/>
      <c r="AP35" s="14"/>
      <c r="AQ35" s="14"/>
      <c r="AR35" s="14"/>
      <c r="AS35" s="14"/>
    </row>
    <row r="36" spans="1:45" x14ac:dyDescent="0.35">
      <c r="A36" s="4">
        <v>81000034</v>
      </c>
      <c r="B36" s="5" t="s">
        <v>161</v>
      </c>
      <c r="C36" s="4" t="s">
        <v>309</v>
      </c>
      <c r="D36" s="4">
        <v>81000034</v>
      </c>
      <c r="E36" s="4">
        <v>4</v>
      </c>
      <c r="F36" s="4">
        <v>17</v>
      </c>
      <c r="G36" s="4">
        <v>2</v>
      </c>
      <c r="H36" s="4">
        <v>1</v>
      </c>
      <c r="I36" s="6" t="s">
        <v>267</v>
      </c>
      <c r="J36" s="4">
        <v>800</v>
      </c>
      <c r="K36" s="4" t="str">
        <f>"圣光|评级"&amp;F36&amp;"|类型"&amp;G36</f>
        <v>圣光|评级17|类型2</v>
      </c>
      <c r="L36" s="7">
        <v>81200165</v>
      </c>
      <c r="M36" s="4">
        <v>1</v>
      </c>
      <c r="N36" s="7">
        <f t="shared" si="0"/>
        <v>81200166</v>
      </c>
      <c r="O36" s="4">
        <v>1</v>
      </c>
      <c r="P36" s="4">
        <f t="shared" si="1"/>
        <v>81200167</v>
      </c>
      <c r="Q36" s="4">
        <v>1</v>
      </c>
      <c r="R36" s="4">
        <f t="shared" si="3"/>
        <v>81200168</v>
      </c>
      <c r="S36" s="4">
        <v>1</v>
      </c>
      <c r="T36" s="4">
        <f t="shared" si="4"/>
        <v>81200169</v>
      </c>
      <c r="U36" s="4">
        <v>1</v>
      </c>
      <c r="V36" s="4">
        <f t="shared" si="5"/>
        <v>81200170</v>
      </c>
      <c r="W36" s="4">
        <v>1</v>
      </c>
      <c r="X36" s="4" t="s">
        <v>225</v>
      </c>
      <c r="Y36" s="4">
        <v>5120881</v>
      </c>
      <c r="Z36" s="4">
        <v>1</v>
      </c>
      <c r="AA36" s="4" t="s">
        <v>225</v>
      </c>
      <c r="AB36" s="4">
        <f t="shared" si="2"/>
        <v>5120882</v>
      </c>
      <c r="AC36" s="4">
        <v>4</v>
      </c>
      <c r="AD36" s="4" t="s">
        <v>225</v>
      </c>
      <c r="AE36" s="4">
        <v>5120886</v>
      </c>
      <c r="AF36" s="4">
        <v>1</v>
      </c>
      <c r="AG36" s="4" t="s">
        <v>232</v>
      </c>
      <c r="AH36" s="14" t="s">
        <v>283</v>
      </c>
      <c r="AI36" s="14"/>
      <c r="AJ36" s="4" t="s">
        <v>285</v>
      </c>
      <c r="AK36" s="14"/>
      <c r="AL36" s="14" t="s">
        <v>319</v>
      </c>
      <c r="AM36" s="4">
        <v>5140104</v>
      </c>
      <c r="AN36" s="14"/>
      <c r="AO36" s="14"/>
      <c r="AP36" s="14"/>
      <c r="AQ36" s="14"/>
      <c r="AR36" s="14"/>
      <c r="AS36" s="14"/>
    </row>
    <row r="37" spans="1:45" x14ac:dyDescent="0.35"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spans="1:45" x14ac:dyDescent="0.35"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spans="1:45" x14ac:dyDescent="0.35"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spans="1:45" x14ac:dyDescent="0.35"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spans="1:45" x14ac:dyDescent="0.35"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spans="1:45" x14ac:dyDescent="0.35"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spans="1:45" x14ac:dyDescent="0.35">
      <c r="AH43" s="14"/>
      <c r="AI43" s="14"/>
      <c r="AJ43" s="15"/>
      <c r="AK43" s="14"/>
      <c r="AL43" s="14"/>
      <c r="AM43" s="14"/>
      <c r="AN43" s="14"/>
      <c r="AO43" s="14"/>
      <c r="AP43" s="14"/>
      <c r="AQ43" s="14"/>
      <c r="AR43" s="14"/>
      <c r="AS43" s="14"/>
    </row>
    <row r="44" spans="1:45" x14ac:dyDescent="0.35">
      <c r="AH44" s="14"/>
      <c r="AI44" s="14"/>
      <c r="AJ44" s="15"/>
      <c r="AK44" s="14"/>
      <c r="AL44" s="14"/>
      <c r="AM44" s="14"/>
      <c r="AN44" s="14"/>
      <c r="AO44" s="14"/>
      <c r="AP44" s="14"/>
      <c r="AQ44" s="14"/>
      <c r="AR44" s="14"/>
      <c r="AS44" s="14"/>
    </row>
    <row r="45" spans="1:45" x14ac:dyDescent="0.35">
      <c r="AH45" s="14"/>
      <c r="AI45" s="14"/>
      <c r="AJ45" s="15"/>
      <c r="AK45" s="14"/>
      <c r="AL45" s="14"/>
      <c r="AM45" s="14"/>
      <c r="AN45" s="14"/>
      <c r="AO45" s="14"/>
      <c r="AP45" s="14"/>
      <c r="AQ45" s="14"/>
      <c r="AR45" s="14"/>
      <c r="AS45" s="14"/>
    </row>
    <row r="46" spans="1:45" x14ac:dyDescent="0.35"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</row>
    <row r="47" spans="1:45" x14ac:dyDescent="0.35"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</row>
    <row r="48" spans="1:45" x14ac:dyDescent="0.35"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spans="34:45" x14ac:dyDescent="0.35"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spans="34:45" x14ac:dyDescent="0.35"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spans="34:45" x14ac:dyDescent="0.35"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spans="34:45" x14ac:dyDescent="0.35"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34:45" x14ac:dyDescent="0.35"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34:45" x14ac:dyDescent="0.35"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34:45" x14ac:dyDescent="0.35"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spans="34:45" x14ac:dyDescent="0.35"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spans="34:45" x14ac:dyDescent="0.35"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spans="34:45" x14ac:dyDescent="0.35"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spans="34:45" x14ac:dyDescent="0.35"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spans="34:45" x14ac:dyDescent="0.35"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spans="34:45" x14ac:dyDescent="0.35"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spans="34:45" x14ac:dyDescent="0.35"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spans="34:45" x14ac:dyDescent="0.35"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</row>
    <row r="64" spans="34:45" x14ac:dyDescent="0.35"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spans="34:45" x14ac:dyDescent="0.35"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</row>
    <row r="66" spans="34:45" x14ac:dyDescent="0.35"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</row>
    <row r="67" spans="34:45" x14ac:dyDescent="0.35"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</row>
    <row r="68" spans="34:45" x14ac:dyDescent="0.35"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</row>
    <row r="69" spans="34:45" x14ac:dyDescent="0.35"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</row>
    <row r="70" spans="34:45" x14ac:dyDescent="0.35"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</row>
    <row r="71" spans="34:45" x14ac:dyDescent="0.35"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</row>
    <row r="72" spans="34:45" x14ac:dyDescent="0.35"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</row>
    <row r="73" spans="34:45" x14ac:dyDescent="0.35"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</row>
    <row r="74" spans="34:45" x14ac:dyDescent="0.35"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</row>
    <row r="75" spans="34:45" x14ac:dyDescent="0.35"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</row>
    <row r="76" spans="34:45" x14ac:dyDescent="0.35"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</row>
    <row r="77" spans="34:45" x14ac:dyDescent="0.35"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</row>
    <row r="78" spans="34:45" x14ac:dyDescent="0.35"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</row>
    <row r="79" spans="34:45" x14ac:dyDescent="0.35"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</row>
    <row r="80" spans="34:45" x14ac:dyDescent="0.35"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</row>
    <row r="81" spans="34:45" x14ac:dyDescent="0.35"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</row>
    <row r="82" spans="34:45" x14ac:dyDescent="0.35"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</row>
    <row r="83" spans="34:45" x14ac:dyDescent="0.35"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</row>
    <row r="84" spans="34:45" x14ac:dyDescent="0.35"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spans="34:45" x14ac:dyDescent="0.35"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</row>
    <row r="86" spans="34:45" x14ac:dyDescent="0.35"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</row>
    <row r="87" spans="34:45" x14ac:dyDescent="0.35"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</row>
    <row r="88" spans="34:45" x14ac:dyDescent="0.35"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</row>
    <row r="89" spans="34:45" x14ac:dyDescent="0.35"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</row>
    <row r="90" spans="34:45" x14ac:dyDescent="0.35"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</row>
    <row r="91" spans="34:45" x14ac:dyDescent="0.35"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</row>
    <row r="92" spans="34:45" x14ac:dyDescent="0.35"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spans="34:45" x14ac:dyDescent="0.35"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</row>
    <row r="94" spans="34:45" x14ac:dyDescent="0.35"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</row>
    <row r="95" spans="34:45" x14ac:dyDescent="0.35"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</row>
    <row r="96" spans="34:45" x14ac:dyDescent="0.35"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</row>
    <row r="97" spans="34:45" x14ac:dyDescent="0.35"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</row>
    <row r="98" spans="34:45" x14ac:dyDescent="0.35"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</row>
    <row r="99" spans="34:45" x14ac:dyDescent="0.35"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</row>
    <row r="100" spans="34:45" x14ac:dyDescent="0.35"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</row>
    <row r="101" spans="34:45" x14ac:dyDescent="0.35"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</row>
    <row r="102" spans="34:45" x14ac:dyDescent="0.35"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</row>
    <row r="103" spans="34:45" x14ac:dyDescent="0.35"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</row>
    <row r="104" spans="34:45" x14ac:dyDescent="0.35"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</row>
    <row r="105" spans="34:45" x14ac:dyDescent="0.35"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</row>
    <row r="106" spans="34:45" x14ac:dyDescent="0.35"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</row>
    <row r="107" spans="34:45" x14ac:dyDescent="0.35"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</row>
    <row r="108" spans="34:45" x14ac:dyDescent="0.35"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</row>
    <row r="109" spans="34:45" x14ac:dyDescent="0.35"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</row>
    <row r="110" spans="34:45" x14ac:dyDescent="0.35"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</row>
    <row r="111" spans="34:45" x14ac:dyDescent="0.35"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</row>
    <row r="112" spans="34:45" x14ac:dyDescent="0.35"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</row>
    <row r="113" spans="34:45" x14ac:dyDescent="0.35"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</row>
    <row r="114" spans="34:45" x14ac:dyDescent="0.35"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</row>
    <row r="115" spans="34:45" x14ac:dyDescent="0.35"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</row>
    <row r="116" spans="34:45" x14ac:dyDescent="0.35"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</row>
    <row r="117" spans="34:45" x14ac:dyDescent="0.35"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</row>
    <row r="118" spans="34:45" x14ac:dyDescent="0.35"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</row>
    <row r="119" spans="34:45" x14ac:dyDescent="0.35"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</row>
    <row r="120" spans="34:45" x14ac:dyDescent="0.35"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</row>
    <row r="121" spans="34:45" x14ac:dyDescent="0.35"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</row>
    <row r="122" spans="34:45" x14ac:dyDescent="0.35"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</row>
    <row r="123" spans="34:45" x14ac:dyDescent="0.35"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</row>
    <row r="124" spans="34:45" x14ac:dyDescent="0.35"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</row>
    <row r="125" spans="34:45" x14ac:dyDescent="0.35"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</row>
    <row r="126" spans="34:45" x14ac:dyDescent="0.35"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</row>
    <row r="127" spans="34:45" x14ac:dyDescent="0.35"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</row>
    <row r="128" spans="34:45" x14ac:dyDescent="0.35"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</row>
    <row r="129" spans="34:45" x14ac:dyDescent="0.35"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</row>
    <row r="130" spans="34:45" x14ac:dyDescent="0.35"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</row>
    <row r="131" spans="34:45" x14ac:dyDescent="0.35"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</row>
    <row r="132" spans="34:45" x14ac:dyDescent="0.35">
      <c r="AH132" s="14"/>
      <c r="AI132" s="14"/>
      <c r="AJ132" s="15"/>
      <c r="AK132" s="14"/>
      <c r="AL132" s="14"/>
      <c r="AM132" s="14"/>
      <c r="AN132" s="14"/>
      <c r="AO132" s="14"/>
      <c r="AP132" s="14"/>
      <c r="AQ132" s="14"/>
      <c r="AR132" s="14"/>
      <c r="AS132" s="14"/>
    </row>
    <row r="133" spans="34:45" x14ac:dyDescent="0.35"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</row>
    <row r="134" spans="34:45" x14ac:dyDescent="0.35"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</row>
    <row r="135" spans="34:45" x14ac:dyDescent="0.35"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</row>
    <row r="136" spans="34:45" x14ac:dyDescent="0.35"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</row>
    <row r="137" spans="34:45" x14ac:dyDescent="0.35"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</row>
    <row r="138" spans="34:45" x14ac:dyDescent="0.35"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</row>
    <row r="139" spans="34:45" x14ac:dyDescent="0.35"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</row>
    <row r="140" spans="34:45" x14ac:dyDescent="0.35"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</row>
    <row r="141" spans="34:45" x14ac:dyDescent="0.35"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</row>
    <row r="142" spans="34:45" x14ac:dyDescent="0.35"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</row>
    <row r="143" spans="34:45" x14ac:dyDescent="0.35"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</row>
    <row r="144" spans="34:45" x14ac:dyDescent="0.35"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</row>
    <row r="145" spans="34:45" x14ac:dyDescent="0.35"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</row>
    <row r="146" spans="34:45" x14ac:dyDescent="0.35"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</row>
    <row r="147" spans="34:45" x14ac:dyDescent="0.35"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</row>
    <row r="148" spans="34:45" x14ac:dyDescent="0.35"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</row>
    <row r="149" spans="34:45" x14ac:dyDescent="0.35"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</row>
    <row r="150" spans="34:45" x14ac:dyDescent="0.35"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</row>
    <row r="151" spans="34:45" x14ac:dyDescent="0.35"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</row>
    <row r="152" spans="34:45" x14ac:dyDescent="0.35"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</row>
    <row r="153" spans="34:45" x14ac:dyDescent="0.35"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</row>
    <row r="154" spans="34:45" x14ac:dyDescent="0.35"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</row>
    <row r="155" spans="34:45" x14ac:dyDescent="0.35"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</row>
    <row r="156" spans="34:45" x14ac:dyDescent="0.35"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</row>
    <row r="157" spans="34:45" x14ac:dyDescent="0.35"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</row>
    <row r="158" spans="34:45" x14ac:dyDescent="0.35"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</row>
    <row r="159" spans="34:45" x14ac:dyDescent="0.35"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</row>
    <row r="160" spans="34:45" x14ac:dyDescent="0.35"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</row>
    <row r="161" spans="34:45" x14ac:dyDescent="0.35"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</row>
    <row r="162" spans="34:45" x14ac:dyDescent="0.35"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</row>
    <row r="163" spans="34:45" x14ac:dyDescent="0.35"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</row>
    <row r="164" spans="34:45" x14ac:dyDescent="0.35"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</row>
    <row r="165" spans="34:45" x14ac:dyDescent="0.35"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</row>
    <row r="166" spans="34:45" x14ac:dyDescent="0.35"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</row>
    <row r="167" spans="34:45" x14ac:dyDescent="0.35"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</row>
    <row r="168" spans="34:45" x14ac:dyDescent="0.35"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</row>
    <row r="169" spans="34:45" x14ac:dyDescent="0.35"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</row>
    <row r="170" spans="34:45" x14ac:dyDescent="0.35"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</row>
    <row r="171" spans="34:45" x14ac:dyDescent="0.35"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</row>
    <row r="172" spans="34:45" x14ac:dyDescent="0.35"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</row>
    <row r="173" spans="34:45" x14ac:dyDescent="0.35"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</row>
    <row r="174" spans="34:45" x14ac:dyDescent="0.35"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</row>
    <row r="175" spans="34:45" x14ac:dyDescent="0.35"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</row>
    <row r="176" spans="34:45" x14ac:dyDescent="0.35"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</row>
    <row r="177" spans="34:45" x14ac:dyDescent="0.35"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</row>
    <row r="178" spans="34:45" x14ac:dyDescent="0.35"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</row>
    <row r="179" spans="34:45" x14ac:dyDescent="0.35"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</row>
    <row r="180" spans="34:45" x14ac:dyDescent="0.35"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</row>
    <row r="181" spans="34:45" x14ac:dyDescent="0.35"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</row>
    <row r="182" spans="34:45" x14ac:dyDescent="0.35"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</row>
    <row r="183" spans="34:45" x14ac:dyDescent="0.35"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</row>
    <row r="184" spans="34:45" x14ac:dyDescent="0.35"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</row>
    <row r="185" spans="34:45" x14ac:dyDescent="0.35"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</row>
    <row r="186" spans="34:45" x14ac:dyDescent="0.35"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</row>
    <row r="187" spans="34:45" x14ac:dyDescent="0.35"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</row>
    <row r="188" spans="34:45" x14ac:dyDescent="0.35"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</row>
    <row r="189" spans="34:45" x14ac:dyDescent="0.35"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</row>
    <row r="190" spans="34:45" x14ac:dyDescent="0.35"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</row>
    <row r="191" spans="34:45" x14ac:dyDescent="0.35"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</row>
    <row r="192" spans="34:45" x14ac:dyDescent="0.35"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</row>
    <row r="193" spans="34:45" x14ac:dyDescent="0.35"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</row>
    <row r="194" spans="34:45" x14ac:dyDescent="0.35"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</row>
    <row r="195" spans="34:45" x14ac:dyDescent="0.35"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</row>
    <row r="196" spans="34:45" x14ac:dyDescent="0.35"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</row>
    <row r="197" spans="34:45" x14ac:dyDescent="0.35"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</row>
    <row r="198" spans="34:45" x14ac:dyDescent="0.35"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</row>
    <row r="199" spans="34:45" x14ac:dyDescent="0.35"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</row>
    <row r="200" spans="34:45" x14ac:dyDescent="0.35"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</row>
    <row r="201" spans="34:45" x14ac:dyDescent="0.35"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</row>
    <row r="202" spans="34:45" x14ac:dyDescent="0.35"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</row>
    <row r="203" spans="34:45" x14ac:dyDescent="0.35"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</row>
    <row r="204" spans="34:45" x14ac:dyDescent="0.35"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</row>
    <row r="205" spans="34:45" x14ac:dyDescent="0.35"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</row>
    <row r="206" spans="34:45" x14ac:dyDescent="0.35"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</row>
    <row r="207" spans="34:45" x14ac:dyDescent="0.35"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</row>
    <row r="208" spans="34:45" x14ac:dyDescent="0.35"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</row>
    <row r="209" spans="34:45" x14ac:dyDescent="0.35"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</row>
    <row r="210" spans="34:45" x14ac:dyDescent="0.35"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</row>
    <row r="211" spans="34:45" x14ac:dyDescent="0.35"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</row>
    <row r="212" spans="34:45" x14ac:dyDescent="0.35"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</row>
    <row r="213" spans="34:45" x14ac:dyDescent="0.35"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</row>
    <row r="214" spans="34:45" x14ac:dyDescent="0.35"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</row>
    <row r="215" spans="34:45" x14ac:dyDescent="0.35"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</row>
    <row r="216" spans="34:45" x14ac:dyDescent="0.35"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</row>
    <row r="217" spans="34:45" x14ac:dyDescent="0.35"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</row>
    <row r="218" spans="34:45" x14ac:dyDescent="0.35"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</row>
    <row r="219" spans="34:45" x14ac:dyDescent="0.35"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</row>
    <row r="220" spans="34:45" x14ac:dyDescent="0.35"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</row>
    <row r="221" spans="34:45" x14ac:dyDescent="0.35"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</row>
    <row r="222" spans="34:45" x14ac:dyDescent="0.35"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</row>
    <row r="223" spans="34:45" x14ac:dyDescent="0.35"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</row>
    <row r="224" spans="34:45" x14ac:dyDescent="0.35"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</row>
    <row r="225" spans="34:45" x14ac:dyDescent="0.35"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</row>
    <row r="226" spans="34:45" x14ac:dyDescent="0.35"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</row>
    <row r="227" spans="34:45" x14ac:dyDescent="0.35"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</row>
    <row r="228" spans="34:45" x14ac:dyDescent="0.35"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</row>
    <row r="229" spans="34:45" x14ac:dyDescent="0.35"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</row>
    <row r="230" spans="34:45" x14ac:dyDescent="0.35"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</row>
    <row r="231" spans="34:45" x14ac:dyDescent="0.35"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</row>
    <row r="232" spans="34:45" x14ac:dyDescent="0.35"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</row>
    <row r="233" spans="34:45" x14ac:dyDescent="0.35"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</row>
    <row r="234" spans="34:45" x14ac:dyDescent="0.35"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</row>
    <row r="235" spans="34:45" x14ac:dyDescent="0.35"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</row>
    <row r="236" spans="34:45" x14ac:dyDescent="0.35"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</row>
    <row r="237" spans="34:45" x14ac:dyDescent="0.35"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</row>
    <row r="238" spans="34:45" x14ac:dyDescent="0.35"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</row>
    <row r="239" spans="34:45" x14ac:dyDescent="0.35"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</row>
    <row r="240" spans="34:45" x14ac:dyDescent="0.35"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</row>
    <row r="241" spans="34:45" x14ac:dyDescent="0.35"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</row>
    <row r="242" spans="34:45" x14ac:dyDescent="0.35"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</row>
    <row r="243" spans="34:45" x14ac:dyDescent="0.35"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</row>
    <row r="244" spans="34:45" x14ac:dyDescent="0.35"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</row>
    <row r="245" spans="34:45" x14ac:dyDescent="0.35"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</row>
    <row r="246" spans="34:45" x14ac:dyDescent="0.35"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</row>
    <row r="247" spans="34:45" x14ac:dyDescent="0.35"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</row>
    <row r="248" spans="34:45" x14ac:dyDescent="0.35"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</row>
    <row r="249" spans="34:45" x14ac:dyDescent="0.35"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</row>
    <row r="250" spans="34:45" x14ac:dyDescent="0.35"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</row>
    <row r="251" spans="34:45" x14ac:dyDescent="0.35"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</row>
    <row r="252" spans="34:45" x14ac:dyDescent="0.35"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</row>
    <row r="253" spans="34:45" x14ac:dyDescent="0.35"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</row>
    <row r="254" spans="34:45" x14ac:dyDescent="0.35"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</row>
    <row r="255" spans="34:45" x14ac:dyDescent="0.35"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</row>
    <row r="256" spans="34:45" x14ac:dyDescent="0.35"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</row>
    <row r="257" spans="34:45" x14ac:dyDescent="0.35"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N6" sqref="N6"/>
    </sheetView>
  </sheetViews>
  <sheetFormatPr defaultRowHeight="13.5" x14ac:dyDescent="0.15"/>
  <cols>
    <col min="1" max="4" width="10.375" bestFit="1" customWidth="1"/>
  </cols>
  <sheetData>
    <row r="1" spans="1:4" ht="16.5" x14ac:dyDescent="0.35">
      <c r="A1" s="61" t="s">
        <v>633</v>
      </c>
      <c r="B1" s="61" t="s">
        <v>634</v>
      </c>
      <c r="C1" s="61" t="s">
        <v>635</v>
      </c>
      <c r="D1" s="61" t="s">
        <v>636</v>
      </c>
    </row>
    <row r="2" spans="1:4" ht="16.5" x14ac:dyDescent="0.35">
      <c r="A2" s="61" t="s">
        <v>637</v>
      </c>
      <c r="B2" s="61" t="s">
        <v>638</v>
      </c>
      <c r="C2" s="61" t="s">
        <v>639</v>
      </c>
      <c r="D2" s="61" t="s">
        <v>640</v>
      </c>
    </row>
    <row r="3" spans="1:4" ht="16.5" x14ac:dyDescent="0.15">
      <c r="A3" s="60">
        <v>5120885</v>
      </c>
      <c r="B3" s="60">
        <v>5120884</v>
      </c>
      <c r="C3" s="60">
        <v>5120883</v>
      </c>
      <c r="D3" s="60">
        <v>5120882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W93"/>
  <sheetViews>
    <sheetView topLeftCell="D46" workbookViewId="0">
      <selection activeCell="L66" sqref="L66"/>
    </sheetView>
  </sheetViews>
  <sheetFormatPr defaultRowHeight="16.5" x14ac:dyDescent="0.3"/>
  <cols>
    <col min="1" max="1" width="8" style="32" bestFit="1" customWidth="1"/>
    <col min="2" max="2" width="12.875" style="32" bestFit="1" customWidth="1"/>
    <col min="3" max="4" width="9" style="32"/>
    <col min="5" max="6" width="9.125" style="32" bestFit="1" customWidth="1"/>
    <col min="7" max="7" width="9" style="32"/>
    <col min="8" max="8" width="9.125" style="32" bestFit="1" customWidth="1"/>
    <col min="9" max="10" width="17.5" style="32" bestFit="1" customWidth="1"/>
    <col min="11" max="11" width="13.125" style="32" customWidth="1"/>
    <col min="12" max="12" width="21.625" style="32" bestFit="1" customWidth="1"/>
    <col min="13" max="13" width="9" style="32"/>
    <col min="14" max="18" width="9.125" style="32" bestFit="1" customWidth="1"/>
    <col min="19" max="19" width="9" style="32"/>
    <col min="20" max="21" width="9.125" style="32" bestFit="1" customWidth="1"/>
    <col min="22" max="22" width="9" style="32"/>
    <col min="23" max="23" width="13.25" style="32" bestFit="1" customWidth="1"/>
    <col min="24" max="24" width="9.125" style="32" bestFit="1" customWidth="1"/>
    <col min="25" max="26" width="9" style="32"/>
    <col min="27" max="27" width="5.125" style="32" bestFit="1" customWidth="1"/>
    <col min="28" max="33" width="4.625" style="32" bestFit="1" customWidth="1"/>
    <col min="34" max="36" width="5.625" style="32" bestFit="1" customWidth="1"/>
    <col min="37" max="37" width="9" style="32"/>
    <col min="38" max="38" width="4.875" style="32" bestFit="1" customWidth="1"/>
    <col min="39" max="41" width="4.625" style="32" bestFit="1" customWidth="1"/>
    <col min="42" max="42" width="5.625" style="32" bestFit="1" customWidth="1"/>
    <col min="43" max="45" width="9" style="32"/>
    <col min="46" max="47" width="5.5" style="32" bestFit="1" customWidth="1"/>
    <col min="48" max="49" width="15.375" style="32" bestFit="1" customWidth="1"/>
    <col min="50" max="16384" width="9" style="32"/>
  </cols>
  <sheetData>
    <row r="1" spans="1:49" ht="17.25" thickBot="1" x14ac:dyDescent="0.35">
      <c r="A1" s="19" t="s">
        <v>45</v>
      </c>
      <c r="B1" s="19" t="s">
        <v>51</v>
      </c>
      <c r="D1" s="33" t="s">
        <v>43</v>
      </c>
      <c r="E1" s="34">
        <v>2</v>
      </c>
      <c r="H1" s="35" t="s">
        <v>61</v>
      </c>
      <c r="I1" s="36" t="s">
        <v>62</v>
      </c>
      <c r="J1" s="36" t="s">
        <v>63</v>
      </c>
      <c r="K1" s="36" t="s">
        <v>64</v>
      </c>
      <c r="M1" s="2" t="s">
        <v>71</v>
      </c>
      <c r="N1" s="2" t="s">
        <v>72</v>
      </c>
      <c r="O1" s="2" t="s">
        <v>360</v>
      </c>
      <c r="P1" s="2" t="s">
        <v>365</v>
      </c>
      <c r="Q1" s="2"/>
      <c r="R1" s="2"/>
      <c r="S1" s="37"/>
      <c r="T1" s="11" t="s">
        <v>217</v>
      </c>
      <c r="U1" s="11" t="s">
        <v>219</v>
      </c>
      <c r="V1" s="11" t="s">
        <v>220</v>
      </c>
      <c r="W1" s="11" t="s">
        <v>218</v>
      </c>
      <c r="X1" s="38" t="s">
        <v>221</v>
      </c>
      <c r="AA1" s="39" t="s">
        <v>248</v>
      </c>
      <c r="AB1" s="39">
        <v>1</v>
      </c>
      <c r="AC1" s="39">
        <v>6</v>
      </c>
      <c r="AD1" s="39">
        <v>7</v>
      </c>
      <c r="AE1" s="39">
        <v>11</v>
      </c>
      <c r="AF1" s="39">
        <v>12</v>
      </c>
      <c r="AG1" s="39">
        <v>16</v>
      </c>
      <c r="AH1" s="39">
        <v>17</v>
      </c>
      <c r="AI1" s="39">
        <v>18</v>
      </c>
      <c r="AJ1" s="39">
        <v>19</v>
      </c>
      <c r="AL1" s="40" t="s">
        <v>249</v>
      </c>
      <c r="AM1" s="41">
        <v>1</v>
      </c>
      <c r="AN1" s="41">
        <v>2</v>
      </c>
      <c r="AO1" s="41">
        <v>3</v>
      </c>
      <c r="AP1" s="41">
        <v>4</v>
      </c>
      <c r="AR1" s="40" t="s">
        <v>356</v>
      </c>
      <c r="AS1" s="40" t="s">
        <v>249</v>
      </c>
      <c r="AT1" s="10" t="s">
        <v>358</v>
      </c>
      <c r="AU1" s="10" t="s">
        <v>371</v>
      </c>
      <c r="AV1" s="10" t="s">
        <v>352</v>
      </c>
      <c r="AW1" s="10" t="s">
        <v>353</v>
      </c>
    </row>
    <row r="2" spans="1:49" ht="17.25" thickBot="1" x14ac:dyDescent="0.35">
      <c r="A2" s="19" t="s">
        <v>46</v>
      </c>
      <c r="B2" s="19" t="s">
        <v>52</v>
      </c>
      <c r="D2" s="33" t="s">
        <v>33</v>
      </c>
      <c r="E2" s="34">
        <v>0.5</v>
      </c>
      <c r="H2" s="35" t="s">
        <v>65</v>
      </c>
      <c r="I2" s="42">
        <f>[2]系数!B6</f>
        <v>0</v>
      </c>
      <c r="J2" s="42">
        <f>[2]系数!C6</f>
        <v>0</v>
      </c>
      <c r="K2" s="42">
        <f>[2]系数!D6</f>
        <v>0</v>
      </c>
      <c r="M2" s="42" t="s">
        <v>73</v>
      </c>
      <c r="N2" s="42">
        <v>1</v>
      </c>
      <c r="O2" s="42">
        <v>0</v>
      </c>
      <c r="P2" s="2">
        <v>0</v>
      </c>
      <c r="Q2" s="2"/>
      <c r="R2" s="2"/>
      <c r="S2" s="43"/>
      <c r="T2" s="11">
        <v>0</v>
      </c>
      <c r="U2" s="11">
        <v>4</v>
      </c>
      <c r="V2" s="11" t="str">
        <f>U2&amp;","&amp;T2</f>
        <v>4,0</v>
      </c>
      <c r="W2" s="11">
        <v>2</v>
      </c>
      <c r="X2" s="44">
        <v>200</v>
      </c>
      <c r="AA2" s="42">
        <v>1</v>
      </c>
      <c r="AB2" s="42">
        <v>0</v>
      </c>
      <c r="AC2" s="42">
        <v>0</v>
      </c>
      <c r="AD2" s="42">
        <v>0</v>
      </c>
      <c r="AE2" s="42">
        <v>0</v>
      </c>
      <c r="AF2" s="42">
        <v>0</v>
      </c>
      <c r="AG2" s="42">
        <v>5</v>
      </c>
      <c r="AH2" s="42">
        <v>5</v>
      </c>
      <c r="AI2" s="42">
        <v>5</v>
      </c>
      <c r="AJ2" s="42">
        <v>5</v>
      </c>
      <c r="AL2" s="42">
        <v>1</v>
      </c>
      <c r="AM2" s="42"/>
      <c r="AN2" s="42"/>
      <c r="AO2" s="42"/>
      <c r="AP2" s="42">
        <v>5</v>
      </c>
      <c r="AR2" s="42">
        <v>2</v>
      </c>
      <c r="AS2" s="42">
        <v>1</v>
      </c>
      <c r="AT2" s="44" t="str">
        <f>AR2&amp;AS2</f>
        <v>21</v>
      </c>
      <c r="AU2" s="44">
        <v>20</v>
      </c>
      <c r="AV2" s="44">
        <v>10</v>
      </c>
      <c r="AW2" s="44">
        <v>10</v>
      </c>
    </row>
    <row r="3" spans="1:49" ht="17.25" thickBot="1" x14ac:dyDescent="0.35">
      <c r="A3" s="19" t="s">
        <v>47</v>
      </c>
      <c r="B3" s="19" t="s">
        <v>53</v>
      </c>
      <c r="D3" s="45" t="s">
        <v>34</v>
      </c>
      <c r="E3" s="46">
        <v>0.3</v>
      </c>
      <c r="F3" s="46">
        <f>E3/E2</f>
        <v>0.6</v>
      </c>
      <c r="I3" s="42">
        <f>INT(I2*$E$2)</f>
        <v>0</v>
      </c>
      <c r="J3" s="42">
        <f t="shared" ref="J3:K3" si="0">INT(J2*$E$2)</f>
        <v>0</v>
      </c>
      <c r="K3" s="42">
        <f t="shared" si="0"/>
        <v>0</v>
      </c>
      <c r="M3" s="42" t="s">
        <v>73</v>
      </c>
      <c r="N3" s="42">
        <v>2</v>
      </c>
      <c r="O3" s="42">
        <v>0</v>
      </c>
      <c r="P3" s="2">
        <v>0</v>
      </c>
      <c r="Q3" s="2"/>
      <c r="R3" s="2"/>
      <c r="S3" s="43"/>
      <c r="T3" s="11">
        <v>1</v>
      </c>
      <c r="U3" s="11">
        <v>4</v>
      </c>
      <c r="V3" s="11" t="str">
        <f t="shared" ref="V3:V8" si="1">U3&amp;","&amp;T3</f>
        <v>4,1</v>
      </c>
      <c r="W3" s="11">
        <v>5</v>
      </c>
      <c r="X3" s="44">
        <v>400</v>
      </c>
      <c r="AA3" s="42">
        <v>10</v>
      </c>
      <c r="AB3" s="42">
        <f>AB2+AB$2</f>
        <v>0</v>
      </c>
      <c r="AC3" s="42">
        <f t="shared" ref="AC3:AD3" si="2">AC2+AC$2</f>
        <v>0</v>
      </c>
      <c r="AD3" s="42">
        <f t="shared" si="2"/>
        <v>0</v>
      </c>
      <c r="AE3" s="42">
        <f t="shared" ref="AE3:AF3" si="3">AE2+AE$2</f>
        <v>0</v>
      </c>
      <c r="AF3" s="42">
        <f t="shared" si="3"/>
        <v>0</v>
      </c>
      <c r="AG3" s="42">
        <v>10</v>
      </c>
      <c r="AH3" s="42">
        <v>10</v>
      </c>
      <c r="AI3" s="42">
        <v>10</v>
      </c>
      <c r="AJ3" s="42">
        <v>10</v>
      </c>
      <c r="AL3" s="42">
        <v>2</v>
      </c>
      <c r="AM3" s="42">
        <f>AM2+AM$2</f>
        <v>0</v>
      </c>
      <c r="AN3" s="42">
        <f t="shared" ref="AN3:AO3" si="4">AN2+AN$2</f>
        <v>0</v>
      </c>
      <c r="AO3" s="42">
        <f t="shared" si="4"/>
        <v>0</v>
      </c>
      <c r="AP3" s="42">
        <f t="shared" ref="AP3" si="5">AP2+AP$2</f>
        <v>10</v>
      </c>
      <c r="AR3" s="42">
        <v>2</v>
      </c>
      <c r="AS3" s="42">
        <v>2</v>
      </c>
      <c r="AT3" s="44" t="str">
        <f t="shared" ref="AT3:AT22" si="6">AR3&amp;AS3</f>
        <v>22</v>
      </c>
      <c r="AU3" s="44">
        <v>40</v>
      </c>
      <c r="AV3" s="44">
        <v>20</v>
      </c>
      <c r="AW3" s="44">
        <v>20</v>
      </c>
    </row>
    <row r="4" spans="1:49" ht="17.25" thickBot="1" x14ac:dyDescent="0.35">
      <c r="A4" s="19" t="s">
        <v>48</v>
      </c>
      <c r="B4" s="19" t="s">
        <v>54</v>
      </c>
      <c r="D4" s="47" t="s">
        <v>35</v>
      </c>
      <c r="E4" s="48">
        <v>1.2</v>
      </c>
      <c r="H4" s="47" t="s">
        <v>111</v>
      </c>
      <c r="I4" s="47" t="s">
        <v>112</v>
      </c>
      <c r="J4" s="47" t="s">
        <v>113</v>
      </c>
      <c r="K4" s="35" t="s">
        <v>200</v>
      </c>
      <c r="M4" s="42" t="s">
        <v>79</v>
      </c>
      <c r="N4" s="42">
        <v>3</v>
      </c>
      <c r="O4" s="42">
        <v>0</v>
      </c>
      <c r="P4" s="2">
        <v>0</v>
      </c>
      <c r="Q4" s="2"/>
      <c r="R4" s="2"/>
      <c r="S4" s="43"/>
      <c r="T4" s="11">
        <v>2</v>
      </c>
      <c r="U4" s="11">
        <v>4</v>
      </c>
      <c r="V4" s="11" t="str">
        <f t="shared" si="1"/>
        <v>4,2</v>
      </c>
      <c r="W4" s="11">
        <v>10</v>
      </c>
      <c r="X4" s="44">
        <v>800</v>
      </c>
      <c r="AA4" s="42">
        <v>20</v>
      </c>
      <c r="AB4" s="42">
        <f t="shared" ref="AB4:AB12" si="7">AB3+AB$2</f>
        <v>0</v>
      </c>
      <c r="AC4" s="42">
        <f t="shared" ref="AC4:AC12" si="8">AC3+AC$2</f>
        <v>0</v>
      </c>
      <c r="AD4" s="42">
        <f t="shared" ref="AD4:AE12" si="9">AD3+AD$2</f>
        <v>0</v>
      </c>
      <c r="AE4" s="42">
        <f t="shared" si="9"/>
        <v>0</v>
      </c>
      <c r="AF4" s="42">
        <f t="shared" ref="AF4" si="10">AF3+AF$2</f>
        <v>0</v>
      </c>
      <c r="AG4" s="42">
        <v>15</v>
      </c>
      <c r="AH4" s="42">
        <v>15</v>
      </c>
      <c r="AI4" s="42">
        <v>15</v>
      </c>
      <c r="AJ4" s="42">
        <v>15</v>
      </c>
      <c r="AL4" s="42">
        <v>3</v>
      </c>
      <c r="AM4" s="42">
        <f t="shared" ref="AM4:AP8" si="11">AM3+AM$2</f>
        <v>0</v>
      </c>
      <c r="AN4" s="42">
        <f t="shared" ref="AN4:AO8" si="12">AN3+AN$2</f>
        <v>0</v>
      </c>
      <c r="AO4" s="42">
        <f t="shared" si="12"/>
        <v>0</v>
      </c>
      <c r="AP4" s="42">
        <f t="shared" si="11"/>
        <v>15</v>
      </c>
      <c r="AR4" s="42">
        <v>2</v>
      </c>
      <c r="AS4" s="42">
        <v>3</v>
      </c>
      <c r="AT4" s="44" t="str">
        <f t="shared" si="6"/>
        <v>23</v>
      </c>
      <c r="AU4" s="44">
        <v>60</v>
      </c>
      <c r="AV4" s="44">
        <v>30</v>
      </c>
      <c r="AW4" s="44">
        <v>30</v>
      </c>
    </row>
    <row r="5" spans="1:49" ht="17.25" thickBot="1" x14ac:dyDescent="0.35">
      <c r="A5" s="19" t="s">
        <v>49</v>
      </c>
      <c r="B5" s="19" t="s">
        <v>55</v>
      </c>
      <c r="D5" s="49" t="s">
        <v>44</v>
      </c>
      <c r="E5" s="48">
        <f>SUM(E2:E4)</f>
        <v>2</v>
      </c>
      <c r="H5" s="35">
        <v>1</v>
      </c>
      <c r="I5" s="50">
        <v>0.01</v>
      </c>
      <c r="J5" s="50">
        <f>I6</f>
        <v>0.04</v>
      </c>
      <c r="K5" s="35">
        <v>25000</v>
      </c>
      <c r="M5" s="42" t="s">
        <v>74</v>
      </c>
      <c r="N5" s="42">
        <v>4</v>
      </c>
      <c r="O5" s="42">
        <v>0</v>
      </c>
      <c r="P5" s="2">
        <v>0</v>
      </c>
      <c r="Q5" s="2"/>
      <c r="R5" s="2"/>
      <c r="S5" s="43"/>
      <c r="T5" s="11">
        <v>3</v>
      </c>
      <c r="U5" s="11">
        <v>4</v>
      </c>
      <c r="V5" s="11" t="str">
        <f t="shared" si="1"/>
        <v>4,3</v>
      </c>
      <c r="W5" s="11">
        <v>20</v>
      </c>
      <c r="X5" s="44">
        <v>2000</v>
      </c>
      <c r="AA5" s="42">
        <v>30</v>
      </c>
      <c r="AB5" s="42">
        <f t="shared" si="7"/>
        <v>0</v>
      </c>
      <c r="AC5" s="42">
        <f t="shared" si="8"/>
        <v>0</v>
      </c>
      <c r="AD5" s="42">
        <f t="shared" si="9"/>
        <v>0</v>
      </c>
      <c r="AE5" s="42">
        <f t="shared" si="9"/>
        <v>0</v>
      </c>
      <c r="AF5" s="42">
        <f t="shared" ref="AF5" si="13">AF4+AF$2</f>
        <v>0</v>
      </c>
      <c r="AG5" s="42">
        <v>20</v>
      </c>
      <c r="AH5" s="42">
        <v>20</v>
      </c>
      <c r="AI5" s="42">
        <v>20</v>
      </c>
      <c r="AJ5" s="42">
        <v>20</v>
      </c>
      <c r="AL5" s="42">
        <v>4</v>
      </c>
      <c r="AM5" s="42">
        <f t="shared" si="11"/>
        <v>0</v>
      </c>
      <c r="AN5" s="42">
        <f t="shared" si="12"/>
        <v>0</v>
      </c>
      <c r="AO5" s="42">
        <f t="shared" si="12"/>
        <v>0</v>
      </c>
      <c r="AP5" s="42">
        <f t="shared" si="11"/>
        <v>20</v>
      </c>
      <c r="AR5" s="42">
        <v>2</v>
      </c>
      <c r="AS5" s="42">
        <v>4</v>
      </c>
      <c r="AT5" s="44" t="str">
        <f t="shared" si="6"/>
        <v>24</v>
      </c>
      <c r="AU5" s="44">
        <v>80</v>
      </c>
      <c r="AV5" s="44">
        <v>30</v>
      </c>
      <c r="AW5" s="44">
        <v>30</v>
      </c>
    </row>
    <row r="6" spans="1:49" ht="17.25" thickBot="1" x14ac:dyDescent="0.35">
      <c r="A6" s="19" t="s">
        <v>50</v>
      </c>
      <c r="B6" s="19" t="s">
        <v>56</v>
      </c>
      <c r="H6" s="35">
        <v>2</v>
      </c>
      <c r="I6" s="50">
        <v>0.04</v>
      </c>
      <c r="J6" s="50">
        <f t="shared" ref="J6:J29" si="14">I7</f>
        <v>7.0000000000000007E-2</v>
      </c>
      <c r="K6" s="35">
        <v>500</v>
      </c>
      <c r="M6" s="42" t="s">
        <v>74</v>
      </c>
      <c r="N6" s="42">
        <v>5</v>
      </c>
      <c r="O6" s="42">
        <v>0</v>
      </c>
      <c r="P6" s="2">
        <v>0</v>
      </c>
      <c r="Q6" s="2"/>
      <c r="R6" s="2"/>
      <c r="S6" s="43"/>
      <c r="T6" s="11">
        <v>4</v>
      </c>
      <c r="U6" s="11">
        <v>4</v>
      </c>
      <c r="V6" s="11" t="str">
        <f t="shared" si="1"/>
        <v>4,4</v>
      </c>
      <c r="W6" s="11">
        <v>50</v>
      </c>
      <c r="X6" s="44">
        <v>4000</v>
      </c>
      <c r="AA6" s="42">
        <v>40</v>
      </c>
      <c r="AB6" s="42">
        <f t="shared" si="7"/>
        <v>0</v>
      </c>
      <c r="AC6" s="42">
        <f t="shared" si="8"/>
        <v>0</v>
      </c>
      <c r="AD6" s="42">
        <f t="shared" si="9"/>
        <v>0</v>
      </c>
      <c r="AE6" s="42">
        <f t="shared" si="9"/>
        <v>0</v>
      </c>
      <c r="AF6" s="42">
        <f t="shared" ref="AF6" si="15">AF5+AF$2</f>
        <v>0</v>
      </c>
      <c r="AG6" s="42">
        <v>25</v>
      </c>
      <c r="AH6" s="42">
        <v>25</v>
      </c>
      <c r="AI6" s="42">
        <v>25</v>
      </c>
      <c r="AJ6" s="42">
        <v>25</v>
      </c>
      <c r="AL6" s="42">
        <v>5</v>
      </c>
      <c r="AM6" s="42">
        <f t="shared" si="11"/>
        <v>0</v>
      </c>
      <c r="AN6" s="42">
        <f t="shared" si="12"/>
        <v>0</v>
      </c>
      <c r="AO6" s="42">
        <f t="shared" si="12"/>
        <v>0</v>
      </c>
      <c r="AP6" s="42">
        <f t="shared" si="11"/>
        <v>25</v>
      </c>
      <c r="AR6" s="42">
        <v>2</v>
      </c>
      <c r="AS6" s="42">
        <v>5</v>
      </c>
      <c r="AT6" s="44" t="str">
        <f t="shared" si="6"/>
        <v>25</v>
      </c>
      <c r="AU6" s="44">
        <v>100</v>
      </c>
      <c r="AV6" s="44">
        <v>30</v>
      </c>
      <c r="AW6" s="44">
        <v>30</v>
      </c>
    </row>
    <row r="7" spans="1:49" ht="17.25" thickBot="1" x14ac:dyDescent="0.35">
      <c r="A7" s="19" t="s">
        <v>57</v>
      </c>
      <c r="B7" s="19" t="s">
        <v>58</v>
      </c>
      <c r="H7" s="35">
        <v>3</v>
      </c>
      <c r="I7" s="50">
        <v>7.0000000000000007E-2</v>
      </c>
      <c r="J7" s="50">
        <f t="shared" si="14"/>
        <v>0.1</v>
      </c>
      <c r="K7" s="51">
        <v>1000</v>
      </c>
      <c r="L7" s="51" t="s">
        <v>332</v>
      </c>
      <c r="M7" s="39" t="s">
        <v>75</v>
      </c>
      <c r="N7" s="39">
        <v>6</v>
      </c>
      <c r="O7" s="42">
        <v>70</v>
      </c>
      <c r="P7" s="2">
        <v>1</v>
      </c>
      <c r="Q7" s="2"/>
      <c r="R7" s="2"/>
      <c r="S7" s="52"/>
      <c r="T7" s="11">
        <v>5</v>
      </c>
      <c r="U7" s="11">
        <v>4</v>
      </c>
      <c r="V7" s="11" t="str">
        <f t="shared" si="1"/>
        <v>4,5</v>
      </c>
      <c r="W7" s="11">
        <v>100</v>
      </c>
      <c r="X7" s="44">
        <v>8000</v>
      </c>
      <c r="AA7" s="42">
        <v>50</v>
      </c>
      <c r="AB7" s="42">
        <f t="shared" si="7"/>
        <v>0</v>
      </c>
      <c r="AC7" s="42">
        <f t="shared" si="8"/>
        <v>0</v>
      </c>
      <c r="AD7" s="42">
        <f t="shared" si="9"/>
        <v>0</v>
      </c>
      <c r="AE7" s="42">
        <f t="shared" si="9"/>
        <v>0</v>
      </c>
      <c r="AF7" s="42">
        <f t="shared" ref="AF7" si="16">AF6+AF$2</f>
        <v>0</v>
      </c>
      <c r="AG7" s="42">
        <v>30</v>
      </c>
      <c r="AH7" s="42">
        <v>30</v>
      </c>
      <c r="AI7" s="42">
        <v>30</v>
      </c>
      <c r="AJ7" s="42">
        <v>30</v>
      </c>
      <c r="AL7" s="42">
        <v>6</v>
      </c>
      <c r="AM7" s="42">
        <f t="shared" si="11"/>
        <v>0</v>
      </c>
      <c r="AN7" s="42">
        <f t="shared" si="12"/>
        <v>0</v>
      </c>
      <c r="AO7" s="42">
        <f t="shared" si="12"/>
        <v>0</v>
      </c>
      <c r="AP7" s="42">
        <f t="shared" si="11"/>
        <v>30</v>
      </c>
      <c r="AR7" s="42">
        <v>2</v>
      </c>
      <c r="AS7" s="42">
        <v>6</v>
      </c>
      <c r="AT7" s="44" t="str">
        <f t="shared" si="6"/>
        <v>26</v>
      </c>
      <c r="AU7" s="44">
        <v>120</v>
      </c>
      <c r="AV7" s="44">
        <v>30</v>
      </c>
      <c r="AW7" s="44">
        <v>30</v>
      </c>
    </row>
    <row r="8" spans="1:49" ht="17.25" thickBot="1" x14ac:dyDescent="0.35">
      <c r="A8" s="19" t="s">
        <v>59</v>
      </c>
      <c r="B8" s="19" t="s">
        <v>60</v>
      </c>
      <c r="H8" s="35">
        <v>4</v>
      </c>
      <c r="I8" s="50">
        <v>0.1</v>
      </c>
      <c r="J8" s="50">
        <f t="shared" si="14"/>
        <v>0.13</v>
      </c>
      <c r="M8" s="39" t="s">
        <v>75</v>
      </c>
      <c r="N8" s="39">
        <v>7</v>
      </c>
      <c r="O8" s="42">
        <v>100</v>
      </c>
      <c r="P8" s="2">
        <v>2</v>
      </c>
      <c r="Q8" s="2"/>
      <c r="R8" s="2"/>
      <c r="S8" s="52"/>
      <c r="T8" s="11">
        <v>6</v>
      </c>
      <c r="U8" s="11">
        <v>4</v>
      </c>
      <c r="V8" s="11" t="str">
        <f t="shared" si="1"/>
        <v>4,6</v>
      </c>
      <c r="W8" s="11">
        <v>200</v>
      </c>
      <c r="X8" s="44">
        <v>20000</v>
      </c>
      <c r="AA8" s="42">
        <v>60</v>
      </c>
      <c r="AB8" s="42">
        <f t="shared" si="7"/>
        <v>0</v>
      </c>
      <c r="AC8" s="42">
        <f t="shared" si="8"/>
        <v>0</v>
      </c>
      <c r="AD8" s="42">
        <f t="shared" si="9"/>
        <v>0</v>
      </c>
      <c r="AE8" s="42">
        <f t="shared" si="9"/>
        <v>0</v>
      </c>
      <c r="AF8" s="42">
        <f t="shared" ref="AF8" si="17">AF7+AF$2</f>
        <v>0</v>
      </c>
      <c r="AG8" s="42">
        <v>35</v>
      </c>
      <c r="AH8" s="42">
        <v>35</v>
      </c>
      <c r="AI8" s="42">
        <v>35</v>
      </c>
      <c r="AJ8" s="42">
        <v>35</v>
      </c>
      <c r="AL8" s="42">
        <v>7</v>
      </c>
      <c r="AM8" s="42">
        <f t="shared" si="11"/>
        <v>0</v>
      </c>
      <c r="AN8" s="42">
        <f t="shared" si="12"/>
        <v>0</v>
      </c>
      <c r="AO8" s="42">
        <f t="shared" si="12"/>
        <v>0</v>
      </c>
      <c r="AP8" s="42">
        <f t="shared" si="11"/>
        <v>35</v>
      </c>
      <c r="AR8" s="42">
        <v>2</v>
      </c>
      <c r="AS8" s="42">
        <v>7</v>
      </c>
      <c r="AT8" s="44" t="str">
        <f t="shared" si="6"/>
        <v>27</v>
      </c>
      <c r="AU8" s="44">
        <v>140</v>
      </c>
      <c r="AV8" s="44">
        <v>30</v>
      </c>
      <c r="AW8" s="44">
        <v>30</v>
      </c>
    </row>
    <row r="9" spans="1:49" ht="17.25" thickBot="1" x14ac:dyDescent="0.35">
      <c r="A9" s="19" t="s">
        <v>66</v>
      </c>
      <c r="B9" s="19" t="s">
        <v>13</v>
      </c>
      <c r="H9" s="35">
        <v>5</v>
      </c>
      <c r="I9" s="50">
        <v>0.13</v>
      </c>
      <c r="J9" s="50">
        <f t="shared" si="14"/>
        <v>0.16</v>
      </c>
      <c r="M9" s="39" t="s">
        <v>75</v>
      </c>
      <c r="N9" s="39">
        <v>8</v>
      </c>
      <c r="O9" s="42">
        <v>100</v>
      </c>
      <c r="P9" s="2">
        <v>2</v>
      </c>
      <c r="Q9" s="2"/>
      <c r="R9" s="2"/>
      <c r="S9" s="52"/>
      <c r="T9" s="11">
        <v>0</v>
      </c>
      <c r="U9" s="11">
        <v>3</v>
      </c>
      <c r="V9" s="11" t="str">
        <f>U9&amp;","&amp;T9</f>
        <v>3,0</v>
      </c>
      <c r="W9" s="11">
        <f>W2</f>
        <v>2</v>
      </c>
      <c r="X9" s="11">
        <f>X2</f>
        <v>200</v>
      </c>
      <c r="AA9" s="42">
        <v>70</v>
      </c>
      <c r="AB9" s="42">
        <f t="shared" si="7"/>
        <v>0</v>
      </c>
      <c r="AC9" s="42">
        <f t="shared" si="8"/>
        <v>0</v>
      </c>
      <c r="AD9" s="42">
        <f t="shared" si="9"/>
        <v>0</v>
      </c>
      <c r="AE9" s="42">
        <f t="shared" si="9"/>
        <v>0</v>
      </c>
      <c r="AF9" s="42">
        <f t="shared" ref="AF9" si="18">AF8+AF$2</f>
        <v>0</v>
      </c>
      <c r="AG9" s="42">
        <v>40</v>
      </c>
      <c r="AH9" s="42">
        <v>40</v>
      </c>
      <c r="AI9" s="42">
        <v>40</v>
      </c>
      <c r="AJ9" s="42">
        <v>40</v>
      </c>
      <c r="AR9" s="42">
        <v>3</v>
      </c>
      <c r="AS9" s="42">
        <v>1</v>
      </c>
      <c r="AT9" s="44" t="str">
        <f t="shared" si="6"/>
        <v>31</v>
      </c>
      <c r="AU9" s="44">
        <v>30</v>
      </c>
      <c r="AV9" s="44">
        <v>15</v>
      </c>
      <c r="AW9" s="44">
        <v>15</v>
      </c>
    </row>
    <row r="10" spans="1:49" ht="17.25" thickBot="1" x14ac:dyDescent="0.35">
      <c r="A10" s="19" t="s">
        <v>67</v>
      </c>
      <c r="B10" s="19" t="s">
        <v>69</v>
      </c>
      <c r="H10" s="35">
        <v>6</v>
      </c>
      <c r="I10" s="50">
        <v>0.16</v>
      </c>
      <c r="J10" s="50">
        <f t="shared" si="14"/>
        <v>0.19</v>
      </c>
      <c r="M10" s="39" t="s">
        <v>75</v>
      </c>
      <c r="N10" s="39">
        <v>9</v>
      </c>
      <c r="O10" s="42">
        <v>100</v>
      </c>
      <c r="P10" s="2">
        <v>2</v>
      </c>
      <c r="Q10" s="2"/>
      <c r="R10" s="2"/>
      <c r="S10" s="52"/>
      <c r="T10" s="11">
        <v>1</v>
      </c>
      <c r="U10" s="11">
        <v>3</v>
      </c>
      <c r="V10" s="11" t="str">
        <f t="shared" ref="V10:V15" si="19">U10&amp;","&amp;T10</f>
        <v>3,1</v>
      </c>
      <c r="W10" s="11">
        <f t="shared" ref="W10:X22" si="20">W3</f>
        <v>5</v>
      </c>
      <c r="X10" s="11">
        <f t="shared" si="20"/>
        <v>400</v>
      </c>
      <c r="AA10" s="42">
        <v>80</v>
      </c>
      <c r="AB10" s="42">
        <f t="shared" si="7"/>
        <v>0</v>
      </c>
      <c r="AC10" s="42">
        <f t="shared" si="8"/>
        <v>0</v>
      </c>
      <c r="AD10" s="42">
        <f t="shared" si="9"/>
        <v>0</v>
      </c>
      <c r="AE10" s="42">
        <f t="shared" si="9"/>
        <v>0</v>
      </c>
      <c r="AF10" s="42">
        <f t="shared" ref="AF10" si="21">AF9+AF$2</f>
        <v>0</v>
      </c>
      <c r="AG10" s="42">
        <v>45</v>
      </c>
      <c r="AH10" s="42">
        <v>45</v>
      </c>
      <c r="AI10" s="42">
        <v>45</v>
      </c>
      <c r="AJ10" s="42">
        <v>45</v>
      </c>
      <c r="AR10" s="42">
        <v>3</v>
      </c>
      <c r="AS10" s="42">
        <v>2</v>
      </c>
      <c r="AT10" s="44" t="str">
        <f t="shared" si="6"/>
        <v>32</v>
      </c>
      <c r="AU10" s="44">
        <v>60</v>
      </c>
      <c r="AV10" s="44">
        <v>30</v>
      </c>
      <c r="AW10" s="44">
        <v>30</v>
      </c>
    </row>
    <row r="11" spans="1:49" ht="17.25" thickBot="1" x14ac:dyDescent="0.35">
      <c r="A11" s="19" t="s">
        <v>68</v>
      </c>
      <c r="B11" s="19" t="s">
        <v>70</v>
      </c>
      <c r="H11" s="35">
        <v>7</v>
      </c>
      <c r="I11" s="50">
        <v>0.19</v>
      </c>
      <c r="J11" s="50">
        <f t="shared" si="14"/>
        <v>0.22</v>
      </c>
      <c r="M11" s="39" t="s">
        <v>75</v>
      </c>
      <c r="N11" s="39">
        <v>10</v>
      </c>
      <c r="O11" s="42">
        <v>100</v>
      </c>
      <c r="P11" s="2">
        <v>2</v>
      </c>
      <c r="Q11" s="2"/>
      <c r="R11" s="2"/>
      <c r="S11" s="52"/>
      <c r="T11" s="11">
        <v>2</v>
      </c>
      <c r="U11" s="11">
        <v>3</v>
      </c>
      <c r="V11" s="11" t="str">
        <f t="shared" si="19"/>
        <v>3,2</v>
      </c>
      <c r="W11" s="11">
        <f t="shared" si="20"/>
        <v>10</v>
      </c>
      <c r="X11" s="11">
        <f t="shared" si="20"/>
        <v>800</v>
      </c>
      <c r="AA11" s="42">
        <v>90</v>
      </c>
      <c r="AB11" s="42">
        <f t="shared" si="7"/>
        <v>0</v>
      </c>
      <c r="AC11" s="42">
        <f t="shared" si="8"/>
        <v>0</v>
      </c>
      <c r="AD11" s="42">
        <f t="shared" si="9"/>
        <v>0</v>
      </c>
      <c r="AE11" s="42">
        <f t="shared" si="9"/>
        <v>0</v>
      </c>
      <c r="AF11" s="42">
        <f t="shared" ref="AF11" si="22">AF10+AF$2</f>
        <v>0</v>
      </c>
      <c r="AG11" s="42">
        <v>50</v>
      </c>
      <c r="AH11" s="42">
        <v>50</v>
      </c>
      <c r="AI11" s="42">
        <v>50</v>
      </c>
      <c r="AJ11" s="42">
        <v>50</v>
      </c>
      <c r="AR11" s="42">
        <v>3</v>
      </c>
      <c r="AS11" s="42">
        <v>3</v>
      </c>
      <c r="AT11" s="44" t="str">
        <f t="shared" si="6"/>
        <v>33</v>
      </c>
      <c r="AU11" s="44">
        <v>90</v>
      </c>
      <c r="AV11" s="44">
        <v>45</v>
      </c>
      <c r="AW11" s="44">
        <v>45</v>
      </c>
    </row>
    <row r="12" spans="1:49" ht="17.25" thickBot="1" x14ac:dyDescent="0.35">
      <c r="A12" s="6" t="s">
        <v>99</v>
      </c>
      <c r="B12" s="6" t="s">
        <v>100</v>
      </c>
      <c r="H12" s="35">
        <v>8</v>
      </c>
      <c r="I12" s="50">
        <v>0.22</v>
      </c>
      <c r="J12" s="50">
        <f t="shared" si="14"/>
        <v>0.25</v>
      </c>
      <c r="M12" s="53" t="s">
        <v>80</v>
      </c>
      <c r="N12" s="53">
        <v>11</v>
      </c>
      <c r="O12" s="42">
        <v>150</v>
      </c>
      <c r="P12" s="2">
        <v>3</v>
      </c>
      <c r="Q12" s="2"/>
      <c r="R12" s="2"/>
      <c r="S12" s="54"/>
      <c r="T12" s="11">
        <v>3</v>
      </c>
      <c r="U12" s="11">
        <v>3</v>
      </c>
      <c r="V12" s="11" t="str">
        <f t="shared" si="19"/>
        <v>3,3</v>
      </c>
      <c r="W12" s="11">
        <f t="shared" si="20"/>
        <v>20</v>
      </c>
      <c r="X12" s="11">
        <f t="shared" si="20"/>
        <v>2000</v>
      </c>
      <c r="AA12" s="42">
        <v>100</v>
      </c>
      <c r="AB12" s="42">
        <f t="shared" si="7"/>
        <v>0</v>
      </c>
      <c r="AC12" s="42">
        <f t="shared" si="8"/>
        <v>0</v>
      </c>
      <c r="AD12" s="42">
        <f t="shared" si="9"/>
        <v>0</v>
      </c>
      <c r="AE12" s="42">
        <f t="shared" si="9"/>
        <v>0</v>
      </c>
      <c r="AF12" s="42">
        <f t="shared" ref="AF12" si="23">AF11+AF$2</f>
        <v>0</v>
      </c>
      <c r="AG12" s="42">
        <v>55</v>
      </c>
      <c r="AH12" s="42">
        <v>55</v>
      </c>
      <c r="AI12" s="42">
        <v>55</v>
      </c>
      <c r="AJ12" s="42">
        <v>55</v>
      </c>
      <c r="AR12" s="42">
        <v>3</v>
      </c>
      <c r="AS12" s="42">
        <v>4</v>
      </c>
      <c r="AT12" s="44" t="str">
        <f t="shared" si="6"/>
        <v>34</v>
      </c>
      <c r="AU12" s="44">
        <v>120</v>
      </c>
      <c r="AV12" s="44">
        <v>45</v>
      </c>
      <c r="AW12" s="44">
        <v>45</v>
      </c>
    </row>
    <row r="13" spans="1:49" ht="17.25" thickBot="1" x14ac:dyDescent="0.35">
      <c r="A13" s="6" t="s">
        <v>101</v>
      </c>
      <c r="B13" s="6" t="s">
        <v>102</v>
      </c>
      <c r="H13" s="35">
        <v>9</v>
      </c>
      <c r="I13" s="50">
        <v>0.25</v>
      </c>
      <c r="J13" s="50">
        <f t="shared" si="14"/>
        <v>0.28000000000000003</v>
      </c>
      <c r="M13" s="53" t="s">
        <v>76</v>
      </c>
      <c r="N13" s="53">
        <v>12</v>
      </c>
      <c r="O13" s="42">
        <v>200</v>
      </c>
      <c r="P13" s="2">
        <v>4</v>
      </c>
      <c r="Q13" s="2"/>
      <c r="R13" s="2"/>
      <c r="S13" s="54"/>
      <c r="T13" s="11">
        <v>4</v>
      </c>
      <c r="U13" s="11">
        <v>3</v>
      </c>
      <c r="V13" s="11" t="str">
        <f t="shared" si="19"/>
        <v>3,4</v>
      </c>
      <c r="W13" s="11">
        <f t="shared" si="20"/>
        <v>50</v>
      </c>
      <c r="X13" s="11">
        <f t="shared" si="20"/>
        <v>4000</v>
      </c>
      <c r="AR13" s="42">
        <v>3</v>
      </c>
      <c r="AS13" s="42">
        <v>5</v>
      </c>
      <c r="AT13" s="44" t="str">
        <f t="shared" si="6"/>
        <v>35</v>
      </c>
      <c r="AU13" s="44">
        <v>150</v>
      </c>
      <c r="AV13" s="44">
        <v>45</v>
      </c>
      <c r="AW13" s="44">
        <v>45</v>
      </c>
    </row>
    <row r="14" spans="1:49" ht="17.25" thickBot="1" x14ac:dyDescent="0.35">
      <c r="A14" s="7" t="s">
        <v>103</v>
      </c>
      <c r="B14" s="7" t="s">
        <v>104</v>
      </c>
      <c r="H14" s="35">
        <v>10</v>
      </c>
      <c r="I14" s="50">
        <v>0.28000000000000003</v>
      </c>
      <c r="J14" s="50">
        <f t="shared" si="14"/>
        <v>0.31</v>
      </c>
      <c r="M14" s="53" t="s">
        <v>77</v>
      </c>
      <c r="N14" s="53">
        <v>13</v>
      </c>
      <c r="O14" s="42">
        <v>200</v>
      </c>
      <c r="P14" s="2">
        <v>4</v>
      </c>
      <c r="Q14" s="2"/>
      <c r="R14" s="2"/>
      <c r="S14" s="54"/>
      <c r="T14" s="11">
        <v>5</v>
      </c>
      <c r="U14" s="11">
        <v>3</v>
      </c>
      <c r="V14" s="11" t="str">
        <f t="shared" si="19"/>
        <v>3,5</v>
      </c>
      <c r="W14" s="11">
        <f t="shared" si="20"/>
        <v>100</v>
      </c>
      <c r="X14" s="11">
        <f t="shared" si="20"/>
        <v>8000</v>
      </c>
      <c r="AR14" s="42">
        <v>3</v>
      </c>
      <c r="AS14" s="42">
        <v>6</v>
      </c>
      <c r="AT14" s="44" t="str">
        <f t="shared" si="6"/>
        <v>36</v>
      </c>
      <c r="AU14" s="44">
        <v>180</v>
      </c>
      <c r="AV14" s="44">
        <v>45</v>
      </c>
      <c r="AW14" s="44">
        <v>45</v>
      </c>
    </row>
    <row r="15" spans="1:49" ht="17.25" thickBot="1" x14ac:dyDescent="0.35">
      <c r="A15" s="7" t="s">
        <v>105</v>
      </c>
      <c r="B15" s="7" t="s">
        <v>106</v>
      </c>
      <c r="H15" s="35">
        <v>11</v>
      </c>
      <c r="I15" s="50">
        <v>0.31</v>
      </c>
      <c r="J15" s="50">
        <f t="shared" si="14"/>
        <v>0.34</v>
      </c>
      <c r="M15" s="53" t="s">
        <v>81</v>
      </c>
      <c r="N15" s="53">
        <v>14</v>
      </c>
      <c r="O15" s="42">
        <v>200</v>
      </c>
      <c r="P15" s="2">
        <v>4</v>
      </c>
      <c r="Q15" s="2"/>
      <c r="R15" s="2"/>
      <c r="S15" s="54"/>
      <c r="T15" s="11">
        <v>6</v>
      </c>
      <c r="U15" s="11">
        <v>3</v>
      </c>
      <c r="V15" s="11" t="str">
        <f t="shared" si="19"/>
        <v>3,6</v>
      </c>
      <c r="W15" s="11">
        <f t="shared" si="20"/>
        <v>200</v>
      </c>
      <c r="X15" s="11">
        <f t="shared" si="20"/>
        <v>20000</v>
      </c>
      <c r="AR15" s="42">
        <v>3</v>
      </c>
      <c r="AS15" s="42">
        <v>7</v>
      </c>
      <c r="AT15" s="44" t="str">
        <f t="shared" si="6"/>
        <v>37</v>
      </c>
      <c r="AU15" s="44">
        <v>210</v>
      </c>
      <c r="AV15" s="44">
        <v>45</v>
      </c>
      <c r="AW15" s="44">
        <v>45</v>
      </c>
    </row>
    <row r="16" spans="1:49" ht="17.25" thickBot="1" x14ac:dyDescent="0.35">
      <c r="A16" s="7" t="s">
        <v>107</v>
      </c>
      <c r="B16" s="7" t="s">
        <v>108</v>
      </c>
      <c r="H16" s="35">
        <v>12</v>
      </c>
      <c r="I16" s="50">
        <v>0.34</v>
      </c>
      <c r="J16" s="50">
        <f t="shared" si="14"/>
        <v>0.37</v>
      </c>
      <c r="M16" s="53" t="s">
        <v>77</v>
      </c>
      <c r="N16" s="53">
        <v>15</v>
      </c>
      <c r="O16" s="42">
        <v>200</v>
      </c>
      <c r="P16" s="2">
        <v>4</v>
      </c>
      <c r="Q16" s="2"/>
      <c r="R16" s="2"/>
      <c r="S16" s="54"/>
      <c r="T16" s="11">
        <v>0</v>
      </c>
      <c r="U16" s="11">
        <v>2</v>
      </c>
      <c r="V16" s="11" t="str">
        <f>U16&amp;","&amp;T16</f>
        <v>2,0</v>
      </c>
      <c r="W16" s="11">
        <f t="shared" si="20"/>
        <v>2</v>
      </c>
      <c r="X16" s="11">
        <f t="shared" si="20"/>
        <v>200</v>
      </c>
      <c r="AR16" s="42">
        <v>4</v>
      </c>
      <c r="AS16" s="42">
        <v>1</v>
      </c>
      <c r="AT16" s="44" t="str">
        <f t="shared" si="6"/>
        <v>41</v>
      </c>
      <c r="AU16" s="44">
        <v>50</v>
      </c>
      <c r="AV16" s="44">
        <v>30</v>
      </c>
      <c r="AW16" s="44">
        <v>30</v>
      </c>
    </row>
    <row r="17" spans="1:49" ht="17.25" thickBot="1" x14ac:dyDescent="0.35">
      <c r="A17" s="7" t="s">
        <v>109</v>
      </c>
      <c r="B17" s="7" t="s">
        <v>110</v>
      </c>
      <c r="H17" s="35">
        <v>13</v>
      </c>
      <c r="I17" s="50">
        <v>0.37</v>
      </c>
      <c r="J17" s="50">
        <f t="shared" si="14"/>
        <v>0.4</v>
      </c>
      <c r="M17" s="55" t="s">
        <v>82</v>
      </c>
      <c r="N17" s="55">
        <v>16</v>
      </c>
      <c r="O17" s="42">
        <v>300</v>
      </c>
      <c r="P17" s="2">
        <v>6</v>
      </c>
      <c r="Q17" s="2"/>
      <c r="R17" s="2"/>
      <c r="S17" s="56"/>
      <c r="T17" s="11">
        <v>1</v>
      </c>
      <c r="U17" s="11">
        <v>2</v>
      </c>
      <c r="V17" s="11" t="str">
        <f t="shared" ref="V17:V22" si="24">U17&amp;","&amp;T17</f>
        <v>2,1</v>
      </c>
      <c r="W17" s="11">
        <f t="shared" si="20"/>
        <v>5</v>
      </c>
      <c r="X17" s="11">
        <f t="shared" si="20"/>
        <v>400</v>
      </c>
      <c r="AR17" s="42">
        <v>4</v>
      </c>
      <c r="AS17" s="42">
        <v>2</v>
      </c>
      <c r="AT17" s="44" t="str">
        <f t="shared" si="6"/>
        <v>42</v>
      </c>
      <c r="AU17" s="44">
        <v>100</v>
      </c>
      <c r="AV17" s="44">
        <v>60</v>
      </c>
      <c r="AW17" s="44">
        <v>60</v>
      </c>
    </row>
    <row r="18" spans="1:49" ht="17.25" thickBot="1" x14ac:dyDescent="0.35">
      <c r="H18" s="35">
        <v>14</v>
      </c>
      <c r="I18" s="50">
        <v>0.4</v>
      </c>
      <c r="J18" s="50">
        <f t="shared" si="14"/>
        <v>0.43</v>
      </c>
      <c r="M18" s="55" t="s">
        <v>83</v>
      </c>
      <c r="N18" s="55">
        <v>17</v>
      </c>
      <c r="O18" s="42">
        <v>400</v>
      </c>
      <c r="P18" s="2">
        <v>10</v>
      </c>
      <c r="Q18" s="2"/>
      <c r="R18" s="2"/>
      <c r="S18" s="56"/>
      <c r="T18" s="11">
        <v>2</v>
      </c>
      <c r="U18" s="11">
        <v>2</v>
      </c>
      <c r="V18" s="11" t="str">
        <f t="shared" si="24"/>
        <v>2,2</v>
      </c>
      <c r="W18" s="11">
        <f t="shared" si="20"/>
        <v>10</v>
      </c>
      <c r="X18" s="11">
        <f t="shared" si="20"/>
        <v>800</v>
      </c>
      <c r="AR18" s="42">
        <v>4</v>
      </c>
      <c r="AS18" s="42">
        <v>3</v>
      </c>
      <c r="AT18" s="44" t="str">
        <f t="shared" si="6"/>
        <v>43</v>
      </c>
      <c r="AU18" s="44">
        <v>150</v>
      </c>
      <c r="AV18" s="44">
        <v>90</v>
      </c>
      <c r="AW18" s="44">
        <v>90</v>
      </c>
    </row>
    <row r="19" spans="1:49" ht="17.25" thickBot="1" x14ac:dyDescent="0.35">
      <c r="H19" s="35">
        <v>15</v>
      </c>
      <c r="I19" s="50">
        <v>0.43</v>
      </c>
      <c r="J19" s="50">
        <f t="shared" si="14"/>
        <v>0.46</v>
      </c>
      <c r="M19" s="57" t="s">
        <v>83</v>
      </c>
      <c r="N19" s="57">
        <v>18</v>
      </c>
      <c r="O19" s="57">
        <v>500</v>
      </c>
      <c r="P19" s="2">
        <v>15</v>
      </c>
      <c r="Q19" s="2"/>
      <c r="R19" s="2"/>
      <c r="S19" s="56"/>
      <c r="T19" s="11">
        <v>3</v>
      </c>
      <c r="U19" s="11">
        <v>2</v>
      </c>
      <c r="V19" s="11" t="str">
        <f t="shared" si="24"/>
        <v>2,3</v>
      </c>
      <c r="W19" s="11">
        <f t="shared" si="20"/>
        <v>20</v>
      </c>
      <c r="X19" s="11">
        <f t="shared" si="20"/>
        <v>2000</v>
      </c>
      <c r="AR19" s="42">
        <v>4</v>
      </c>
      <c r="AS19" s="42">
        <v>4</v>
      </c>
      <c r="AT19" s="44" t="str">
        <f t="shared" si="6"/>
        <v>44</v>
      </c>
      <c r="AU19" s="44">
        <v>200</v>
      </c>
      <c r="AV19" s="44">
        <v>90</v>
      </c>
      <c r="AW19" s="44">
        <v>90</v>
      </c>
    </row>
    <row r="20" spans="1:49" ht="17.25" thickBot="1" x14ac:dyDescent="0.35">
      <c r="H20" s="35">
        <v>16</v>
      </c>
      <c r="I20" s="50">
        <v>0.46</v>
      </c>
      <c r="J20" s="50">
        <f t="shared" si="14"/>
        <v>0.49</v>
      </c>
      <c r="M20" s="55" t="s">
        <v>78</v>
      </c>
      <c r="N20" s="55">
        <v>19</v>
      </c>
      <c r="O20" s="42">
        <v>500</v>
      </c>
      <c r="P20" s="2">
        <v>15</v>
      </c>
      <c r="Q20" s="2"/>
      <c r="R20" s="2"/>
      <c r="S20" s="56"/>
      <c r="T20" s="11">
        <v>4</v>
      </c>
      <c r="U20" s="11">
        <v>2</v>
      </c>
      <c r="V20" s="11" t="str">
        <f t="shared" si="24"/>
        <v>2,4</v>
      </c>
      <c r="W20" s="11">
        <f t="shared" si="20"/>
        <v>50</v>
      </c>
      <c r="X20" s="11">
        <f t="shared" si="20"/>
        <v>4000</v>
      </c>
      <c r="AR20" s="42">
        <v>4</v>
      </c>
      <c r="AS20" s="42">
        <v>5</v>
      </c>
      <c r="AT20" s="44" t="str">
        <f t="shared" si="6"/>
        <v>45</v>
      </c>
      <c r="AU20" s="44">
        <v>250</v>
      </c>
      <c r="AV20" s="44">
        <v>90</v>
      </c>
      <c r="AW20" s="44">
        <v>90</v>
      </c>
    </row>
    <row r="21" spans="1:49" ht="17.25" thickBot="1" x14ac:dyDescent="0.35">
      <c r="H21" s="35">
        <v>17</v>
      </c>
      <c r="I21" s="50">
        <v>0.49</v>
      </c>
      <c r="J21" s="50">
        <f t="shared" si="14"/>
        <v>0.52</v>
      </c>
      <c r="M21" s="55" t="s">
        <v>84</v>
      </c>
      <c r="N21" s="55">
        <v>20</v>
      </c>
      <c r="O21" s="42">
        <v>500</v>
      </c>
      <c r="P21" s="2">
        <v>15</v>
      </c>
      <c r="Q21" s="2"/>
      <c r="R21" s="2"/>
      <c r="S21" s="56"/>
      <c r="T21" s="11">
        <v>5</v>
      </c>
      <c r="U21" s="11">
        <v>2</v>
      </c>
      <c r="V21" s="11" t="str">
        <f t="shared" si="24"/>
        <v>2,5</v>
      </c>
      <c r="W21" s="11">
        <f t="shared" si="20"/>
        <v>100</v>
      </c>
      <c r="X21" s="11">
        <f t="shared" si="20"/>
        <v>8000</v>
      </c>
      <c r="AR21" s="42">
        <v>4</v>
      </c>
      <c r="AS21" s="42">
        <v>6</v>
      </c>
      <c r="AT21" s="44" t="str">
        <f t="shared" si="6"/>
        <v>46</v>
      </c>
      <c r="AU21" s="44">
        <v>300</v>
      </c>
      <c r="AV21" s="44">
        <v>90</v>
      </c>
      <c r="AW21" s="44">
        <v>90</v>
      </c>
    </row>
    <row r="22" spans="1:49" ht="17.25" thickBot="1" x14ac:dyDescent="0.35">
      <c r="H22" s="35">
        <v>18</v>
      </c>
      <c r="I22" s="50">
        <v>0.52</v>
      </c>
      <c r="J22" s="50">
        <f t="shared" si="14"/>
        <v>0.55000000000000004</v>
      </c>
      <c r="T22" s="11">
        <v>6</v>
      </c>
      <c r="U22" s="11">
        <v>2</v>
      </c>
      <c r="V22" s="11" t="str">
        <f t="shared" si="24"/>
        <v>2,6</v>
      </c>
      <c r="W22" s="11">
        <f t="shared" si="20"/>
        <v>200</v>
      </c>
      <c r="X22" s="11">
        <f t="shared" si="20"/>
        <v>20000</v>
      </c>
      <c r="AR22" s="42">
        <v>4</v>
      </c>
      <c r="AS22" s="42">
        <v>7</v>
      </c>
      <c r="AT22" s="44" t="str">
        <f t="shared" si="6"/>
        <v>47</v>
      </c>
      <c r="AU22" s="44">
        <v>350</v>
      </c>
      <c r="AV22" s="44">
        <v>90</v>
      </c>
      <c r="AW22" s="44">
        <v>90</v>
      </c>
    </row>
    <row r="23" spans="1:49" ht="17.25" thickBot="1" x14ac:dyDescent="0.35">
      <c r="H23" s="35">
        <v>19</v>
      </c>
      <c r="I23" s="50">
        <v>0.55000000000000004</v>
      </c>
      <c r="J23" s="50">
        <f t="shared" si="14"/>
        <v>0.57999999999999996</v>
      </c>
    </row>
    <row r="24" spans="1:49" ht="17.25" thickBot="1" x14ac:dyDescent="0.35">
      <c r="H24" s="35">
        <v>20</v>
      </c>
      <c r="I24" s="50">
        <v>0.57999999999999996</v>
      </c>
      <c r="J24" s="50">
        <f t="shared" si="14"/>
        <v>0.61</v>
      </c>
    </row>
    <row r="25" spans="1:49" ht="17.25" thickBot="1" x14ac:dyDescent="0.35">
      <c r="H25" s="35">
        <v>21</v>
      </c>
      <c r="I25" s="50">
        <v>0.61</v>
      </c>
      <c r="J25" s="50">
        <f t="shared" si="14"/>
        <v>0.64</v>
      </c>
    </row>
    <row r="26" spans="1:49" ht="17.25" thickBot="1" x14ac:dyDescent="0.35">
      <c r="H26" s="35">
        <v>22</v>
      </c>
      <c r="I26" s="50">
        <v>0.64</v>
      </c>
      <c r="J26" s="50">
        <f t="shared" si="14"/>
        <v>0.67</v>
      </c>
    </row>
    <row r="27" spans="1:49" ht="17.25" thickBot="1" x14ac:dyDescent="0.35">
      <c r="H27" s="35">
        <v>23</v>
      </c>
      <c r="I27" s="50">
        <v>0.67</v>
      </c>
      <c r="J27" s="50">
        <f t="shared" si="14"/>
        <v>0.7</v>
      </c>
    </row>
    <row r="28" spans="1:49" ht="17.25" thickBot="1" x14ac:dyDescent="0.35">
      <c r="H28" s="35">
        <v>24</v>
      </c>
      <c r="I28" s="50">
        <v>0.7</v>
      </c>
      <c r="J28" s="50">
        <f t="shared" si="14"/>
        <v>0.73</v>
      </c>
    </row>
    <row r="29" spans="1:49" ht="17.25" thickBot="1" x14ac:dyDescent="0.35">
      <c r="H29" s="35">
        <v>25</v>
      </c>
      <c r="I29" s="50">
        <v>0.73</v>
      </c>
      <c r="J29" s="50">
        <f t="shared" si="14"/>
        <v>0.76</v>
      </c>
    </row>
    <row r="30" spans="1:49" ht="17.25" thickBot="1" x14ac:dyDescent="0.35">
      <c r="H30" s="35">
        <v>26</v>
      </c>
      <c r="I30" s="50">
        <v>0.76</v>
      </c>
      <c r="J30" s="50">
        <v>0.79</v>
      </c>
    </row>
    <row r="31" spans="1:49" ht="17.25" thickBot="1" x14ac:dyDescent="0.35">
      <c r="H31" s="35"/>
      <c r="I31" s="50"/>
      <c r="J31" s="50"/>
    </row>
    <row r="32" spans="1:49" ht="17.25" thickBot="1" x14ac:dyDescent="0.35">
      <c r="H32" s="35"/>
      <c r="I32" s="50"/>
      <c r="J32" s="50"/>
    </row>
    <row r="33" spans="7:10" ht="17.25" thickBot="1" x14ac:dyDescent="0.35">
      <c r="H33" s="35"/>
      <c r="I33" s="50"/>
      <c r="J33" s="50"/>
    </row>
    <row r="34" spans="7:10" ht="17.25" thickBot="1" x14ac:dyDescent="0.35">
      <c r="H34" s="35"/>
      <c r="I34" s="50"/>
      <c r="J34" s="50"/>
    </row>
    <row r="35" spans="7:10" ht="17.25" thickBot="1" x14ac:dyDescent="0.35">
      <c r="H35" s="35"/>
      <c r="I35" s="50"/>
      <c r="J35" s="50"/>
    </row>
    <row r="36" spans="7:10" ht="17.25" thickBot="1" x14ac:dyDescent="0.35">
      <c r="H36" s="35"/>
      <c r="I36" s="50"/>
      <c r="J36" s="50"/>
    </row>
    <row r="37" spans="7:10" ht="17.25" thickBot="1" x14ac:dyDescent="0.35">
      <c r="H37" s="35"/>
      <c r="I37" s="50"/>
      <c r="J37" s="50"/>
    </row>
    <row r="38" spans="7:10" ht="17.25" thickBot="1" x14ac:dyDescent="0.35">
      <c r="H38" s="35"/>
      <c r="I38" s="71"/>
      <c r="J38" s="71"/>
    </row>
    <row r="39" spans="7:10" ht="45.75" thickBot="1" x14ac:dyDescent="0.35">
      <c r="G39" s="47" t="s">
        <v>330</v>
      </c>
      <c r="H39" s="47" t="s">
        <v>111</v>
      </c>
      <c r="I39" s="47" t="s">
        <v>112</v>
      </c>
      <c r="J39" s="47" t="s">
        <v>113</v>
      </c>
    </row>
    <row r="40" spans="7:10" ht="17.25" thickBot="1" x14ac:dyDescent="0.35">
      <c r="H40" s="35">
        <v>1</v>
      </c>
      <c r="I40" s="50">
        <v>0.01</v>
      </c>
      <c r="J40" s="50">
        <f>I41</f>
        <v>2.5000000000000001E-2</v>
      </c>
    </row>
    <row r="41" spans="7:10" ht="17.25" thickBot="1" x14ac:dyDescent="0.35">
      <c r="H41" s="35">
        <v>2</v>
      </c>
      <c r="I41" s="50">
        <v>2.5000000000000001E-2</v>
      </c>
      <c r="J41" s="50">
        <f t="shared" ref="J41:J64" si="25">I42</f>
        <v>0.04</v>
      </c>
    </row>
    <row r="42" spans="7:10" ht="17.25" thickBot="1" x14ac:dyDescent="0.35">
      <c r="H42" s="35">
        <v>3</v>
      </c>
      <c r="I42" s="50">
        <v>0.04</v>
      </c>
      <c r="J42" s="50">
        <f t="shared" si="25"/>
        <v>5.5E-2</v>
      </c>
    </row>
    <row r="43" spans="7:10" ht="17.25" thickBot="1" x14ac:dyDescent="0.35">
      <c r="H43" s="35">
        <v>4</v>
      </c>
      <c r="I43" s="50">
        <v>5.5E-2</v>
      </c>
      <c r="J43" s="50">
        <f t="shared" si="25"/>
        <v>7.0000000000000007E-2</v>
      </c>
    </row>
    <row r="44" spans="7:10" ht="17.25" thickBot="1" x14ac:dyDescent="0.35">
      <c r="H44" s="35">
        <v>5</v>
      </c>
      <c r="I44" s="50">
        <v>7.0000000000000007E-2</v>
      </c>
      <c r="J44" s="50">
        <f t="shared" si="25"/>
        <v>8.5000000000000006E-2</v>
      </c>
    </row>
    <row r="45" spans="7:10" ht="17.25" thickBot="1" x14ac:dyDescent="0.35">
      <c r="H45" s="35">
        <v>6</v>
      </c>
      <c r="I45" s="50">
        <v>8.5000000000000006E-2</v>
      </c>
      <c r="J45" s="50">
        <f t="shared" si="25"/>
        <v>0.1</v>
      </c>
    </row>
    <row r="46" spans="7:10" ht="17.25" thickBot="1" x14ac:dyDescent="0.35">
      <c r="H46" s="35">
        <v>7</v>
      </c>
      <c r="I46" s="50">
        <v>0.1</v>
      </c>
      <c r="J46" s="50">
        <f t="shared" si="25"/>
        <v>0.115</v>
      </c>
    </row>
    <row r="47" spans="7:10" ht="17.25" thickBot="1" x14ac:dyDescent="0.35">
      <c r="H47" s="35">
        <v>8</v>
      </c>
      <c r="I47" s="50">
        <v>0.115</v>
      </c>
      <c r="J47" s="50">
        <f t="shared" si="25"/>
        <v>0.13</v>
      </c>
    </row>
    <row r="48" spans="7:10" ht="17.25" thickBot="1" x14ac:dyDescent="0.35">
      <c r="H48" s="35">
        <v>9</v>
      </c>
      <c r="I48" s="50">
        <v>0.13</v>
      </c>
      <c r="J48" s="50">
        <f t="shared" si="25"/>
        <v>0.14499999999999999</v>
      </c>
    </row>
    <row r="49" spans="8:10" ht="17.25" thickBot="1" x14ac:dyDescent="0.35">
      <c r="H49" s="35">
        <v>10</v>
      </c>
      <c r="I49" s="50">
        <v>0.14499999999999999</v>
      </c>
      <c r="J49" s="50">
        <f t="shared" si="25"/>
        <v>0.16</v>
      </c>
    </row>
    <row r="50" spans="8:10" ht="17.25" thickBot="1" x14ac:dyDescent="0.35">
      <c r="H50" s="35">
        <v>11</v>
      </c>
      <c r="I50" s="50">
        <v>0.16</v>
      </c>
      <c r="J50" s="50">
        <f t="shared" si="25"/>
        <v>0.17499999999999999</v>
      </c>
    </row>
    <row r="51" spans="8:10" ht="17.25" thickBot="1" x14ac:dyDescent="0.35">
      <c r="H51" s="35">
        <v>12</v>
      </c>
      <c r="I51" s="50">
        <v>0.17499999999999999</v>
      </c>
      <c r="J51" s="50">
        <f t="shared" si="25"/>
        <v>0.19</v>
      </c>
    </row>
    <row r="52" spans="8:10" ht="17.25" thickBot="1" x14ac:dyDescent="0.35">
      <c r="H52" s="35">
        <v>13</v>
      </c>
      <c r="I52" s="50">
        <v>0.19</v>
      </c>
      <c r="J52" s="50">
        <f t="shared" si="25"/>
        <v>0.20499999999999999</v>
      </c>
    </row>
    <row r="53" spans="8:10" ht="17.25" thickBot="1" x14ac:dyDescent="0.35">
      <c r="H53" s="35">
        <v>14</v>
      </c>
      <c r="I53" s="50">
        <v>0.20499999999999999</v>
      </c>
      <c r="J53" s="50">
        <f t="shared" si="25"/>
        <v>0.22</v>
      </c>
    </row>
    <row r="54" spans="8:10" ht="17.25" thickBot="1" x14ac:dyDescent="0.35">
      <c r="H54" s="35">
        <v>15</v>
      </c>
      <c r="I54" s="50">
        <v>0.22</v>
      </c>
      <c r="J54" s="50">
        <f t="shared" si="25"/>
        <v>0.23499999999999999</v>
      </c>
    </row>
    <row r="55" spans="8:10" ht="17.25" thickBot="1" x14ac:dyDescent="0.35">
      <c r="H55" s="35">
        <v>16</v>
      </c>
      <c r="I55" s="50">
        <v>0.23499999999999999</v>
      </c>
      <c r="J55" s="50">
        <f t="shared" si="25"/>
        <v>0.25</v>
      </c>
    </row>
    <row r="56" spans="8:10" ht="17.25" thickBot="1" x14ac:dyDescent="0.35">
      <c r="H56" s="35">
        <v>17</v>
      </c>
      <c r="I56" s="50">
        <v>0.25</v>
      </c>
      <c r="J56" s="50">
        <f t="shared" si="25"/>
        <v>0.26500000000000001</v>
      </c>
    </row>
    <row r="57" spans="8:10" ht="17.25" thickBot="1" x14ac:dyDescent="0.35">
      <c r="H57" s="35">
        <v>18</v>
      </c>
      <c r="I57" s="50">
        <v>0.26500000000000001</v>
      </c>
      <c r="J57" s="50">
        <f t="shared" si="25"/>
        <v>0.28000000000000003</v>
      </c>
    </row>
    <row r="58" spans="8:10" ht="17.25" thickBot="1" x14ac:dyDescent="0.35">
      <c r="H58" s="35">
        <v>19</v>
      </c>
      <c r="I58" s="50">
        <v>0.28000000000000003</v>
      </c>
      <c r="J58" s="50">
        <f t="shared" si="25"/>
        <v>0.29499999999999998</v>
      </c>
    </row>
    <row r="59" spans="8:10" ht="17.25" thickBot="1" x14ac:dyDescent="0.35">
      <c r="H59" s="35">
        <v>20</v>
      </c>
      <c r="I59" s="50">
        <v>0.29499999999999998</v>
      </c>
      <c r="J59" s="50">
        <f t="shared" si="25"/>
        <v>0.31</v>
      </c>
    </row>
    <row r="60" spans="8:10" ht="17.25" thickBot="1" x14ac:dyDescent="0.35">
      <c r="H60" s="35">
        <v>21</v>
      </c>
      <c r="I60" s="50">
        <v>0.31</v>
      </c>
      <c r="J60" s="50">
        <f t="shared" si="25"/>
        <v>0.32500000000000001</v>
      </c>
    </row>
    <row r="61" spans="8:10" ht="17.25" thickBot="1" x14ac:dyDescent="0.35">
      <c r="H61" s="35">
        <v>22</v>
      </c>
      <c r="I61" s="50">
        <v>0.32500000000000001</v>
      </c>
      <c r="J61" s="50">
        <f t="shared" si="25"/>
        <v>0.34</v>
      </c>
    </row>
    <row r="62" spans="8:10" ht="17.25" thickBot="1" x14ac:dyDescent="0.35">
      <c r="H62" s="35">
        <v>23</v>
      </c>
      <c r="I62" s="50">
        <v>0.34</v>
      </c>
      <c r="J62" s="50">
        <f t="shared" si="25"/>
        <v>0.35499999999999998</v>
      </c>
    </row>
    <row r="63" spans="8:10" ht="17.25" thickBot="1" x14ac:dyDescent="0.35">
      <c r="H63" s="35">
        <v>24</v>
      </c>
      <c r="I63" s="50">
        <v>0.35499999999999998</v>
      </c>
      <c r="J63" s="50">
        <f t="shared" si="25"/>
        <v>0.37</v>
      </c>
    </row>
    <row r="64" spans="8:10" ht="17.25" thickBot="1" x14ac:dyDescent="0.35">
      <c r="H64" s="35">
        <v>25</v>
      </c>
      <c r="I64" s="50">
        <v>0.37</v>
      </c>
      <c r="J64" s="50">
        <f t="shared" si="25"/>
        <v>0.38500000000000001</v>
      </c>
    </row>
    <row r="65" spans="7:10" ht="17.25" thickBot="1" x14ac:dyDescent="0.35">
      <c r="H65" s="35">
        <v>26</v>
      </c>
      <c r="I65" s="50">
        <v>0.38500000000000001</v>
      </c>
      <c r="J65" s="50">
        <v>0.4</v>
      </c>
    </row>
    <row r="66" spans="7:10" ht="17.25" thickBot="1" x14ac:dyDescent="0.35"/>
    <row r="67" spans="7:10" ht="17.25" thickBot="1" x14ac:dyDescent="0.35">
      <c r="G67" s="47" t="s">
        <v>331</v>
      </c>
      <c r="H67" s="47" t="s">
        <v>111</v>
      </c>
      <c r="I67" s="47" t="s">
        <v>112</v>
      </c>
      <c r="J67" s="47" t="s">
        <v>113</v>
      </c>
    </row>
    <row r="68" spans="7:10" ht="17.25" thickBot="1" x14ac:dyDescent="0.35">
      <c r="H68" s="35">
        <v>1</v>
      </c>
      <c r="I68" s="50">
        <v>0.01</v>
      </c>
      <c r="J68" s="50">
        <f t="shared" ref="J68:J92" si="26">I69</f>
        <v>3.5000000000000003E-2</v>
      </c>
    </row>
    <row r="69" spans="7:10" ht="17.25" thickBot="1" x14ac:dyDescent="0.35">
      <c r="H69" s="35">
        <v>2</v>
      </c>
      <c r="I69" s="50">
        <v>3.5000000000000003E-2</v>
      </c>
      <c r="J69" s="50">
        <f t="shared" si="26"/>
        <v>0.06</v>
      </c>
    </row>
    <row r="70" spans="7:10" ht="17.25" thickBot="1" x14ac:dyDescent="0.35">
      <c r="H70" s="35">
        <v>3</v>
      </c>
      <c r="I70" s="50">
        <v>0.06</v>
      </c>
      <c r="J70" s="50">
        <f t="shared" si="26"/>
        <v>8.5000000000000006E-2</v>
      </c>
    </row>
    <row r="71" spans="7:10" ht="17.25" thickBot="1" x14ac:dyDescent="0.35">
      <c r="H71" s="35">
        <v>4</v>
      </c>
      <c r="I71" s="50">
        <v>8.5000000000000006E-2</v>
      </c>
      <c r="J71" s="50">
        <f t="shared" si="26"/>
        <v>0.11</v>
      </c>
    </row>
    <row r="72" spans="7:10" ht="17.25" thickBot="1" x14ac:dyDescent="0.35">
      <c r="H72" s="35">
        <v>5</v>
      </c>
      <c r="I72" s="50">
        <v>0.11</v>
      </c>
      <c r="J72" s="50">
        <f t="shared" si="26"/>
        <v>0.13500000000000001</v>
      </c>
    </row>
    <row r="73" spans="7:10" ht="17.25" thickBot="1" x14ac:dyDescent="0.35">
      <c r="H73" s="35">
        <v>6</v>
      </c>
      <c r="I73" s="50">
        <v>0.13500000000000001</v>
      </c>
      <c r="J73" s="50">
        <f t="shared" si="26"/>
        <v>0.16</v>
      </c>
    </row>
    <row r="74" spans="7:10" ht="17.25" thickBot="1" x14ac:dyDescent="0.35">
      <c r="H74" s="35">
        <v>7</v>
      </c>
      <c r="I74" s="50">
        <v>0.16</v>
      </c>
      <c r="J74" s="50">
        <f t="shared" si="26"/>
        <v>0.185</v>
      </c>
    </row>
    <row r="75" spans="7:10" ht="17.25" thickBot="1" x14ac:dyDescent="0.35">
      <c r="H75" s="35">
        <v>8</v>
      </c>
      <c r="I75" s="50">
        <v>0.185</v>
      </c>
      <c r="J75" s="50">
        <f t="shared" si="26"/>
        <v>0.21</v>
      </c>
    </row>
    <row r="76" spans="7:10" ht="17.25" thickBot="1" x14ac:dyDescent="0.35">
      <c r="H76" s="35">
        <v>9</v>
      </c>
      <c r="I76" s="50">
        <v>0.21</v>
      </c>
      <c r="J76" s="50">
        <f t="shared" si="26"/>
        <v>0.23499999999999999</v>
      </c>
    </row>
    <row r="77" spans="7:10" ht="17.25" thickBot="1" x14ac:dyDescent="0.35">
      <c r="H77" s="35">
        <v>10</v>
      </c>
      <c r="I77" s="50">
        <v>0.23499999999999999</v>
      </c>
      <c r="J77" s="50">
        <f t="shared" si="26"/>
        <v>0.26</v>
      </c>
    </row>
    <row r="78" spans="7:10" ht="17.25" thickBot="1" x14ac:dyDescent="0.35">
      <c r="H78" s="35">
        <v>11</v>
      </c>
      <c r="I78" s="50">
        <v>0.26</v>
      </c>
      <c r="J78" s="50">
        <f t="shared" si="26"/>
        <v>0.28499999999999998</v>
      </c>
    </row>
    <row r="79" spans="7:10" ht="17.25" thickBot="1" x14ac:dyDescent="0.35">
      <c r="H79" s="35">
        <v>12</v>
      </c>
      <c r="I79" s="50">
        <v>0.28499999999999998</v>
      </c>
      <c r="J79" s="50">
        <f t="shared" si="26"/>
        <v>0.31</v>
      </c>
    </row>
    <row r="80" spans="7:10" ht="17.25" thickBot="1" x14ac:dyDescent="0.35">
      <c r="H80" s="35">
        <v>13</v>
      </c>
      <c r="I80" s="50">
        <v>0.31</v>
      </c>
      <c r="J80" s="50">
        <f t="shared" si="26"/>
        <v>0.33500000000000002</v>
      </c>
    </row>
    <row r="81" spans="8:10" ht="17.25" thickBot="1" x14ac:dyDescent="0.35">
      <c r="H81" s="35">
        <v>14</v>
      </c>
      <c r="I81" s="50">
        <v>0.33500000000000002</v>
      </c>
      <c r="J81" s="50">
        <f t="shared" si="26"/>
        <v>0.36</v>
      </c>
    </row>
    <row r="82" spans="8:10" ht="17.25" thickBot="1" x14ac:dyDescent="0.35">
      <c r="H82" s="35">
        <v>15</v>
      </c>
      <c r="I82" s="50">
        <v>0.36</v>
      </c>
      <c r="J82" s="50">
        <f t="shared" si="26"/>
        <v>0.38500000000000001</v>
      </c>
    </row>
    <row r="83" spans="8:10" ht="17.25" thickBot="1" x14ac:dyDescent="0.35">
      <c r="H83" s="35">
        <v>16</v>
      </c>
      <c r="I83" s="50">
        <v>0.38500000000000001</v>
      </c>
      <c r="J83" s="50">
        <f t="shared" si="26"/>
        <v>0.41</v>
      </c>
    </row>
    <row r="84" spans="8:10" ht="17.25" thickBot="1" x14ac:dyDescent="0.35">
      <c r="H84" s="35">
        <v>17</v>
      </c>
      <c r="I84" s="50">
        <v>0.41</v>
      </c>
      <c r="J84" s="50">
        <f t="shared" si="26"/>
        <v>0.435</v>
      </c>
    </row>
    <row r="85" spans="8:10" ht="17.25" thickBot="1" x14ac:dyDescent="0.35">
      <c r="H85" s="35">
        <v>18</v>
      </c>
      <c r="I85" s="50">
        <v>0.435</v>
      </c>
      <c r="J85" s="50">
        <f t="shared" si="26"/>
        <v>0.46</v>
      </c>
    </row>
    <row r="86" spans="8:10" ht="17.25" thickBot="1" x14ac:dyDescent="0.35">
      <c r="H86" s="35">
        <v>19</v>
      </c>
      <c r="I86" s="50">
        <v>0.46</v>
      </c>
      <c r="J86" s="50">
        <f t="shared" si="26"/>
        <v>0.48499999999999999</v>
      </c>
    </row>
    <row r="87" spans="8:10" ht="17.25" thickBot="1" x14ac:dyDescent="0.35">
      <c r="H87" s="35">
        <v>20</v>
      </c>
      <c r="I87" s="50">
        <v>0.48499999999999999</v>
      </c>
      <c r="J87" s="50">
        <f t="shared" si="26"/>
        <v>0.51</v>
      </c>
    </row>
    <row r="88" spans="8:10" ht="17.25" thickBot="1" x14ac:dyDescent="0.35">
      <c r="H88" s="35">
        <v>21</v>
      </c>
      <c r="I88" s="50">
        <v>0.51</v>
      </c>
      <c r="J88" s="50">
        <f t="shared" si="26"/>
        <v>0.53500000000000003</v>
      </c>
    </row>
    <row r="89" spans="8:10" ht="17.25" thickBot="1" x14ac:dyDescent="0.35">
      <c r="H89" s="35">
        <v>22</v>
      </c>
      <c r="I89" s="50">
        <v>0.53500000000000003</v>
      </c>
      <c r="J89" s="50">
        <f t="shared" si="26"/>
        <v>0.56000000000000005</v>
      </c>
    </row>
    <row r="90" spans="8:10" ht="17.25" thickBot="1" x14ac:dyDescent="0.35">
      <c r="H90" s="35">
        <v>23</v>
      </c>
      <c r="I90" s="50">
        <v>0.56000000000000005</v>
      </c>
      <c r="J90" s="50">
        <f t="shared" si="26"/>
        <v>0.58499999999999996</v>
      </c>
    </row>
    <row r="91" spans="8:10" ht="17.25" thickBot="1" x14ac:dyDescent="0.35">
      <c r="H91" s="35">
        <v>24</v>
      </c>
      <c r="I91" s="50">
        <v>0.58499999999999996</v>
      </c>
      <c r="J91" s="50">
        <f t="shared" si="26"/>
        <v>0.61</v>
      </c>
    </row>
    <row r="92" spans="8:10" ht="17.25" thickBot="1" x14ac:dyDescent="0.35">
      <c r="H92" s="35">
        <v>25</v>
      </c>
      <c r="I92" s="50">
        <v>0.61</v>
      </c>
      <c r="J92" s="50">
        <f t="shared" si="26"/>
        <v>0.63500000000000001</v>
      </c>
    </row>
    <row r="93" spans="8:10" ht="17.25" thickBot="1" x14ac:dyDescent="0.35">
      <c r="H93" s="35">
        <v>26</v>
      </c>
      <c r="I93" s="50">
        <v>0.63500000000000001</v>
      </c>
      <c r="J93" s="50">
        <v>0.66</v>
      </c>
    </row>
  </sheetData>
  <phoneticPr fontId="1" type="noConversion"/>
  <conditionalFormatting sqref="E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{57BBE96B-5542-4720-97D4-B7309F63F4BC}</x14:id>
        </ext>
      </extLst>
    </cfRule>
  </conditionalFormatting>
  <conditionalFormatting sqref="D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{980B58C9-3728-4EDF-811B-945F45A05F1A}</x14:id>
        </ext>
      </extLst>
    </cfRule>
  </conditionalFormatting>
  <conditionalFormatting sqref="E1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{756797C9-8F7D-461F-8599-C03D5BC5492B}</x14:id>
        </ext>
      </extLst>
    </cfRule>
  </conditionalFormatting>
  <conditionalFormatting sqref="E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{334012AB-43AF-4905-BDB6-EA350CDFF69D}</x14:id>
        </ext>
      </extLst>
    </cfRule>
  </conditionalFormatting>
  <conditionalFormatting sqref="E2:E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{0F8F887C-0F5A-47F1-A64A-777ACB07ED99}</x14:id>
        </ext>
      </extLst>
    </cfRule>
  </conditionalFormatting>
  <conditionalFormatting sqref="D2:D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{12132777-DBD6-493E-923B-73B6E1CC478A}</x14:id>
        </ext>
      </extLst>
    </cfRule>
  </conditionalFormatting>
  <conditionalFormatting sqref="E2:E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{11581EF4-E336-4F9D-84D4-287922E019D7}</x14:id>
        </ext>
      </extLst>
    </cfRule>
  </conditionalFormatting>
  <conditionalFormatting sqref="E2:E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{4531FB9F-50F8-44D1-AB7B-A2C03C394BE3}</x14:id>
        </ext>
      </extLst>
    </cfRule>
  </conditionalFormatting>
  <conditionalFormatting sqref="E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{6677D044-69DD-4B8F-B39B-EA3C7CAB0CFF}</x14:id>
        </ext>
      </extLst>
    </cfRule>
  </conditionalFormatting>
  <conditionalFormatting sqref="E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{92425E8E-EE59-4C4C-9417-AE281CDD862B}</x14:id>
        </ext>
      </extLst>
    </cfRule>
  </conditionalFormatting>
  <conditionalFormatting sqref="E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{6D43B3C8-9237-449B-8AB2-06C3F74C833D}</x14:id>
        </ext>
      </extLst>
    </cfRule>
  </conditionalFormatting>
  <conditionalFormatting sqref="I2:K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{8C8EF637-5B6B-48E5-AA18-6EDF47390188}</x14:id>
        </ext>
      </extLst>
    </cfRule>
  </conditionalFormatting>
  <conditionalFormatting sqref="F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{E7CC2763-E90A-4548-B099-A18D9A076D01}</x14:id>
        </ext>
      </extLst>
    </cfRule>
  </conditionalFormatting>
  <conditionalFormatting sqref="F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{322969F1-021D-4401-814C-8B6A265B5A2D}</x14:id>
        </ext>
      </extLst>
    </cfRule>
  </conditionalFormatting>
  <conditionalFormatting sqref="F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{2BD9E0B5-385C-4CA4-ADCB-A87B2C3FB68F}</x14:id>
        </ext>
      </extLst>
    </cfRule>
  </conditionalFormatting>
  <conditionalFormatting sqref="H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{DFDA3BDF-CAFA-49F1-9292-50B70AE8BCEC}</x14:id>
        </ext>
      </extLst>
    </cfRule>
  </conditionalFormatting>
  <conditionalFormatting sqref="I4:J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{DD1C12E4-2BEF-4561-B793-BE4BFA186DA0}</x14:id>
        </ext>
      </extLst>
    </cfRule>
  </conditionalFormatting>
  <conditionalFormatting sqref="I3:K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{E40D96F3-D240-48E5-987D-65634AFD79CC}</x14:id>
        </ext>
      </extLst>
    </cfRule>
  </conditionalFormatting>
  <conditionalFormatting sqref="S2:S21 N2:O2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{AC51B156-A393-40F1-ABA7-5E6EE29718A3}</x14:id>
        </ext>
      </extLst>
    </cfRule>
  </conditionalFormatting>
  <conditionalFormatting sqref="AA2:AJ1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{11EF758E-87D7-4365-B3AD-DCDC464EA0BA}</x14:id>
        </ext>
      </extLst>
    </cfRule>
  </conditionalFormatting>
  <conditionalFormatting sqref="AL2:AP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{406FC5FD-D7FB-4046-8D6C-58CC5449E5BE}</x14:id>
        </ext>
      </extLst>
    </cfRule>
  </conditionalFormatting>
  <conditionalFormatting sqref="H3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{B6323388-7304-4D53-9A6B-14FBFB26C04D}</x14:id>
        </ext>
      </extLst>
    </cfRule>
  </conditionalFormatting>
  <conditionalFormatting sqref="I39:J3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{B1CD82DD-3B75-4E88-8FFE-453B16BC4408}</x14:id>
        </ext>
      </extLst>
    </cfRule>
  </conditionalFormatting>
  <conditionalFormatting sqref="G3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{0EFFB4C6-EADD-4530-B51F-824658354A73}</x14:id>
        </ext>
      </extLst>
    </cfRule>
  </conditionalFormatting>
  <conditionalFormatting sqref="H6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{FEB2CC29-8F75-4A6F-8081-8D851BE98F28}</x14:id>
        </ext>
      </extLst>
    </cfRule>
  </conditionalFormatting>
  <conditionalFormatting sqref="I67:J6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{361E2AE1-67EF-4093-AA6C-5A3A3EE9A155}</x14:id>
        </ext>
      </extLst>
    </cfRule>
  </conditionalFormatting>
  <conditionalFormatting sqref="G6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{9FBF2DE3-2E78-4D7A-82E3-BC838600AA80}</x14:id>
        </ext>
      </extLst>
    </cfRule>
  </conditionalFormatting>
  <conditionalFormatting sqref="AS2:AS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{64944126-CD82-41EE-8271-2B05E084FA97}</x14:id>
        </ext>
      </extLst>
    </cfRule>
  </conditionalFormatting>
  <conditionalFormatting sqref="AS9:AS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{E4689622-CD56-48B3-83D7-DA95378F87C2}</x14:id>
        </ext>
      </extLst>
    </cfRule>
  </conditionalFormatting>
  <conditionalFormatting sqref="AS16:AS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{471FD9A5-3FA4-4EA0-8CB0-F1D0833CBA61}</x14:id>
        </ext>
      </extLst>
    </cfRule>
  </conditionalFormatting>
  <conditionalFormatting sqref="AR2:AR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{242F0C5B-2262-4C9F-88E1-5A99E57DA812}</x14:id>
        </ext>
      </extLst>
    </cfRule>
  </conditionalFormatting>
  <conditionalFormatting sqref="AR9:AR2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{0D5AA78D-8746-423F-9C95-B1C10C92557B}</x14:id>
        </ext>
      </extLst>
    </cfRule>
  </conditionalFormatting>
  <conditionalFormatting sqref="I5:J38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{E613ECC7-B6A4-4C65-A372-6AFB8CF526CF}</x14:id>
        </ext>
      </extLst>
    </cfRule>
  </conditionalFormatting>
  <conditionalFormatting sqref="I68:J9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{53E67BDD-17BF-45AA-A2E6-05B42BFCA364}</x14:id>
        </ext>
      </extLst>
    </cfRule>
  </conditionalFormatting>
  <conditionalFormatting sqref="I40:J6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{6A3B94F5-73BE-4B1D-87B4-F20062364B8B}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BBE96B-5542-4720-97D4-B7309F63F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980B58C9-3728-4EDF-811B-945F45A05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756797C9-8F7D-461F-8599-C03D5BC54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334012AB-43AF-4905-BDB6-EA350CDFF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0F8F887C-0F5A-47F1-A64A-777ACB07E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12132777-DBD6-493E-923B-73B6E1CC4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</xm:sqref>
        </x14:conditionalFormatting>
        <x14:conditionalFormatting xmlns:xm="http://schemas.microsoft.com/office/excel/2006/main">
          <x14:cfRule type="dataBar" id="{11581EF4-E336-4F9D-84D4-287922E01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4531FB9F-50F8-44D1-AB7B-A2C03C394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6677D044-69DD-4B8F-B39B-EA3C7CAB0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92425E8E-EE59-4C4C-9417-AE281CDD8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6D43B3C8-9237-449B-8AB2-06C3F74C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8C8EF637-5B6B-48E5-AA18-6EDF47390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I2:K2</xm:sqref>
        </x14:conditionalFormatting>
        <x14:conditionalFormatting xmlns:xm="http://schemas.microsoft.com/office/excel/2006/main">
          <x14:cfRule type="dataBar" id="{E7CC2763-E90A-4548-B099-A18D9A076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322969F1-021D-4401-814C-8B6A265B5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2BD9E0B5-385C-4CA4-ADCB-A87B2C3FB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DFDA3BDF-CAFA-49F1-9292-50B70AE8B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DD1C12E4-2BEF-4561-B793-BE4BFA186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I4:J4</xm:sqref>
        </x14:conditionalFormatting>
        <x14:conditionalFormatting xmlns:xm="http://schemas.microsoft.com/office/excel/2006/main">
          <x14:cfRule type="dataBar" id="{E40D96F3-D240-48E5-987D-65634AFD7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I3:K3</xm:sqref>
        </x14:conditionalFormatting>
        <x14:conditionalFormatting xmlns:xm="http://schemas.microsoft.com/office/excel/2006/main">
          <x14:cfRule type="dataBar" id="{AC51B156-A393-40F1-ABA7-5E6EE2971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S2:S21 N2:O21</xm:sqref>
        </x14:conditionalFormatting>
        <x14:conditionalFormatting xmlns:xm="http://schemas.microsoft.com/office/excel/2006/main">
          <x14:cfRule type="dataBar" id="{11EF758E-87D7-4365-B3AD-DCDC464EA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AA2:AJ12</xm:sqref>
        </x14:conditionalFormatting>
        <x14:conditionalFormatting xmlns:xm="http://schemas.microsoft.com/office/excel/2006/main">
          <x14:cfRule type="dataBar" id="{406FC5FD-D7FB-4046-8D6C-58CC5449E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AL2:AP8</xm:sqref>
        </x14:conditionalFormatting>
        <x14:conditionalFormatting xmlns:xm="http://schemas.microsoft.com/office/excel/2006/main">
          <x14:cfRule type="dataBar" id="{B6323388-7304-4D53-9A6B-14FBFB26C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B1CD82DD-3B75-4E88-8FFE-453B16BC4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I39:J39</xm:sqref>
        </x14:conditionalFormatting>
        <x14:conditionalFormatting xmlns:xm="http://schemas.microsoft.com/office/excel/2006/main">
          <x14:cfRule type="dataBar" id="{0EFFB4C6-EADD-4530-B51F-82465835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FEB2CC29-8F75-4A6F-8081-8D851BE98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361E2AE1-67EF-4093-AA6C-5A3A3EE9A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I67:J67</xm:sqref>
        </x14:conditionalFormatting>
        <x14:conditionalFormatting xmlns:xm="http://schemas.microsoft.com/office/excel/2006/main">
          <x14:cfRule type="dataBar" id="{9FBF2DE3-2E78-4D7A-82E3-BC838600A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64944126-CD82-41EE-8271-2B05E084F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AS2:AS8</xm:sqref>
        </x14:conditionalFormatting>
        <x14:conditionalFormatting xmlns:xm="http://schemas.microsoft.com/office/excel/2006/main">
          <x14:cfRule type="dataBar" id="{E4689622-CD56-48B3-83D7-DA95378F8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AS9:AS15</xm:sqref>
        </x14:conditionalFormatting>
        <x14:conditionalFormatting xmlns:xm="http://schemas.microsoft.com/office/excel/2006/main">
          <x14:cfRule type="dataBar" id="{471FD9A5-3FA4-4EA0-8CB0-F1D0833CB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AS16:AS22</xm:sqref>
        </x14:conditionalFormatting>
        <x14:conditionalFormatting xmlns:xm="http://schemas.microsoft.com/office/excel/2006/main">
          <x14:cfRule type="dataBar" id="{242F0C5B-2262-4C9F-88E1-5A99E57DA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AR2:AR8</xm:sqref>
        </x14:conditionalFormatting>
        <x14:conditionalFormatting xmlns:xm="http://schemas.microsoft.com/office/excel/2006/main">
          <x14:cfRule type="dataBar" id="{0D5AA78D-8746-423F-9C95-B1C10C925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AR9:AR22</xm:sqref>
        </x14:conditionalFormatting>
        <x14:conditionalFormatting xmlns:xm="http://schemas.microsoft.com/office/excel/2006/main">
          <x14:cfRule type="dataBar" id="{E613ECC7-B6A4-4C65-A372-6AFB8CF52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I5:J38</xm:sqref>
        </x14:conditionalFormatting>
        <x14:conditionalFormatting xmlns:xm="http://schemas.microsoft.com/office/excel/2006/main">
          <x14:cfRule type="dataBar" id="{53E67BDD-17BF-45AA-A2E6-05B42BFCA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I68:J93</xm:sqref>
        </x14:conditionalFormatting>
        <x14:conditionalFormatting xmlns:xm="http://schemas.microsoft.com/office/excel/2006/main">
          <x14:cfRule type="dataBar" id="{6A3B94F5-73BE-4B1D-87B4-F20062364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I40:J65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4082"/>
  <sheetViews>
    <sheetView tabSelected="1" workbookViewId="0">
      <pane ySplit="2" topLeftCell="A2851" activePane="bottomLeft" state="frozen"/>
      <selection pane="bottomLeft" activeCell="Q2859" sqref="Q2859"/>
    </sheetView>
  </sheetViews>
  <sheetFormatPr defaultColWidth="9" defaultRowHeight="16.5" x14ac:dyDescent="0.3"/>
  <cols>
    <col min="1" max="1" width="10.75" style="4" bestFit="1" customWidth="1"/>
    <col min="2" max="3" width="5.5" style="4" bestFit="1" customWidth="1"/>
    <col min="4" max="4" width="13.25" style="4" bestFit="1" customWidth="1"/>
    <col min="5" max="7" width="9.25" style="4" bestFit="1" customWidth="1"/>
    <col min="8" max="9" width="9.25" style="4" customWidth="1"/>
    <col min="10" max="10" width="13.25" style="4" bestFit="1" customWidth="1"/>
    <col min="11" max="11" width="8.25" style="4" bestFit="1" customWidth="1"/>
    <col min="12" max="12" width="9.5" style="4" bestFit="1" customWidth="1"/>
    <col min="13" max="13" width="11.75" style="4" bestFit="1" customWidth="1"/>
    <col min="14" max="14" width="9.125" style="4" bestFit="1" customWidth="1"/>
    <col min="15" max="15" width="11.375" style="4" bestFit="1" customWidth="1"/>
    <col min="16" max="17" width="9.125" style="4" bestFit="1" customWidth="1"/>
    <col min="18" max="16384" width="9" style="4"/>
  </cols>
  <sheetData>
    <row r="1" spans="1:15" x14ac:dyDescent="0.3">
      <c r="A1" s="3" t="s">
        <v>7</v>
      </c>
      <c r="B1" s="3" t="s">
        <v>205</v>
      </c>
      <c r="C1" s="3" t="s">
        <v>199</v>
      </c>
      <c r="D1" s="3" t="s">
        <v>8</v>
      </c>
      <c r="E1" s="3" t="s">
        <v>11</v>
      </c>
      <c r="F1" s="3" t="s">
        <v>12</v>
      </c>
      <c r="G1" s="3" t="s">
        <v>9</v>
      </c>
      <c r="H1" s="3" t="s">
        <v>361</v>
      </c>
      <c r="I1" s="3" t="s">
        <v>362</v>
      </c>
      <c r="J1" s="3" t="s">
        <v>98</v>
      </c>
      <c r="K1" s="3" t="s">
        <v>202</v>
      </c>
      <c r="L1" s="3" t="s">
        <v>246</v>
      </c>
      <c r="M1" s="12" t="s">
        <v>250</v>
      </c>
    </row>
    <row r="2" spans="1:15" x14ac:dyDescent="0.3">
      <c r="A2" s="3" t="s">
        <v>10</v>
      </c>
      <c r="B2" s="3"/>
      <c r="C2" s="3"/>
      <c r="D2" s="3" t="s">
        <v>42</v>
      </c>
      <c r="E2" s="3" t="s">
        <v>13</v>
      </c>
      <c r="F2" s="3" t="s">
        <v>163</v>
      </c>
      <c r="G2" s="3" t="s">
        <v>164</v>
      </c>
      <c r="H2" s="3" t="s">
        <v>363</v>
      </c>
      <c r="I2" s="3" t="s">
        <v>364</v>
      </c>
      <c r="J2" s="3" t="s">
        <v>177</v>
      </c>
      <c r="K2" s="3" t="s">
        <v>201</v>
      </c>
      <c r="L2" s="3" t="s">
        <v>247</v>
      </c>
      <c r="M2" s="12" t="s">
        <v>251</v>
      </c>
      <c r="O2" s="18"/>
    </row>
    <row r="3" spans="1:15" x14ac:dyDescent="0.3">
      <c r="A3" s="4">
        <v>81000001</v>
      </c>
      <c r="B3" s="4">
        <v>1</v>
      </c>
      <c r="C3" s="4">
        <f>INDEX(属性!F:F,MATCH(强化!A3,属性!A:A,0))</f>
        <v>6</v>
      </c>
      <c r="D3" s="4">
        <v>1</v>
      </c>
      <c r="E3" s="4">
        <v>0</v>
      </c>
      <c r="F3" s="4">
        <v>0</v>
      </c>
      <c r="G3" s="4">
        <v>0</v>
      </c>
      <c r="H3" s="4">
        <f t="shared" ref="H3:H66" si="0">IF(B3=1,0,VLOOKUP($C3,圣物数值,2,0)+VLOOKUP($C3,圣物数值,3,0)*($D3-1))</f>
        <v>0</v>
      </c>
      <c r="I3" s="4">
        <f t="shared" ref="I3:I66" si="1">IF(B3=2,0,VLOOKUP($C3,圣物数值,2,0)+VLOOKUP($C3,圣物数值,3,0)*($D3-1))</f>
        <v>70</v>
      </c>
      <c r="J3" s="4">
        <f>INT(J483*0.8)</f>
        <v>1</v>
      </c>
      <c r="K3" s="4">
        <f>60*30</f>
        <v>1800</v>
      </c>
      <c r="L3" s="4">
        <v>0</v>
      </c>
      <c r="M3" s="4">
        <f t="shared" ref="M3:M66" si="2">IF(D3=1,0,M2+J2)</f>
        <v>0</v>
      </c>
    </row>
    <row r="4" spans="1:15" x14ac:dyDescent="0.3">
      <c r="A4" s="4">
        <v>81000001</v>
      </c>
      <c r="B4" s="4">
        <v>1</v>
      </c>
      <c r="C4" s="4">
        <f>INDEX(属性!F:F,MATCH(强化!A4,属性!A:A,0))</f>
        <v>6</v>
      </c>
      <c r="D4" s="4">
        <v>2</v>
      </c>
      <c r="E4" s="4">
        <v>0</v>
      </c>
      <c r="F4" s="4">
        <v>0</v>
      </c>
      <c r="G4" s="4">
        <v>0</v>
      </c>
      <c r="H4" s="4">
        <f t="shared" si="0"/>
        <v>0</v>
      </c>
      <c r="I4" s="4">
        <f t="shared" si="1"/>
        <v>71</v>
      </c>
      <c r="J4" s="4">
        <f t="shared" ref="J4:J67" si="3">INT(J484*0.8)</f>
        <v>4</v>
      </c>
      <c r="K4" s="4">
        <f t="shared" ref="K4:K67" si="4">60*30</f>
        <v>1800</v>
      </c>
      <c r="L4" s="4">
        <f>IF(D4=1,"",VLOOKUP(D4,系数!$AA$1:$AJ$12,MATCH(C4,圣物评级,0),1))</f>
        <v>0</v>
      </c>
      <c r="M4" s="4">
        <f t="shared" si="2"/>
        <v>1</v>
      </c>
    </row>
    <row r="5" spans="1:15" x14ac:dyDescent="0.3">
      <c r="A5" s="4">
        <v>81000001</v>
      </c>
      <c r="B5" s="4">
        <v>1</v>
      </c>
      <c r="C5" s="4">
        <f>INDEX(属性!F:F,MATCH(强化!A5,属性!A:A,0))</f>
        <v>6</v>
      </c>
      <c r="D5" s="4">
        <v>3</v>
      </c>
      <c r="E5" s="4">
        <v>0</v>
      </c>
      <c r="F5" s="4">
        <v>0</v>
      </c>
      <c r="G5" s="4">
        <v>0</v>
      </c>
      <c r="H5" s="4">
        <f t="shared" si="0"/>
        <v>0</v>
      </c>
      <c r="I5" s="4">
        <f t="shared" si="1"/>
        <v>72</v>
      </c>
      <c r="J5" s="4">
        <f t="shared" si="3"/>
        <v>6</v>
      </c>
      <c r="K5" s="4">
        <f t="shared" si="4"/>
        <v>1800</v>
      </c>
      <c r="L5" s="4">
        <f>IF(D5=1,"",VLOOKUP(D5,系数!$AA$1:$AJ$12,MATCH(C5,圣物评级,0),1))</f>
        <v>0</v>
      </c>
      <c r="M5" s="4">
        <f t="shared" si="2"/>
        <v>5</v>
      </c>
    </row>
    <row r="6" spans="1:15" x14ac:dyDescent="0.3">
      <c r="A6" s="4">
        <v>81000001</v>
      </c>
      <c r="B6" s="4">
        <v>1</v>
      </c>
      <c r="C6" s="4">
        <f>INDEX(属性!F:F,MATCH(强化!A6,属性!A:A,0))</f>
        <v>6</v>
      </c>
      <c r="D6" s="4">
        <v>4</v>
      </c>
      <c r="E6" s="4">
        <v>0</v>
      </c>
      <c r="F6" s="4">
        <v>0</v>
      </c>
      <c r="G6" s="4">
        <v>0</v>
      </c>
      <c r="H6" s="4">
        <f t="shared" si="0"/>
        <v>0</v>
      </c>
      <c r="I6" s="4">
        <f t="shared" si="1"/>
        <v>73</v>
      </c>
      <c r="J6" s="4">
        <f t="shared" si="3"/>
        <v>9</v>
      </c>
      <c r="K6" s="4">
        <f t="shared" si="4"/>
        <v>1800</v>
      </c>
      <c r="L6" s="4">
        <f>IF(D6=1,"",VLOOKUP(D6,系数!$AA$1:$AJ$12,MATCH(C6,圣物评级,0),1))</f>
        <v>0</v>
      </c>
      <c r="M6" s="4">
        <f t="shared" si="2"/>
        <v>11</v>
      </c>
    </row>
    <row r="7" spans="1:15" x14ac:dyDescent="0.3">
      <c r="A7" s="4">
        <v>81000001</v>
      </c>
      <c r="B7" s="4">
        <v>1</v>
      </c>
      <c r="C7" s="4">
        <f>INDEX(属性!F:F,MATCH(强化!A7,属性!A:A,0))</f>
        <v>6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0</v>
      </c>
      <c r="I7" s="4">
        <f t="shared" si="1"/>
        <v>74</v>
      </c>
      <c r="J7" s="4">
        <f t="shared" si="3"/>
        <v>12</v>
      </c>
      <c r="K7" s="4">
        <f t="shared" si="4"/>
        <v>1800</v>
      </c>
      <c r="L7" s="4">
        <f>IF(D7=1,"",VLOOKUP(D7,系数!$AA$1:$AJ$12,MATCH(C7,圣物评级,0),1))</f>
        <v>0</v>
      </c>
      <c r="M7" s="4">
        <f t="shared" si="2"/>
        <v>20</v>
      </c>
    </row>
    <row r="8" spans="1:15" x14ac:dyDescent="0.3">
      <c r="A8" s="4">
        <v>81000001</v>
      </c>
      <c r="B8" s="4">
        <v>1</v>
      </c>
      <c r="C8" s="4">
        <f>INDEX(属性!F:F,MATCH(强化!A8,属性!A:A,0))</f>
        <v>6</v>
      </c>
      <c r="D8" s="4">
        <v>6</v>
      </c>
      <c r="E8" s="4">
        <v>0</v>
      </c>
      <c r="F8" s="4">
        <v>0</v>
      </c>
      <c r="G8" s="4">
        <v>0</v>
      </c>
      <c r="H8" s="4">
        <f t="shared" si="0"/>
        <v>0</v>
      </c>
      <c r="I8" s="4">
        <f t="shared" si="1"/>
        <v>75</v>
      </c>
      <c r="J8" s="4">
        <f t="shared" si="3"/>
        <v>14</v>
      </c>
      <c r="K8" s="4">
        <f t="shared" si="4"/>
        <v>1800</v>
      </c>
      <c r="L8" s="4">
        <f>IF(D8=1,"",VLOOKUP(D8,系数!$AA$1:$AJ$12,MATCH(C8,圣物评级,0),1))</f>
        <v>0</v>
      </c>
      <c r="M8" s="4">
        <f t="shared" si="2"/>
        <v>32</v>
      </c>
    </row>
    <row r="9" spans="1:15" x14ac:dyDescent="0.3">
      <c r="A9" s="4">
        <v>81000001</v>
      </c>
      <c r="B9" s="4">
        <v>1</v>
      </c>
      <c r="C9" s="4">
        <f>INDEX(属性!F:F,MATCH(强化!A9,属性!A:A,0))</f>
        <v>6</v>
      </c>
      <c r="D9" s="4">
        <v>7</v>
      </c>
      <c r="E9" s="4">
        <v>0</v>
      </c>
      <c r="F9" s="4">
        <v>0</v>
      </c>
      <c r="G9" s="4">
        <v>0</v>
      </c>
      <c r="H9" s="4">
        <f t="shared" si="0"/>
        <v>0</v>
      </c>
      <c r="I9" s="4">
        <f t="shared" si="1"/>
        <v>76</v>
      </c>
      <c r="J9" s="4">
        <f t="shared" si="3"/>
        <v>16</v>
      </c>
      <c r="K9" s="4">
        <f t="shared" si="4"/>
        <v>1800</v>
      </c>
      <c r="L9" s="4">
        <f>IF(D9=1,"",VLOOKUP(D9,系数!$AA$1:$AJ$12,MATCH(C9,圣物评级,0),1))</f>
        <v>0</v>
      </c>
      <c r="M9" s="4">
        <f t="shared" si="2"/>
        <v>46</v>
      </c>
    </row>
    <row r="10" spans="1:15" x14ac:dyDescent="0.3">
      <c r="A10" s="4">
        <v>81000001</v>
      </c>
      <c r="B10" s="4">
        <v>1</v>
      </c>
      <c r="C10" s="4">
        <f>INDEX(属性!F:F,MATCH(强化!A10,属性!A:A,0))</f>
        <v>6</v>
      </c>
      <c r="D10" s="4">
        <v>8</v>
      </c>
      <c r="E10" s="4">
        <v>0</v>
      </c>
      <c r="F10" s="4">
        <v>0</v>
      </c>
      <c r="G10" s="4">
        <v>0</v>
      </c>
      <c r="H10" s="4">
        <f t="shared" si="0"/>
        <v>0</v>
      </c>
      <c r="I10" s="4">
        <f t="shared" si="1"/>
        <v>77</v>
      </c>
      <c r="J10" s="4">
        <f t="shared" si="3"/>
        <v>19</v>
      </c>
      <c r="K10" s="4">
        <f t="shared" si="4"/>
        <v>1800</v>
      </c>
      <c r="L10" s="4">
        <f>IF(D10=1,"",VLOOKUP(D10,系数!$AA$1:$AJ$12,MATCH(C10,圣物评级,0),1))</f>
        <v>0</v>
      </c>
      <c r="M10" s="4">
        <f t="shared" si="2"/>
        <v>62</v>
      </c>
    </row>
    <row r="11" spans="1:15" x14ac:dyDescent="0.3">
      <c r="A11" s="4">
        <v>81000001</v>
      </c>
      <c r="B11" s="4">
        <v>1</v>
      </c>
      <c r="C11" s="4">
        <f>INDEX(属性!F:F,MATCH(强化!A11,属性!A:A,0))</f>
        <v>6</v>
      </c>
      <c r="D11" s="4">
        <v>9</v>
      </c>
      <c r="E11" s="4">
        <v>0</v>
      </c>
      <c r="F11" s="4">
        <v>0</v>
      </c>
      <c r="G11" s="4">
        <v>0</v>
      </c>
      <c r="H11" s="4">
        <f t="shared" si="0"/>
        <v>0</v>
      </c>
      <c r="I11" s="4">
        <f t="shared" si="1"/>
        <v>78</v>
      </c>
      <c r="J11" s="4">
        <f t="shared" si="3"/>
        <v>22</v>
      </c>
      <c r="K11" s="4">
        <f t="shared" si="4"/>
        <v>1800</v>
      </c>
      <c r="L11" s="4">
        <f>IF(D11=1,"",VLOOKUP(D11,系数!$AA$1:$AJ$12,MATCH(C11,圣物评级,0),1))</f>
        <v>0</v>
      </c>
      <c r="M11" s="4">
        <f t="shared" si="2"/>
        <v>81</v>
      </c>
    </row>
    <row r="12" spans="1:15" x14ac:dyDescent="0.3">
      <c r="A12" s="4">
        <v>81000001</v>
      </c>
      <c r="B12" s="4">
        <v>1</v>
      </c>
      <c r="C12" s="4">
        <f>INDEX(属性!F:F,MATCH(强化!A12,属性!A:A,0))</f>
        <v>6</v>
      </c>
      <c r="D12" s="4">
        <v>10</v>
      </c>
      <c r="E12" s="4">
        <v>0</v>
      </c>
      <c r="F12" s="4">
        <v>0</v>
      </c>
      <c r="G12" s="4">
        <v>0</v>
      </c>
      <c r="H12" s="4">
        <f t="shared" si="0"/>
        <v>0</v>
      </c>
      <c r="I12" s="4">
        <f t="shared" si="1"/>
        <v>79</v>
      </c>
      <c r="J12" s="4">
        <f t="shared" si="3"/>
        <v>24</v>
      </c>
      <c r="K12" s="4">
        <f t="shared" si="4"/>
        <v>1800</v>
      </c>
      <c r="L12" s="4">
        <f>IF(D12=1,"",VLOOKUP(D12,系数!$AA$1:$AJ$12,MATCH(C12,圣物评级,0),1))</f>
        <v>0</v>
      </c>
      <c r="M12" s="4">
        <f t="shared" si="2"/>
        <v>103</v>
      </c>
    </row>
    <row r="13" spans="1:15" x14ac:dyDescent="0.3">
      <c r="A13" s="4">
        <v>81000001</v>
      </c>
      <c r="B13" s="4">
        <v>1</v>
      </c>
      <c r="C13" s="4">
        <f>INDEX(属性!F:F,MATCH(强化!A13,属性!A:A,0))</f>
        <v>6</v>
      </c>
      <c r="D13" s="4">
        <v>11</v>
      </c>
      <c r="E13" s="4">
        <v>0</v>
      </c>
      <c r="F13" s="4">
        <v>0</v>
      </c>
      <c r="G13" s="4">
        <v>0</v>
      </c>
      <c r="H13" s="4">
        <f t="shared" si="0"/>
        <v>0</v>
      </c>
      <c r="I13" s="4">
        <f t="shared" si="1"/>
        <v>80</v>
      </c>
      <c r="J13" s="4">
        <f t="shared" si="3"/>
        <v>28</v>
      </c>
      <c r="K13" s="4">
        <f t="shared" si="4"/>
        <v>1800</v>
      </c>
      <c r="L13" s="4">
        <f>IF(D13=1,"",VLOOKUP(D13,系数!$AA$1:$AJ$12,MATCH(C13,圣物评级,0),1))</f>
        <v>0</v>
      </c>
      <c r="M13" s="4">
        <f t="shared" si="2"/>
        <v>127</v>
      </c>
    </row>
    <row r="14" spans="1:15" x14ac:dyDescent="0.3">
      <c r="A14" s="4">
        <v>81000001</v>
      </c>
      <c r="B14" s="4">
        <v>1</v>
      </c>
      <c r="C14" s="4">
        <f>INDEX(属性!F:F,MATCH(强化!A14,属性!A:A,0))</f>
        <v>6</v>
      </c>
      <c r="D14" s="4">
        <v>12</v>
      </c>
      <c r="E14" s="4">
        <v>0</v>
      </c>
      <c r="F14" s="4">
        <v>0</v>
      </c>
      <c r="G14" s="4">
        <v>0</v>
      </c>
      <c r="H14" s="4">
        <f t="shared" si="0"/>
        <v>0</v>
      </c>
      <c r="I14" s="4">
        <f t="shared" si="1"/>
        <v>81</v>
      </c>
      <c r="J14" s="4">
        <f t="shared" si="3"/>
        <v>34</v>
      </c>
      <c r="K14" s="4">
        <f t="shared" si="4"/>
        <v>1800</v>
      </c>
      <c r="L14" s="4">
        <f>IF(D14=1,"",VLOOKUP(D14,系数!$AA$1:$AJ$12,MATCH(C14,圣物评级,0),1))</f>
        <v>0</v>
      </c>
      <c r="M14" s="4">
        <f t="shared" si="2"/>
        <v>155</v>
      </c>
    </row>
    <row r="15" spans="1:15" x14ac:dyDescent="0.3">
      <c r="A15" s="4">
        <v>81000001</v>
      </c>
      <c r="B15" s="4">
        <v>1</v>
      </c>
      <c r="C15" s="4">
        <f>INDEX(属性!F:F,MATCH(强化!A15,属性!A:A,0))</f>
        <v>6</v>
      </c>
      <c r="D15" s="4">
        <v>13</v>
      </c>
      <c r="E15" s="4">
        <v>0</v>
      </c>
      <c r="F15" s="4">
        <v>0</v>
      </c>
      <c r="G15" s="4">
        <v>0</v>
      </c>
      <c r="H15" s="4">
        <f t="shared" si="0"/>
        <v>0</v>
      </c>
      <c r="I15" s="4">
        <f t="shared" si="1"/>
        <v>82</v>
      </c>
      <c r="J15" s="4">
        <f t="shared" si="3"/>
        <v>39</v>
      </c>
      <c r="K15" s="4">
        <f t="shared" si="4"/>
        <v>1800</v>
      </c>
      <c r="L15" s="4">
        <f>IF(D15=1,"",VLOOKUP(D15,系数!$AA$1:$AJ$12,MATCH(C15,圣物评级,0),1))</f>
        <v>0</v>
      </c>
      <c r="M15" s="4">
        <f t="shared" si="2"/>
        <v>189</v>
      </c>
    </row>
    <row r="16" spans="1:15" x14ac:dyDescent="0.3">
      <c r="A16" s="4">
        <v>81000001</v>
      </c>
      <c r="B16" s="4">
        <v>1</v>
      </c>
      <c r="C16" s="4">
        <f>INDEX(属性!F:F,MATCH(强化!A16,属性!A:A,0))</f>
        <v>6</v>
      </c>
      <c r="D16" s="4">
        <v>14</v>
      </c>
      <c r="E16" s="4">
        <v>0</v>
      </c>
      <c r="F16" s="4">
        <v>0</v>
      </c>
      <c r="G16" s="4">
        <v>0</v>
      </c>
      <c r="H16" s="4">
        <f t="shared" si="0"/>
        <v>0</v>
      </c>
      <c r="I16" s="4">
        <f t="shared" si="1"/>
        <v>83</v>
      </c>
      <c r="J16" s="4">
        <f t="shared" si="3"/>
        <v>44</v>
      </c>
      <c r="K16" s="4">
        <f t="shared" si="4"/>
        <v>1800</v>
      </c>
      <c r="L16" s="4">
        <f>IF(D16=1,"",VLOOKUP(D16,系数!$AA$1:$AJ$12,MATCH(C16,圣物评级,0),1))</f>
        <v>0</v>
      </c>
      <c r="M16" s="4">
        <f t="shared" si="2"/>
        <v>228</v>
      </c>
    </row>
    <row r="17" spans="1:19" x14ac:dyDescent="0.3">
      <c r="A17" s="4">
        <v>81000001</v>
      </c>
      <c r="B17" s="4">
        <v>1</v>
      </c>
      <c r="C17" s="4">
        <f>INDEX(属性!F:F,MATCH(强化!A17,属性!A:A,0))</f>
        <v>6</v>
      </c>
      <c r="D17" s="4">
        <v>15</v>
      </c>
      <c r="E17" s="4">
        <v>0</v>
      </c>
      <c r="F17" s="4">
        <v>0</v>
      </c>
      <c r="G17" s="4">
        <v>0</v>
      </c>
      <c r="H17" s="4">
        <f t="shared" si="0"/>
        <v>0</v>
      </c>
      <c r="I17" s="4">
        <f t="shared" si="1"/>
        <v>84</v>
      </c>
      <c r="J17" s="4">
        <f t="shared" si="3"/>
        <v>49</v>
      </c>
      <c r="K17" s="4">
        <f t="shared" si="4"/>
        <v>1800</v>
      </c>
      <c r="L17" s="4">
        <f>IF(D17=1,"",VLOOKUP(D17,系数!$AA$1:$AJ$12,MATCH(C17,圣物评级,0),1))</f>
        <v>0</v>
      </c>
      <c r="M17" s="4">
        <f t="shared" si="2"/>
        <v>272</v>
      </c>
    </row>
    <row r="18" spans="1:19" x14ac:dyDescent="0.3">
      <c r="A18" s="4">
        <v>81000001</v>
      </c>
      <c r="B18" s="4">
        <v>1</v>
      </c>
      <c r="C18" s="4">
        <f>INDEX(属性!F:F,MATCH(强化!A18,属性!A:A,0))</f>
        <v>6</v>
      </c>
      <c r="D18" s="4">
        <v>16</v>
      </c>
      <c r="E18" s="4">
        <v>0</v>
      </c>
      <c r="F18" s="4">
        <v>0</v>
      </c>
      <c r="G18" s="4">
        <v>0</v>
      </c>
      <c r="H18" s="4">
        <f t="shared" si="0"/>
        <v>0</v>
      </c>
      <c r="I18" s="4">
        <f t="shared" si="1"/>
        <v>85</v>
      </c>
      <c r="J18" s="4">
        <f t="shared" si="3"/>
        <v>54</v>
      </c>
      <c r="K18" s="4">
        <f t="shared" si="4"/>
        <v>1800</v>
      </c>
      <c r="L18" s="4">
        <f>IF(D18=1,"",VLOOKUP(D18,系数!$AA$1:$AJ$12,MATCH(C18,圣物评级,0),1))</f>
        <v>0</v>
      </c>
      <c r="M18" s="4">
        <f t="shared" si="2"/>
        <v>321</v>
      </c>
    </row>
    <row r="19" spans="1:19" x14ac:dyDescent="0.3">
      <c r="A19" s="4">
        <v>81000001</v>
      </c>
      <c r="B19" s="4">
        <v>1</v>
      </c>
      <c r="C19" s="4">
        <f>INDEX(属性!F:F,MATCH(强化!A19,属性!A:A,0))</f>
        <v>6</v>
      </c>
      <c r="D19" s="4">
        <v>17</v>
      </c>
      <c r="E19" s="4">
        <v>0</v>
      </c>
      <c r="F19" s="4">
        <v>0</v>
      </c>
      <c r="G19" s="4">
        <v>0</v>
      </c>
      <c r="H19" s="4">
        <f t="shared" si="0"/>
        <v>0</v>
      </c>
      <c r="I19" s="4">
        <f t="shared" si="1"/>
        <v>86</v>
      </c>
      <c r="J19" s="4">
        <f t="shared" si="3"/>
        <v>59</v>
      </c>
      <c r="K19" s="4">
        <f t="shared" si="4"/>
        <v>1800</v>
      </c>
      <c r="L19" s="4">
        <f>IF(D19=1,"",VLOOKUP(D19,系数!$AA$1:$AJ$12,MATCH(C19,圣物评级,0),1))</f>
        <v>0</v>
      </c>
      <c r="M19" s="4">
        <f t="shared" si="2"/>
        <v>375</v>
      </c>
    </row>
    <row r="20" spans="1:19" x14ac:dyDescent="0.3">
      <c r="A20" s="4">
        <v>81000001</v>
      </c>
      <c r="B20" s="4">
        <v>1</v>
      </c>
      <c r="C20" s="4">
        <f>INDEX(属性!F:F,MATCH(强化!A20,属性!A:A,0))</f>
        <v>6</v>
      </c>
      <c r="D20" s="4">
        <v>18</v>
      </c>
      <c r="E20" s="4">
        <v>0</v>
      </c>
      <c r="F20" s="4">
        <v>0</v>
      </c>
      <c r="G20" s="4">
        <v>0</v>
      </c>
      <c r="H20" s="4">
        <f t="shared" si="0"/>
        <v>0</v>
      </c>
      <c r="I20" s="4">
        <f t="shared" si="1"/>
        <v>87</v>
      </c>
      <c r="J20" s="4">
        <f t="shared" si="3"/>
        <v>64</v>
      </c>
      <c r="K20" s="4">
        <f t="shared" si="4"/>
        <v>1800</v>
      </c>
      <c r="L20" s="4">
        <f>IF(D20=1,"",VLOOKUP(D20,系数!$AA$1:$AJ$12,MATCH(C20,圣物评级,0),1))</f>
        <v>0</v>
      </c>
      <c r="M20" s="4">
        <f t="shared" si="2"/>
        <v>434</v>
      </c>
    </row>
    <row r="21" spans="1:19" x14ac:dyDescent="0.3">
      <c r="A21" s="4">
        <v>81000001</v>
      </c>
      <c r="B21" s="4">
        <v>1</v>
      </c>
      <c r="C21" s="4">
        <f>INDEX(属性!F:F,MATCH(强化!A21,属性!A:A,0))</f>
        <v>6</v>
      </c>
      <c r="D21" s="4">
        <v>19</v>
      </c>
      <c r="E21" s="4">
        <v>0</v>
      </c>
      <c r="F21" s="4">
        <v>0</v>
      </c>
      <c r="G21" s="4">
        <v>0</v>
      </c>
      <c r="H21" s="4">
        <f t="shared" si="0"/>
        <v>0</v>
      </c>
      <c r="I21" s="4">
        <f t="shared" si="1"/>
        <v>88</v>
      </c>
      <c r="J21" s="4">
        <f t="shared" si="3"/>
        <v>69</v>
      </c>
      <c r="K21" s="4">
        <f t="shared" si="4"/>
        <v>1800</v>
      </c>
      <c r="L21" s="4">
        <f>IF(D21=1,"",VLOOKUP(D21,系数!$AA$1:$AJ$12,MATCH(C21,圣物评级,0),1))</f>
        <v>0</v>
      </c>
      <c r="M21" s="4">
        <f t="shared" si="2"/>
        <v>498</v>
      </c>
      <c r="S21" s="4" t="s">
        <v>252</v>
      </c>
    </row>
    <row r="22" spans="1:19" x14ac:dyDescent="0.3">
      <c r="A22" s="4">
        <v>81000001</v>
      </c>
      <c r="B22" s="4">
        <v>1</v>
      </c>
      <c r="C22" s="4">
        <f>INDEX(属性!F:F,MATCH(强化!A22,属性!A:A,0))</f>
        <v>6</v>
      </c>
      <c r="D22" s="4">
        <v>20</v>
      </c>
      <c r="E22" s="4">
        <v>0</v>
      </c>
      <c r="F22" s="4">
        <v>0</v>
      </c>
      <c r="G22" s="4">
        <v>0</v>
      </c>
      <c r="H22" s="4">
        <f t="shared" si="0"/>
        <v>0</v>
      </c>
      <c r="I22" s="4">
        <f t="shared" si="1"/>
        <v>89</v>
      </c>
      <c r="J22" s="4">
        <f t="shared" si="3"/>
        <v>74</v>
      </c>
      <c r="K22" s="4">
        <f t="shared" si="4"/>
        <v>1800</v>
      </c>
      <c r="L22" s="4">
        <f>IF(D22=1,"",VLOOKUP(D22,系数!$AA$1:$AJ$12,MATCH(C22,圣物评级,0),1))</f>
        <v>0</v>
      </c>
      <c r="M22" s="4">
        <f t="shared" si="2"/>
        <v>567</v>
      </c>
    </row>
    <row r="23" spans="1:19" x14ac:dyDescent="0.3">
      <c r="A23" s="4">
        <v>81000001</v>
      </c>
      <c r="B23" s="4">
        <v>1</v>
      </c>
      <c r="C23" s="4">
        <f>INDEX(属性!F:F,MATCH(强化!A23,属性!A:A,0))</f>
        <v>6</v>
      </c>
      <c r="D23" s="4">
        <v>21</v>
      </c>
      <c r="E23" s="4">
        <v>0</v>
      </c>
      <c r="F23" s="4">
        <v>0</v>
      </c>
      <c r="G23" s="4">
        <v>0</v>
      </c>
      <c r="H23" s="4">
        <f t="shared" si="0"/>
        <v>0</v>
      </c>
      <c r="I23" s="4">
        <f t="shared" si="1"/>
        <v>90</v>
      </c>
      <c r="J23" s="4">
        <f t="shared" si="3"/>
        <v>80</v>
      </c>
      <c r="K23" s="4">
        <f t="shared" si="4"/>
        <v>1800</v>
      </c>
      <c r="L23" s="4">
        <f>IF(D23=1,"",VLOOKUP(D23,系数!$AA$1:$AJ$12,MATCH(C23,圣物评级,0),1))</f>
        <v>0</v>
      </c>
      <c r="M23" s="4">
        <f t="shared" si="2"/>
        <v>641</v>
      </c>
    </row>
    <row r="24" spans="1:19" x14ac:dyDescent="0.3">
      <c r="A24" s="4">
        <v>81000001</v>
      </c>
      <c r="B24" s="4">
        <v>1</v>
      </c>
      <c r="C24" s="4">
        <f>INDEX(属性!F:F,MATCH(强化!A24,属性!A:A,0))</f>
        <v>6</v>
      </c>
      <c r="D24" s="4">
        <v>22</v>
      </c>
      <c r="E24" s="4">
        <v>0</v>
      </c>
      <c r="F24" s="4">
        <v>0</v>
      </c>
      <c r="G24" s="4">
        <v>0</v>
      </c>
      <c r="H24" s="4">
        <f t="shared" si="0"/>
        <v>0</v>
      </c>
      <c r="I24" s="4">
        <f t="shared" si="1"/>
        <v>91</v>
      </c>
      <c r="J24" s="4">
        <f t="shared" si="3"/>
        <v>84</v>
      </c>
      <c r="K24" s="4">
        <f t="shared" si="4"/>
        <v>1800</v>
      </c>
      <c r="L24" s="4">
        <f>IF(D24=1,"",VLOOKUP(D24,系数!$AA$1:$AJ$12,MATCH(C24,圣物评级,0),1))</f>
        <v>0</v>
      </c>
      <c r="M24" s="4">
        <f t="shared" si="2"/>
        <v>721</v>
      </c>
    </row>
    <row r="25" spans="1:19" x14ac:dyDescent="0.3">
      <c r="A25" s="4">
        <v>81000001</v>
      </c>
      <c r="B25" s="4">
        <v>1</v>
      </c>
      <c r="C25" s="4">
        <f>INDEX(属性!F:F,MATCH(强化!A25,属性!A:A,0))</f>
        <v>6</v>
      </c>
      <c r="D25" s="4">
        <v>23</v>
      </c>
      <c r="E25" s="4">
        <v>0</v>
      </c>
      <c r="F25" s="4">
        <v>0</v>
      </c>
      <c r="G25" s="4">
        <v>0</v>
      </c>
      <c r="H25" s="4">
        <f t="shared" si="0"/>
        <v>0</v>
      </c>
      <c r="I25" s="4">
        <f t="shared" si="1"/>
        <v>92</v>
      </c>
      <c r="J25" s="4">
        <f t="shared" si="3"/>
        <v>89</v>
      </c>
      <c r="K25" s="4">
        <f t="shared" si="4"/>
        <v>1800</v>
      </c>
      <c r="L25" s="4">
        <f>IF(D25=1,"",VLOOKUP(D25,系数!$AA$1:$AJ$12,MATCH(C25,圣物评级,0),1))</f>
        <v>0</v>
      </c>
      <c r="M25" s="4">
        <f t="shared" si="2"/>
        <v>805</v>
      </c>
    </row>
    <row r="26" spans="1:19" x14ac:dyDescent="0.3">
      <c r="A26" s="4">
        <v>81000001</v>
      </c>
      <c r="B26" s="4">
        <v>1</v>
      </c>
      <c r="C26" s="4">
        <f>INDEX(属性!F:F,MATCH(强化!A26,属性!A:A,0))</f>
        <v>6</v>
      </c>
      <c r="D26" s="4">
        <v>24</v>
      </c>
      <c r="E26" s="4">
        <v>0</v>
      </c>
      <c r="F26" s="4">
        <v>0</v>
      </c>
      <c r="G26" s="4">
        <v>0</v>
      </c>
      <c r="H26" s="4">
        <f t="shared" si="0"/>
        <v>0</v>
      </c>
      <c r="I26" s="4">
        <f t="shared" si="1"/>
        <v>93</v>
      </c>
      <c r="J26" s="4">
        <f t="shared" si="3"/>
        <v>94</v>
      </c>
      <c r="K26" s="4">
        <f t="shared" si="4"/>
        <v>1800</v>
      </c>
      <c r="L26" s="4">
        <f>IF(D26=1,"",VLOOKUP(D26,系数!$AA$1:$AJ$12,MATCH(C26,圣物评级,0),1))</f>
        <v>0</v>
      </c>
      <c r="M26" s="4">
        <f t="shared" si="2"/>
        <v>894</v>
      </c>
    </row>
    <row r="27" spans="1:19" x14ac:dyDescent="0.3">
      <c r="A27" s="4">
        <v>81000001</v>
      </c>
      <c r="B27" s="4">
        <v>1</v>
      </c>
      <c r="C27" s="4">
        <f>INDEX(属性!F:F,MATCH(强化!A27,属性!A:A,0))</f>
        <v>6</v>
      </c>
      <c r="D27" s="4">
        <v>25</v>
      </c>
      <c r="E27" s="4">
        <v>0</v>
      </c>
      <c r="F27" s="4">
        <v>0</v>
      </c>
      <c r="G27" s="4">
        <v>0</v>
      </c>
      <c r="H27" s="4">
        <f t="shared" si="0"/>
        <v>0</v>
      </c>
      <c r="I27" s="4">
        <f t="shared" si="1"/>
        <v>94</v>
      </c>
      <c r="J27" s="4">
        <f t="shared" si="3"/>
        <v>99</v>
      </c>
      <c r="K27" s="4">
        <f t="shared" si="4"/>
        <v>1800</v>
      </c>
      <c r="L27" s="4">
        <f>IF(D27=1,"",VLOOKUP(D27,系数!$AA$1:$AJ$12,MATCH(C27,圣物评级,0),1))</f>
        <v>0</v>
      </c>
      <c r="M27" s="4">
        <f t="shared" si="2"/>
        <v>988</v>
      </c>
    </row>
    <row r="28" spans="1:19" x14ac:dyDescent="0.3">
      <c r="A28" s="4">
        <v>81000001</v>
      </c>
      <c r="B28" s="4">
        <v>1</v>
      </c>
      <c r="C28" s="4">
        <f>INDEX(属性!F:F,MATCH(强化!A28,属性!A:A,0))</f>
        <v>6</v>
      </c>
      <c r="D28" s="4">
        <v>26</v>
      </c>
      <c r="E28" s="4">
        <v>0</v>
      </c>
      <c r="F28" s="4">
        <v>0</v>
      </c>
      <c r="G28" s="4">
        <v>0</v>
      </c>
      <c r="H28" s="4">
        <f t="shared" si="0"/>
        <v>0</v>
      </c>
      <c r="I28" s="4">
        <f t="shared" si="1"/>
        <v>95</v>
      </c>
      <c r="J28" s="4">
        <f t="shared" si="3"/>
        <v>104</v>
      </c>
      <c r="K28" s="4">
        <f t="shared" si="4"/>
        <v>1800</v>
      </c>
      <c r="L28" s="4">
        <f>IF(D28=1,"",VLOOKUP(D28,系数!$AA$1:$AJ$12,MATCH(C28,圣物评级,0),1))</f>
        <v>0</v>
      </c>
      <c r="M28" s="4">
        <f t="shared" si="2"/>
        <v>1087</v>
      </c>
    </row>
    <row r="29" spans="1:19" x14ac:dyDescent="0.3">
      <c r="A29" s="4">
        <v>81000001</v>
      </c>
      <c r="B29" s="4">
        <v>1</v>
      </c>
      <c r="C29" s="4">
        <f>INDEX(属性!F:F,MATCH(强化!A29,属性!A:A,0))</f>
        <v>6</v>
      </c>
      <c r="D29" s="4">
        <v>27</v>
      </c>
      <c r="E29" s="4">
        <v>0</v>
      </c>
      <c r="F29" s="4">
        <v>0</v>
      </c>
      <c r="G29" s="4">
        <v>0</v>
      </c>
      <c r="H29" s="4">
        <f t="shared" si="0"/>
        <v>0</v>
      </c>
      <c r="I29" s="4">
        <f t="shared" si="1"/>
        <v>96</v>
      </c>
      <c r="J29" s="4">
        <f t="shared" si="3"/>
        <v>109</v>
      </c>
      <c r="K29" s="4">
        <f t="shared" si="4"/>
        <v>1800</v>
      </c>
      <c r="L29" s="4">
        <f>IF(D29=1,"",VLOOKUP(D29,系数!$AA$1:$AJ$12,MATCH(C29,圣物评级,0),1))</f>
        <v>0</v>
      </c>
      <c r="M29" s="4">
        <f t="shared" si="2"/>
        <v>1191</v>
      </c>
    </row>
    <row r="30" spans="1:19" x14ac:dyDescent="0.3">
      <c r="A30" s="4">
        <v>81000001</v>
      </c>
      <c r="B30" s="4">
        <v>1</v>
      </c>
      <c r="C30" s="4">
        <f>INDEX(属性!F:F,MATCH(强化!A30,属性!A:A,0))</f>
        <v>6</v>
      </c>
      <c r="D30" s="4">
        <v>28</v>
      </c>
      <c r="E30" s="4">
        <v>0</v>
      </c>
      <c r="F30" s="4">
        <v>0</v>
      </c>
      <c r="G30" s="4">
        <v>0</v>
      </c>
      <c r="H30" s="4">
        <f t="shared" si="0"/>
        <v>0</v>
      </c>
      <c r="I30" s="4">
        <f t="shared" si="1"/>
        <v>97</v>
      </c>
      <c r="J30" s="4">
        <f t="shared" si="3"/>
        <v>114</v>
      </c>
      <c r="K30" s="4">
        <f t="shared" si="4"/>
        <v>1800</v>
      </c>
      <c r="L30" s="4">
        <f>IF(D30=1,"",VLOOKUP(D30,系数!$AA$1:$AJ$12,MATCH(C30,圣物评级,0),1))</f>
        <v>0</v>
      </c>
      <c r="M30" s="4">
        <f t="shared" si="2"/>
        <v>1300</v>
      </c>
    </row>
    <row r="31" spans="1:19" x14ac:dyDescent="0.3">
      <c r="A31" s="4">
        <v>81000001</v>
      </c>
      <c r="B31" s="4">
        <v>1</v>
      </c>
      <c r="C31" s="4">
        <f>INDEX(属性!F:F,MATCH(强化!A31,属性!A:A,0))</f>
        <v>6</v>
      </c>
      <c r="D31" s="4">
        <v>29</v>
      </c>
      <c r="E31" s="4">
        <v>0</v>
      </c>
      <c r="F31" s="4">
        <v>0</v>
      </c>
      <c r="G31" s="4">
        <v>0</v>
      </c>
      <c r="H31" s="4">
        <f t="shared" si="0"/>
        <v>0</v>
      </c>
      <c r="I31" s="4">
        <f t="shared" si="1"/>
        <v>98</v>
      </c>
      <c r="J31" s="4">
        <f t="shared" si="3"/>
        <v>119</v>
      </c>
      <c r="K31" s="4">
        <f t="shared" si="4"/>
        <v>1800</v>
      </c>
      <c r="L31" s="4">
        <f>IF(D31=1,"",VLOOKUP(D31,系数!$AA$1:$AJ$12,MATCH(C31,圣物评级,0),1))</f>
        <v>0</v>
      </c>
      <c r="M31" s="4">
        <f t="shared" si="2"/>
        <v>1414</v>
      </c>
    </row>
    <row r="32" spans="1:19" x14ac:dyDescent="0.3">
      <c r="A32" s="4">
        <v>81000001</v>
      </c>
      <c r="B32" s="4">
        <v>1</v>
      </c>
      <c r="C32" s="4">
        <f>INDEX(属性!F:F,MATCH(强化!A32,属性!A:A,0))</f>
        <v>6</v>
      </c>
      <c r="D32" s="4">
        <v>30</v>
      </c>
      <c r="E32" s="4">
        <v>0</v>
      </c>
      <c r="F32" s="4">
        <v>0</v>
      </c>
      <c r="G32" s="4">
        <v>0</v>
      </c>
      <c r="H32" s="4">
        <f t="shared" si="0"/>
        <v>0</v>
      </c>
      <c r="I32" s="4">
        <f t="shared" si="1"/>
        <v>99</v>
      </c>
      <c r="J32" s="4">
        <f t="shared" si="3"/>
        <v>124</v>
      </c>
      <c r="K32" s="4">
        <f t="shared" si="4"/>
        <v>1800</v>
      </c>
      <c r="L32" s="4">
        <f>IF(D32=1,"",VLOOKUP(D32,系数!$AA$1:$AJ$12,MATCH(C32,圣物评级,0),1))</f>
        <v>0</v>
      </c>
      <c r="M32" s="4">
        <f t="shared" si="2"/>
        <v>1533</v>
      </c>
    </row>
    <row r="33" spans="1:13" x14ac:dyDescent="0.3">
      <c r="A33" s="4">
        <v>81000001</v>
      </c>
      <c r="B33" s="4">
        <v>1</v>
      </c>
      <c r="C33" s="4">
        <f>INDEX(属性!F:F,MATCH(强化!A33,属性!A:A,0))</f>
        <v>6</v>
      </c>
      <c r="D33" s="4">
        <v>31</v>
      </c>
      <c r="E33" s="4">
        <v>0</v>
      </c>
      <c r="F33" s="4">
        <v>0</v>
      </c>
      <c r="G33" s="4">
        <v>0</v>
      </c>
      <c r="H33" s="4">
        <f t="shared" si="0"/>
        <v>0</v>
      </c>
      <c r="I33" s="4">
        <f t="shared" si="1"/>
        <v>100</v>
      </c>
      <c r="J33" s="4">
        <f t="shared" si="3"/>
        <v>132</v>
      </c>
      <c r="K33" s="4">
        <f t="shared" si="4"/>
        <v>1800</v>
      </c>
      <c r="L33" s="4">
        <f>IF(D33=1,"",VLOOKUP(D33,系数!$AA$1:$AJ$12,MATCH(C33,圣物评级,0),1))</f>
        <v>0</v>
      </c>
      <c r="M33" s="4">
        <f t="shared" si="2"/>
        <v>1657</v>
      </c>
    </row>
    <row r="34" spans="1:13" x14ac:dyDescent="0.3">
      <c r="A34" s="4">
        <v>81000001</v>
      </c>
      <c r="B34" s="4">
        <v>1</v>
      </c>
      <c r="C34" s="4">
        <f>INDEX(属性!F:F,MATCH(强化!A34,属性!A:A,0))</f>
        <v>6</v>
      </c>
      <c r="D34" s="4">
        <v>32</v>
      </c>
      <c r="E34" s="4">
        <v>0</v>
      </c>
      <c r="F34" s="4">
        <v>0</v>
      </c>
      <c r="G34" s="4">
        <v>0</v>
      </c>
      <c r="H34" s="4">
        <f t="shared" si="0"/>
        <v>0</v>
      </c>
      <c r="I34" s="4">
        <f t="shared" si="1"/>
        <v>101</v>
      </c>
      <c r="J34" s="4">
        <f t="shared" si="3"/>
        <v>140</v>
      </c>
      <c r="K34" s="4">
        <f t="shared" si="4"/>
        <v>1800</v>
      </c>
      <c r="L34" s="4">
        <f>IF(D34=1,"",VLOOKUP(D34,系数!$AA$1:$AJ$12,MATCH(C34,圣物评级,0),1))</f>
        <v>0</v>
      </c>
      <c r="M34" s="4">
        <f t="shared" si="2"/>
        <v>1789</v>
      </c>
    </row>
    <row r="35" spans="1:13" x14ac:dyDescent="0.3">
      <c r="A35" s="4">
        <v>81000001</v>
      </c>
      <c r="B35" s="4">
        <v>1</v>
      </c>
      <c r="C35" s="4">
        <f>INDEX(属性!F:F,MATCH(强化!A35,属性!A:A,0))</f>
        <v>6</v>
      </c>
      <c r="D35" s="4">
        <v>33</v>
      </c>
      <c r="E35" s="4">
        <v>0</v>
      </c>
      <c r="F35" s="4">
        <v>0</v>
      </c>
      <c r="G35" s="4">
        <v>0</v>
      </c>
      <c r="H35" s="4">
        <f t="shared" si="0"/>
        <v>0</v>
      </c>
      <c r="I35" s="4">
        <f t="shared" si="1"/>
        <v>102</v>
      </c>
      <c r="J35" s="4">
        <f t="shared" si="3"/>
        <v>147</v>
      </c>
      <c r="K35" s="4">
        <f t="shared" si="4"/>
        <v>1800</v>
      </c>
      <c r="L35" s="4">
        <f>IF(D35=1,"",VLOOKUP(D35,系数!$AA$1:$AJ$12,MATCH(C35,圣物评级,0),1))</f>
        <v>0</v>
      </c>
      <c r="M35" s="4">
        <f t="shared" si="2"/>
        <v>1929</v>
      </c>
    </row>
    <row r="36" spans="1:13" x14ac:dyDescent="0.3">
      <c r="A36" s="4">
        <v>81000001</v>
      </c>
      <c r="B36" s="4">
        <v>1</v>
      </c>
      <c r="C36" s="4">
        <f>INDEX(属性!F:F,MATCH(强化!A36,属性!A:A,0))</f>
        <v>6</v>
      </c>
      <c r="D36" s="4">
        <v>34</v>
      </c>
      <c r="E36" s="4">
        <v>0</v>
      </c>
      <c r="F36" s="4">
        <v>0</v>
      </c>
      <c r="G36" s="4">
        <v>0</v>
      </c>
      <c r="H36" s="4">
        <f t="shared" si="0"/>
        <v>0</v>
      </c>
      <c r="I36" s="4">
        <f t="shared" si="1"/>
        <v>103</v>
      </c>
      <c r="J36" s="4">
        <f t="shared" si="3"/>
        <v>154</v>
      </c>
      <c r="K36" s="4">
        <f t="shared" si="4"/>
        <v>1800</v>
      </c>
      <c r="L36" s="4">
        <f>IF(D36=1,"",VLOOKUP(D36,系数!$AA$1:$AJ$12,MATCH(C36,圣物评级,0),1))</f>
        <v>0</v>
      </c>
      <c r="M36" s="4">
        <f t="shared" si="2"/>
        <v>2076</v>
      </c>
    </row>
    <row r="37" spans="1:13" x14ac:dyDescent="0.3">
      <c r="A37" s="4">
        <v>81000001</v>
      </c>
      <c r="B37" s="4">
        <v>1</v>
      </c>
      <c r="C37" s="4">
        <f>INDEX(属性!F:F,MATCH(强化!A37,属性!A:A,0))</f>
        <v>6</v>
      </c>
      <c r="D37" s="4">
        <v>35</v>
      </c>
      <c r="E37" s="4">
        <v>0</v>
      </c>
      <c r="F37" s="4">
        <v>0</v>
      </c>
      <c r="G37" s="4">
        <v>0</v>
      </c>
      <c r="H37" s="4">
        <f t="shared" si="0"/>
        <v>0</v>
      </c>
      <c r="I37" s="4">
        <f t="shared" si="1"/>
        <v>104</v>
      </c>
      <c r="J37" s="4">
        <f t="shared" si="3"/>
        <v>162</v>
      </c>
      <c r="K37" s="4">
        <f t="shared" si="4"/>
        <v>1800</v>
      </c>
      <c r="L37" s="4">
        <f>IF(D37=1,"",VLOOKUP(D37,系数!$AA$1:$AJ$12,MATCH(C37,圣物评级,0),1))</f>
        <v>0</v>
      </c>
      <c r="M37" s="4">
        <f t="shared" si="2"/>
        <v>2230</v>
      </c>
    </row>
    <row r="38" spans="1:13" x14ac:dyDescent="0.3">
      <c r="A38" s="4">
        <v>81000001</v>
      </c>
      <c r="B38" s="4">
        <v>1</v>
      </c>
      <c r="C38" s="4">
        <f>INDEX(属性!F:F,MATCH(强化!A38,属性!A:A,0))</f>
        <v>6</v>
      </c>
      <c r="D38" s="4">
        <v>36</v>
      </c>
      <c r="E38" s="4">
        <v>0</v>
      </c>
      <c r="F38" s="4">
        <v>0</v>
      </c>
      <c r="G38" s="4">
        <v>0</v>
      </c>
      <c r="H38" s="4">
        <f t="shared" si="0"/>
        <v>0</v>
      </c>
      <c r="I38" s="4">
        <f t="shared" si="1"/>
        <v>105</v>
      </c>
      <c r="J38" s="4">
        <f t="shared" si="3"/>
        <v>169</v>
      </c>
      <c r="K38" s="4">
        <f t="shared" si="4"/>
        <v>1800</v>
      </c>
      <c r="L38" s="4">
        <f>IF(D38=1,"",VLOOKUP(D38,系数!$AA$1:$AJ$12,MATCH(C38,圣物评级,0),1))</f>
        <v>0</v>
      </c>
      <c r="M38" s="4">
        <f t="shared" si="2"/>
        <v>2392</v>
      </c>
    </row>
    <row r="39" spans="1:13" x14ac:dyDescent="0.3">
      <c r="A39" s="4">
        <v>81000001</v>
      </c>
      <c r="B39" s="4">
        <v>1</v>
      </c>
      <c r="C39" s="4">
        <f>INDEX(属性!F:F,MATCH(强化!A39,属性!A:A,0))</f>
        <v>6</v>
      </c>
      <c r="D39" s="4">
        <v>37</v>
      </c>
      <c r="E39" s="4">
        <v>0</v>
      </c>
      <c r="F39" s="4">
        <v>0</v>
      </c>
      <c r="G39" s="4">
        <v>0</v>
      </c>
      <c r="H39" s="4">
        <f t="shared" si="0"/>
        <v>0</v>
      </c>
      <c r="I39" s="4">
        <f t="shared" si="1"/>
        <v>106</v>
      </c>
      <c r="J39" s="4">
        <f t="shared" si="3"/>
        <v>176</v>
      </c>
      <c r="K39" s="4">
        <f t="shared" si="4"/>
        <v>1800</v>
      </c>
      <c r="L39" s="4">
        <f>IF(D39=1,"",VLOOKUP(D39,系数!$AA$1:$AJ$12,MATCH(C39,圣物评级,0),1))</f>
        <v>0</v>
      </c>
      <c r="M39" s="4">
        <f t="shared" si="2"/>
        <v>2561</v>
      </c>
    </row>
    <row r="40" spans="1:13" x14ac:dyDescent="0.3">
      <c r="A40" s="4">
        <v>81000001</v>
      </c>
      <c r="B40" s="4">
        <v>1</v>
      </c>
      <c r="C40" s="4">
        <f>INDEX(属性!F:F,MATCH(强化!A40,属性!A:A,0))</f>
        <v>6</v>
      </c>
      <c r="D40" s="4">
        <v>38</v>
      </c>
      <c r="E40" s="4">
        <v>0</v>
      </c>
      <c r="F40" s="4">
        <v>0</v>
      </c>
      <c r="G40" s="4">
        <v>0</v>
      </c>
      <c r="H40" s="4">
        <f t="shared" si="0"/>
        <v>0</v>
      </c>
      <c r="I40" s="4">
        <f t="shared" si="1"/>
        <v>107</v>
      </c>
      <c r="J40" s="4">
        <f t="shared" si="3"/>
        <v>184</v>
      </c>
      <c r="K40" s="4">
        <f t="shared" si="4"/>
        <v>1800</v>
      </c>
      <c r="L40" s="4">
        <f>IF(D40=1,"",VLOOKUP(D40,系数!$AA$1:$AJ$12,MATCH(C40,圣物评级,0),1))</f>
        <v>0</v>
      </c>
      <c r="M40" s="4">
        <f t="shared" si="2"/>
        <v>2737</v>
      </c>
    </row>
    <row r="41" spans="1:13" x14ac:dyDescent="0.3">
      <c r="A41" s="4">
        <v>81000001</v>
      </c>
      <c r="B41" s="4">
        <v>1</v>
      </c>
      <c r="C41" s="4">
        <f>INDEX(属性!F:F,MATCH(强化!A41,属性!A:A,0))</f>
        <v>6</v>
      </c>
      <c r="D41" s="4">
        <v>39</v>
      </c>
      <c r="E41" s="4">
        <v>0</v>
      </c>
      <c r="F41" s="4">
        <v>0</v>
      </c>
      <c r="G41" s="4">
        <v>0</v>
      </c>
      <c r="H41" s="4">
        <f t="shared" si="0"/>
        <v>0</v>
      </c>
      <c r="I41" s="4">
        <f t="shared" si="1"/>
        <v>108</v>
      </c>
      <c r="J41" s="4">
        <f t="shared" si="3"/>
        <v>192</v>
      </c>
      <c r="K41" s="4">
        <f t="shared" si="4"/>
        <v>1800</v>
      </c>
      <c r="L41" s="4">
        <f>IF(D41=1,"",VLOOKUP(D41,系数!$AA$1:$AJ$12,MATCH(C41,圣物评级,0),1))</f>
        <v>0</v>
      </c>
      <c r="M41" s="4">
        <f t="shared" si="2"/>
        <v>2921</v>
      </c>
    </row>
    <row r="42" spans="1:13" x14ac:dyDescent="0.3">
      <c r="A42" s="4">
        <v>81000001</v>
      </c>
      <c r="B42" s="4">
        <v>1</v>
      </c>
      <c r="C42" s="4">
        <f>INDEX(属性!F:F,MATCH(强化!A42,属性!A:A,0))</f>
        <v>6</v>
      </c>
      <c r="D42" s="4">
        <v>40</v>
      </c>
      <c r="E42" s="4">
        <v>0</v>
      </c>
      <c r="F42" s="4">
        <v>0</v>
      </c>
      <c r="G42" s="4">
        <v>0</v>
      </c>
      <c r="H42" s="4">
        <f t="shared" si="0"/>
        <v>0</v>
      </c>
      <c r="I42" s="4">
        <f t="shared" si="1"/>
        <v>109</v>
      </c>
      <c r="J42" s="4">
        <f t="shared" si="3"/>
        <v>200</v>
      </c>
      <c r="K42" s="4">
        <f t="shared" si="4"/>
        <v>1800</v>
      </c>
      <c r="L42" s="4">
        <f>IF(D42=1,"",VLOOKUP(D42,系数!$AA$1:$AJ$12,MATCH(C42,圣物评级,0),1))</f>
        <v>0</v>
      </c>
      <c r="M42" s="4">
        <f t="shared" si="2"/>
        <v>3113</v>
      </c>
    </row>
    <row r="43" spans="1:13" x14ac:dyDescent="0.3">
      <c r="A43" s="4">
        <v>81000001</v>
      </c>
      <c r="B43" s="4">
        <v>1</v>
      </c>
      <c r="C43" s="4">
        <f>INDEX(属性!F:F,MATCH(强化!A43,属性!A:A,0))</f>
        <v>6</v>
      </c>
      <c r="D43" s="4">
        <v>41</v>
      </c>
      <c r="E43" s="4">
        <v>0</v>
      </c>
      <c r="F43" s="4">
        <v>0</v>
      </c>
      <c r="G43" s="4">
        <v>0</v>
      </c>
      <c r="H43" s="4">
        <f t="shared" si="0"/>
        <v>0</v>
      </c>
      <c r="I43" s="4">
        <f t="shared" si="1"/>
        <v>110</v>
      </c>
      <c r="J43" s="4">
        <f t="shared" si="3"/>
        <v>210</v>
      </c>
      <c r="K43" s="4">
        <f t="shared" si="4"/>
        <v>1800</v>
      </c>
      <c r="L43" s="4">
        <f>IF(D43=1,"",VLOOKUP(D43,系数!$AA$1:$AJ$12,MATCH(C43,圣物评级,0),1))</f>
        <v>0</v>
      </c>
      <c r="M43" s="4">
        <f t="shared" si="2"/>
        <v>3313</v>
      </c>
    </row>
    <row r="44" spans="1:13" x14ac:dyDescent="0.3">
      <c r="A44" s="4">
        <v>81000001</v>
      </c>
      <c r="B44" s="4">
        <v>1</v>
      </c>
      <c r="C44" s="4">
        <f>INDEX(属性!F:F,MATCH(强化!A44,属性!A:A,0))</f>
        <v>6</v>
      </c>
      <c r="D44" s="4">
        <v>42</v>
      </c>
      <c r="E44" s="4">
        <v>0</v>
      </c>
      <c r="F44" s="4">
        <v>0</v>
      </c>
      <c r="G44" s="4">
        <v>0</v>
      </c>
      <c r="H44" s="4">
        <f t="shared" si="0"/>
        <v>0</v>
      </c>
      <c r="I44" s="4">
        <f t="shared" si="1"/>
        <v>111</v>
      </c>
      <c r="J44" s="4">
        <f t="shared" si="3"/>
        <v>220</v>
      </c>
      <c r="K44" s="4">
        <f t="shared" si="4"/>
        <v>1800</v>
      </c>
      <c r="L44" s="4">
        <f>IF(D44=1,"",VLOOKUP(D44,系数!$AA$1:$AJ$12,MATCH(C44,圣物评级,0),1))</f>
        <v>0</v>
      </c>
      <c r="M44" s="4">
        <f t="shared" si="2"/>
        <v>3523</v>
      </c>
    </row>
    <row r="45" spans="1:13" x14ac:dyDescent="0.3">
      <c r="A45" s="4">
        <v>81000001</v>
      </c>
      <c r="B45" s="4">
        <v>1</v>
      </c>
      <c r="C45" s="4">
        <f>INDEX(属性!F:F,MATCH(强化!A45,属性!A:A,0))</f>
        <v>6</v>
      </c>
      <c r="D45" s="4">
        <v>43</v>
      </c>
      <c r="E45" s="4">
        <v>0</v>
      </c>
      <c r="F45" s="4">
        <v>0</v>
      </c>
      <c r="G45" s="4">
        <v>0</v>
      </c>
      <c r="H45" s="4">
        <f t="shared" si="0"/>
        <v>0</v>
      </c>
      <c r="I45" s="4">
        <f t="shared" si="1"/>
        <v>112</v>
      </c>
      <c r="J45" s="4">
        <f t="shared" si="3"/>
        <v>231</v>
      </c>
      <c r="K45" s="4">
        <f t="shared" si="4"/>
        <v>1800</v>
      </c>
      <c r="L45" s="4">
        <f>IF(D45=1,"",VLOOKUP(D45,系数!$AA$1:$AJ$12,MATCH(C45,圣物评级,0),1))</f>
        <v>0</v>
      </c>
      <c r="M45" s="4">
        <f t="shared" si="2"/>
        <v>3743</v>
      </c>
    </row>
    <row r="46" spans="1:13" x14ac:dyDescent="0.3">
      <c r="A46" s="4">
        <v>81000001</v>
      </c>
      <c r="B46" s="4">
        <v>1</v>
      </c>
      <c r="C46" s="4">
        <f>INDEX(属性!F:F,MATCH(强化!A46,属性!A:A,0))</f>
        <v>6</v>
      </c>
      <c r="D46" s="4">
        <v>44</v>
      </c>
      <c r="E46" s="4">
        <v>0</v>
      </c>
      <c r="F46" s="4">
        <v>0</v>
      </c>
      <c r="G46" s="4">
        <v>0</v>
      </c>
      <c r="H46" s="4">
        <f t="shared" si="0"/>
        <v>0</v>
      </c>
      <c r="I46" s="4">
        <f t="shared" si="1"/>
        <v>113</v>
      </c>
      <c r="J46" s="4">
        <f t="shared" si="3"/>
        <v>243</v>
      </c>
      <c r="K46" s="4">
        <f t="shared" si="4"/>
        <v>1800</v>
      </c>
      <c r="L46" s="4">
        <f>IF(D46=1,"",VLOOKUP(D46,系数!$AA$1:$AJ$12,MATCH(C46,圣物评级,0),1))</f>
        <v>0</v>
      </c>
      <c r="M46" s="4">
        <f t="shared" si="2"/>
        <v>3974</v>
      </c>
    </row>
    <row r="47" spans="1:13" x14ac:dyDescent="0.3">
      <c r="A47" s="4">
        <v>81000001</v>
      </c>
      <c r="B47" s="4">
        <v>1</v>
      </c>
      <c r="C47" s="4">
        <f>INDEX(属性!F:F,MATCH(强化!A47,属性!A:A,0))</f>
        <v>6</v>
      </c>
      <c r="D47" s="4">
        <v>45</v>
      </c>
      <c r="E47" s="4">
        <v>0</v>
      </c>
      <c r="F47" s="4">
        <v>0</v>
      </c>
      <c r="G47" s="4">
        <v>0</v>
      </c>
      <c r="H47" s="4">
        <f t="shared" si="0"/>
        <v>0</v>
      </c>
      <c r="I47" s="4">
        <f t="shared" si="1"/>
        <v>114</v>
      </c>
      <c r="J47" s="4">
        <f t="shared" si="3"/>
        <v>255</v>
      </c>
      <c r="K47" s="4">
        <f t="shared" si="4"/>
        <v>1800</v>
      </c>
      <c r="L47" s="4">
        <f>IF(D47=1,"",VLOOKUP(D47,系数!$AA$1:$AJ$12,MATCH(C47,圣物评级,0),1))</f>
        <v>0</v>
      </c>
      <c r="M47" s="4">
        <f t="shared" si="2"/>
        <v>4217</v>
      </c>
    </row>
    <row r="48" spans="1:13" x14ac:dyDescent="0.3">
      <c r="A48" s="4">
        <v>81000001</v>
      </c>
      <c r="B48" s="4">
        <v>1</v>
      </c>
      <c r="C48" s="4">
        <f>INDEX(属性!F:F,MATCH(强化!A48,属性!A:A,0))</f>
        <v>6</v>
      </c>
      <c r="D48" s="4">
        <v>46</v>
      </c>
      <c r="E48" s="4">
        <v>0</v>
      </c>
      <c r="F48" s="4">
        <v>0</v>
      </c>
      <c r="G48" s="4">
        <v>0</v>
      </c>
      <c r="H48" s="4">
        <f t="shared" si="0"/>
        <v>0</v>
      </c>
      <c r="I48" s="4">
        <f t="shared" si="1"/>
        <v>115</v>
      </c>
      <c r="J48" s="4">
        <f t="shared" si="3"/>
        <v>268</v>
      </c>
      <c r="K48" s="4">
        <f t="shared" si="4"/>
        <v>1800</v>
      </c>
      <c r="L48" s="4">
        <f>IF(D48=1,"",VLOOKUP(D48,系数!$AA$1:$AJ$12,MATCH(C48,圣物评级,0),1))</f>
        <v>0</v>
      </c>
      <c r="M48" s="4">
        <f t="shared" si="2"/>
        <v>4472</v>
      </c>
    </row>
    <row r="49" spans="1:13" x14ac:dyDescent="0.3">
      <c r="A49" s="4">
        <v>81000001</v>
      </c>
      <c r="B49" s="4">
        <v>1</v>
      </c>
      <c r="C49" s="4">
        <f>INDEX(属性!F:F,MATCH(强化!A49,属性!A:A,0))</f>
        <v>6</v>
      </c>
      <c r="D49" s="4">
        <v>47</v>
      </c>
      <c r="E49" s="4">
        <v>0</v>
      </c>
      <c r="F49" s="4">
        <v>0</v>
      </c>
      <c r="G49" s="4">
        <v>0</v>
      </c>
      <c r="H49" s="4">
        <f t="shared" si="0"/>
        <v>0</v>
      </c>
      <c r="I49" s="4">
        <f t="shared" si="1"/>
        <v>116</v>
      </c>
      <c r="J49" s="4">
        <f t="shared" si="3"/>
        <v>281</v>
      </c>
      <c r="K49" s="4">
        <f t="shared" si="4"/>
        <v>1800</v>
      </c>
      <c r="L49" s="4">
        <f>IF(D49=1,"",VLOOKUP(D49,系数!$AA$1:$AJ$12,MATCH(C49,圣物评级,0),1))</f>
        <v>0</v>
      </c>
      <c r="M49" s="4">
        <f t="shared" si="2"/>
        <v>4740</v>
      </c>
    </row>
    <row r="50" spans="1:13" x14ac:dyDescent="0.3">
      <c r="A50" s="4">
        <v>81000001</v>
      </c>
      <c r="B50" s="4">
        <v>1</v>
      </c>
      <c r="C50" s="4">
        <f>INDEX(属性!F:F,MATCH(强化!A50,属性!A:A,0))</f>
        <v>6</v>
      </c>
      <c r="D50" s="4">
        <v>48</v>
      </c>
      <c r="E50" s="4">
        <v>0</v>
      </c>
      <c r="F50" s="4">
        <v>0</v>
      </c>
      <c r="G50" s="4">
        <v>0</v>
      </c>
      <c r="H50" s="4">
        <f t="shared" si="0"/>
        <v>0</v>
      </c>
      <c r="I50" s="4">
        <f t="shared" si="1"/>
        <v>117</v>
      </c>
      <c r="J50" s="4">
        <f t="shared" si="3"/>
        <v>295</v>
      </c>
      <c r="K50" s="4">
        <f t="shared" si="4"/>
        <v>1800</v>
      </c>
      <c r="L50" s="4">
        <f>IF(D50=1,"",VLOOKUP(D50,系数!$AA$1:$AJ$12,MATCH(C50,圣物评级,0),1))</f>
        <v>0</v>
      </c>
      <c r="M50" s="4">
        <f t="shared" si="2"/>
        <v>5021</v>
      </c>
    </row>
    <row r="51" spans="1:13" x14ac:dyDescent="0.3">
      <c r="A51" s="4">
        <v>81000001</v>
      </c>
      <c r="B51" s="4">
        <v>1</v>
      </c>
      <c r="C51" s="4">
        <f>INDEX(属性!F:F,MATCH(强化!A51,属性!A:A,0))</f>
        <v>6</v>
      </c>
      <c r="D51" s="4">
        <v>49</v>
      </c>
      <c r="E51" s="4">
        <v>0</v>
      </c>
      <c r="F51" s="4">
        <v>0</v>
      </c>
      <c r="G51" s="4">
        <v>0</v>
      </c>
      <c r="H51" s="4">
        <f t="shared" si="0"/>
        <v>0</v>
      </c>
      <c r="I51" s="4">
        <f t="shared" si="1"/>
        <v>118</v>
      </c>
      <c r="J51" s="4">
        <f t="shared" si="3"/>
        <v>310</v>
      </c>
      <c r="K51" s="4">
        <f t="shared" si="4"/>
        <v>1800</v>
      </c>
      <c r="L51" s="4">
        <f>IF(D51=1,"",VLOOKUP(D51,系数!$AA$1:$AJ$12,MATCH(C51,圣物评级,0),1))</f>
        <v>0</v>
      </c>
      <c r="M51" s="4">
        <f t="shared" si="2"/>
        <v>5316</v>
      </c>
    </row>
    <row r="52" spans="1:13" x14ac:dyDescent="0.3">
      <c r="A52" s="4">
        <v>81000001</v>
      </c>
      <c r="B52" s="4">
        <v>1</v>
      </c>
      <c r="C52" s="4">
        <f>INDEX(属性!F:F,MATCH(强化!A52,属性!A:A,0))</f>
        <v>6</v>
      </c>
      <c r="D52" s="4">
        <v>50</v>
      </c>
      <c r="E52" s="4">
        <v>0</v>
      </c>
      <c r="F52" s="4">
        <v>0</v>
      </c>
      <c r="G52" s="4">
        <v>0</v>
      </c>
      <c r="H52" s="4">
        <f t="shared" si="0"/>
        <v>0</v>
      </c>
      <c r="I52" s="4">
        <f t="shared" si="1"/>
        <v>119</v>
      </c>
      <c r="J52" s="4">
        <f t="shared" si="3"/>
        <v>325</v>
      </c>
      <c r="K52" s="4">
        <f t="shared" si="4"/>
        <v>1800</v>
      </c>
      <c r="L52" s="4">
        <f>IF(D52=1,"",VLOOKUP(D52,系数!$AA$1:$AJ$12,MATCH(C52,圣物评级,0),1))</f>
        <v>0</v>
      </c>
      <c r="M52" s="4">
        <f t="shared" si="2"/>
        <v>5626</v>
      </c>
    </row>
    <row r="53" spans="1:13" x14ac:dyDescent="0.3">
      <c r="A53" s="4">
        <v>81000001</v>
      </c>
      <c r="B53" s="4">
        <v>1</v>
      </c>
      <c r="C53" s="4">
        <f>INDEX(属性!F:F,MATCH(强化!A53,属性!A:A,0))</f>
        <v>6</v>
      </c>
      <c r="D53" s="4">
        <v>51</v>
      </c>
      <c r="E53" s="4">
        <v>0</v>
      </c>
      <c r="F53" s="4">
        <v>0</v>
      </c>
      <c r="G53" s="4">
        <v>0</v>
      </c>
      <c r="H53" s="4">
        <f t="shared" si="0"/>
        <v>0</v>
      </c>
      <c r="I53" s="4">
        <f t="shared" si="1"/>
        <v>120</v>
      </c>
      <c r="J53" s="4">
        <f t="shared" si="3"/>
        <v>348</v>
      </c>
      <c r="K53" s="4">
        <f t="shared" si="4"/>
        <v>1800</v>
      </c>
      <c r="L53" s="4">
        <f>IF(D53=1,"",VLOOKUP(D53,系数!$AA$1:$AJ$12,MATCH(C53,圣物评级,0),1))</f>
        <v>0</v>
      </c>
      <c r="M53" s="4">
        <f t="shared" si="2"/>
        <v>5951</v>
      </c>
    </row>
    <row r="54" spans="1:13" x14ac:dyDescent="0.3">
      <c r="A54" s="4">
        <v>81000001</v>
      </c>
      <c r="B54" s="4">
        <v>1</v>
      </c>
      <c r="C54" s="4">
        <f>INDEX(属性!F:F,MATCH(强化!A54,属性!A:A,0))</f>
        <v>6</v>
      </c>
      <c r="D54" s="4">
        <v>52</v>
      </c>
      <c r="E54" s="4">
        <v>0</v>
      </c>
      <c r="F54" s="4">
        <v>0</v>
      </c>
      <c r="G54" s="4">
        <v>0</v>
      </c>
      <c r="H54" s="4">
        <f t="shared" si="0"/>
        <v>0</v>
      </c>
      <c r="I54" s="4">
        <f t="shared" si="1"/>
        <v>121</v>
      </c>
      <c r="J54" s="4">
        <f t="shared" si="3"/>
        <v>372</v>
      </c>
      <c r="K54" s="4">
        <f t="shared" si="4"/>
        <v>1800</v>
      </c>
      <c r="L54" s="4">
        <f>IF(D54=1,"",VLOOKUP(D54,系数!$AA$1:$AJ$12,MATCH(C54,圣物评级,0),1))</f>
        <v>0</v>
      </c>
      <c r="M54" s="4">
        <f t="shared" si="2"/>
        <v>6299</v>
      </c>
    </row>
    <row r="55" spans="1:13" x14ac:dyDescent="0.3">
      <c r="A55" s="4">
        <v>81000001</v>
      </c>
      <c r="B55" s="4">
        <v>1</v>
      </c>
      <c r="C55" s="4">
        <f>INDEX(属性!F:F,MATCH(强化!A55,属性!A:A,0))</f>
        <v>6</v>
      </c>
      <c r="D55" s="4">
        <v>53</v>
      </c>
      <c r="E55" s="4">
        <v>0</v>
      </c>
      <c r="F55" s="4">
        <v>0</v>
      </c>
      <c r="G55" s="4">
        <v>0</v>
      </c>
      <c r="H55" s="4">
        <f t="shared" si="0"/>
        <v>0</v>
      </c>
      <c r="I55" s="4">
        <f t="shared" si="1"/>
        <v>122</v>
      </c>
      <c r="J55" s="4">
        <f t="shared" si="3"/>
        <v>398</v>
      </c>
      <c r="K55" s="4">
        <f t="shared" si="4"/>
        <v>1800</v>
      </c>
      <c r="L55" s="4">
        <f>IF(D55=1,"",VLOOKUP(D55,系数!$AA$1:$AJ$12,MATCH(C55,圣物评级,0),1))</f>
        <v>0</v>
      </c>
      <c r="M55" s="4">
        <f t="shared" si="2"/>
        <v>6671</v>
      </c>
    </row>
    <row r="56" spans="1:13" x14ac:dyDescent="0.3">
      <c r="A56" s="4">
        <v>81000001</v>
      </c>
      <c r="B56" s="4">
        <v>1</v>
      </c>
      <c r="C56" s="4">
        <f>INDEX(属性!F:F,MATCH(强化!A56,属性!A:A,0))</f>
        <v>6</v>
      </c>
      <c r="D56" s="4">
        <v>54</v>
      </c>
      <c r="E56" s="4">
        <v>0</v>
      </c>
      <c r="F56" s="4">
        <v>0</v>
      </c>
      <c r="G56" s="4">
        <v>0</v>
      </c>
      <c r="H56" s="4">
        <f t="shared" si="0"/>
        <v>0</v>
      </c>
      <c r="I56" s="4">
        <f t="shared" si="1"/>
        <v>123</v>
      </c>
      <c r="J56" s="4">
        <f t="shared" si="3"/>
        <v>426</v>
      </c>
      <c r="K56" s="4">
        <f t="shared" si="4"/>
        <v>1800</v>
      </c>
      <c r="L56" s="4">
        <f>IF(D56=1,"",VLOOKUP(D56,系数!$AA$1:$AJ$12,MATCH(C56,圣物评级,0),1))</f>
        <v>0</v>
      </c>
      <c r="M56" s="4">
        <f t="shared" si="2"/>
        <v>7069</v>
      </c>
    </row>
    <row r="57" spans="1:13" x14ac:dyDescent="0.3">
      <c r="A57" s="4">
        <v>81000001</v>
      </c>
      <c r="B57" s="4">
        <v>1</v>
      </c>
      <c r="C57" s="4">
        <f>INDEX(属性!F:F,MATCH(强化!A57,属性!A:A,0))</f>
        <v>6</v>
      </c>
      <c r="D57" s="4">
        <v>55</v>
      </c>
      <c r="E57" s="4">
        <v>0</v>
      </c>
      <c r="F57" s="4">
        <v>0</v>
      </c>
      <c r="G57" s="4">
        <v>0</v>
      </c>
      <c r="H57" s="4">
        <f t="shared" si="0"/>
        <v>0</v>
      </c>
      <c r="I57" s="4">
        <f t="shared" si="1"/>
        <v>124</v>
      </c>
      <c r="J57" s="4">
        <f t="shared" si="3"/>
        <v>456</v>
      </c>
      <c r="K57" s="4">
        <f t="shared" si="4"/>
        <v>1800</v>
      </c>
      <c r="L57" s="4">
        <f>IF(D57=1,"",VLOOKUP(D57,系数!$AA$1:$AJ$12,MATCH(C57,圣物评级,0),1))</f>
        <v>0</v>
      </c>
      <c r="M57" s="4">
        <f t="shared" si="2"/>
        <v>7495</v>
      </c>
    </row>
    <row r="58" spans="1:13" x14ac:dyDescent="0.3">
      <c r="A58" s="4">
        <v>81000001</v>
      </c>
      <c r="B58" s="4">
        <v>1</v>
      </c>
      <c r="C58" s="4">
        <f>INDEX(属性!F:F,MATCH(强化!A58,属性!A:A,0))</f>
        <v>6</v>
      </c>
      <c r="D58" s="4">
        <v>56</v>
      </c>
      <c r="E58" s="4">
        <v>0</v>
      </c>
      <c r="F58" s="4">
        <v>0</v>
      </c>
      <c r="G58" s="4">
        <v>0</v>
      </c>
      <c r="H58" s="4">
        <f t="shared" si="0"/>
        <v>0</v>
      </c>
      <c r="I58" s="4">
        <f t="shared" si="1"/>
        <v>125</v>
      </c>
      <c r="J58" s="4">
        <f t="shared" si="3"/>
        <v>488</v>
      </c>
      <c r="K58" s="4">
        <f t="shared" si="4"/>
        <v>1800</v>
      </c>
      <c r="L58" s="4">
        <f>IF(D58=1,"",VLOOKUP(D58,系数!$AA$1:$AJ$12,MATCH(C58,圣物评级,0),1))</f>
        <v>0</v>
      </c>
      <c r="M58" s="4">
        <f t="shared" si="2"/>
        <v>7951</v>
      </c>
    </row>
    <row r="59" spans="1:13" x14ac:dyDescent="0.3">
      <c r="A59" s="4">
        <v>81000001</v>
      </c>
      <c r="B59" s="4">
        <v>1</v>
      </c>
      <c r="C59" s="4">
        <f>INDEX(属性!F:F,MATCH(强化!A59,属性!A:A,0))</f>
        <v>6</v>
      </c>
      <c r="D59" s="4">
        <v>57</v>
      </c>
      <c r="E59" s="4">
        <v>0</v>
      </c>
      <c r="F59" s="4">
        <v>0</v>
      </c>
      <c r="G59" s="4">
        <v>0</v>
      </c>
      <c r="H59" s="4">
        <f t="shared" si="0"/>
        <v>0</v>
      </c>
      <c r="I59" s="4">
        <f t="shared" si="1"/>
        <v>126</v>
      </c>
      <c r="J59" s="4">
        <f t="shared" si="3"/>
        <v>521</v>
      </c>
      <c r="K59" s="4">
        <f t="shared" si="4"/>
        <v>1800</v>
      </c>
      <c r="L59" s="4">
        <f>IF(D59=1,"",VLOOKUP(D59,系数!$AA$1:$AJ$12,MATCH(C59,圣物评级,0),1))</f>
        <v>0</v>
      </c>
      <c r="M59" s="4">
        <f t="shared" si="2"/>
        <v>8439</v>
      </c>
    </row>
    <row r="60" spans="1:13" x14ac:dyDescent="0.3">
      <c r="A60" s="4">
        <v>81000001</v>
      </c>
      <c r="B60" s="4">
        <v>1</v>
      </c>
      <c r="C60" s="4">
        <f>INDEX(属性!F:F,MATCH(强化!A60,属性!A:A,0))</f>
        <v>6</v>
      </c>
      <c r="D60" s="4">
        <v>58</v>
      </c>
      <c r="E60" s="4">
        <v>0</v>
      </c>
      <c r="F60" s="4">
        <v>0</v>
      </c>
      <c r="G60" s="4">
        <v>0</v>
      </c>
      <c r="H60" s="4">
        <f t="shared" si="0"/>
        <v>0</v>
      </c>
      <c r="I60" s="4">
        <f t="shared" si="1"/>
        <v>127</v>
      </c>
      <c r="J60" s="4">
        <f t="shared" si="3"/>
        <v>558</v>
      </c>
      <c r="K60" s="4">
        <f t="shared" si="4"/>
        <v>1800</v>
      </c>
      <c r="L60" s="4">
        <f>IF(D60=1,"",VLOOKUP(D60,系数!$AA$1:$AJ$12,MATCH(C60,圣物评级,0),1))</f>
        <v>0</v>
      </c>
      <c r="M60" s="4">
        <f t="shared" si="2"/>
        <v>8960</v>
      </c>
    </row>
    <row r="61" spans="1:13" x14ac:dyDescent="0.3">
      <c r="A61" s="4">
        <v>81000001</v>
      </c>
      <c r="B61" s="4">
        <v>1</v>
      </c>
      <c r="C61" s="4">
        <f>INDEX(属性!F:F,MATCH(强化!A61,属性!A:A,0))</f>
        <v>6</v>
      </c>
      <c r="D61" s="4">
        <v>59</v>
      </c>
      <c r="E61" s="4">
        <v>0</v>
      </c>
      <c r="F61" s="4">
        <v>0</v>
      </c>
      <c r="G61" s="4">
        <v>0</v>
      </c>
      <c r="H61" s="4">
        <f t="shared" si="0"/>
        <v>0</v>
      </c>
      <c r="I61" s="4">
        <f t="shared" si="1"/>
        <v>128</v>
      </c>
      <c r="J61" s="4">
        <f t="shared" si="3"/>
        <v>597</v>
      </c>
      <c r="K61" s="4">
        <f t="shared" si="4"/>
        <v>1800</v>
      </c>
      <c r="L61" s="4">
        <f>IF(D61=1,"",VLOOKUP(D61,系数!$AA$1:$AJ$12,MATCH(C61,圣物评级,0),1))</f>
        <v>0</v>
      </c>
      <c r="M61" s="4">
        <f t="shared" si="2"/>
        <v>9518</v>
      </c>
    </row>
    <row r="62" spans="1:13" x14ac:dyDescent="0.3">
      <c r="A62" s="4">
        <v>81000001</v>
      </c>
      <c r="B62" s="4">
        <v>1</v>
      </c>
      <c r="C62" s="4">
        <f>INDEX(属性!F:F,MATCH(强化!A62,属性!A:A,0))</f>
        <v>6</v>
      </c>
      <c r="D62" s="4">
        <v>60</v>
      </c>
      <c r="E62" s="4">
        <v>0</v>
      </c>
      <c r="F62" s="4">
        <v>0</v>
      </c>
      <c r="G62" s="4">
        <v>0</v>
      </c>
      <c r="H62" s="4">
        <f t="shared" si="0"/>
        <v>0</v>
      </c>
      <c r="I62" s="4">
        <f t="shared" si="1"/>
        <v>129</v>
      </c>
      <c r="J62" s="4">
        <f t="shared" si="3"/>
        <v>640</v>
      </c>
      <c r="K62" s="4">
        <f t="shared" si="4"/>
        <v>1800</v>
      </c>
      <c r="L62" s="4">
        <f>IF(D62=1,"",VLOOKUP(D62,系数!$AA$1:$AJ$12,MATCH(C62,圣物评级,0),1))</f>
        <v>0</v>
      </c>
      <c r="M62" s="4">
        <f t="shared" si="2"/>
        <v>10115</v>
      </c>
    </row>
    <row r="63" spans="1:13" x14ac:dyDescent="0.3">
      <c r="A63" s="4">
        <v>81000001</v>
      </c>
      <c r="B63" s="4">
        <v>1</v>
      </c>
      <c r="C63" s="4">
        <f>INDEX(属性!F:F,MATCH(强化!A63,属性!A:A,0))</f>
        <v>6</v>
      </c>
      <c r="D63" s="4">
        <v>61</v>
      </c>
      <c r="E63" s="4">
        <v>0</v>
      </c>
      <c r="F63" s="4">
        <v>0</v>
      </c>
      <c r="G63" s="4">
        <v>0</v>
      </c>
      <c r="H63" s="4">
        <f t="shared" si="0"/>
        <v>0</v>
      </c>
      <c r="I63" s="4">
        <f t="shared" si="1"/>
        <v>130</v>
      </c>
      <c r="J63" s="4">
        <f t="shared" si="3"/>
        <v>696</v>
      </c>
      <c r="K63" s="4">
        <f t="shared" si="4"/>
        <v>1800</v>
      </c>
      <c r="L63" s="4">
        <f>IF(D63=1,"",VLOOKUP(D63,系数!$AA$1:$AJ$12,MATCH(C63,圣物评级,0),1))</f>
        <v>0</v>
      </c>
      <c r="M63" s="4">
        <f t="shared" si="2"/>
        <v>10755</v>
      </c>
    </row>
    <row r="64" spans="1:13" x14ac:dyDescent="0.3">
      <c r="A64" s="4">
        <v>81000001</v>
      </c>
      <c r="B64" s="4">
        <v>1</v>
      </c>
      <c r="C64" s="4">
        <f>INDEX(属性!F:F,MATCH(强化!A64,属性!A:A,0))</f>
        <v>6</v>
      </c>
      <c r="D64" s="4">
        <v>62</v>
      </c>
      <c r="E64" s="4">
        <v>0</v>
      </c>
      <c r="F64" s="4">
        <v>0</v>
      </c>
      <c r="G64" s="4">
        <v>0</v>
      </c>
      <c r="H64" s="4">
        <f t="shared" si="0"/>
        <v>0</v>
      </c>
      <c r="I64" s="4">
        <f t="shared" si="1"/>
        <v>131</v>
      </c>
      <c r="J64" s="4">
        <f t="shared" si="3"/>
        <v>759</v>
      </c>
      <c r="K64" s="4">
        <f t="shared" si="4"/>
        <v>1800</v>
      </c>
      <c r="L64" s="4">
        <f>IF(D64=1,"",VLOOKUP(D64,系数!$AA$1:$AJ$12,MATCH(C64,圣物评级,0),1))</f>
        <v>0</v>
      </c>
      <c r="M64" s="4">
        <f t="shared" si="2"/>
        <v>11451</v>
      </c>
    </row>
    <row r="65" spans="1:13" x14ac:dyDescent="0.3">
      <c r="A65" s="4">
        <v>81000001</v>
      </c>
      <c r="B65" s="4">
        <v>1</v>
      </c>
      <c r="C65" s="4">
        <f>INDEX(属性!F:F,MATCH(强化!A65,属性!A:A,0))</f>
        <v>6</v>
      </c>
      <c r="D65" s="4">
        <v>63</v>
      </c>
      <c r="E65" s="4">
        <v>0</v>
      </c>
      <c r="F65" s="4">
        <v>0</v>
      </c>
      <c r="G65" s="4">
        <v>0</v>
      </c>
      <c r="H65" s="4">
        <f t="shared" si="0"/>
        <v>0</v>
      </c>
      <c r="I65" s="4">
        <f t="shared" si="1"/>
        <v>132</v>
      </c>
      <c r="J65" s="4">
        <f t="shared" si="3"/>
        <v>828</v>
      </c>
      <c r="K65" s="4">
        <f t="shared" si="4"/>
        <v>1800</v>
      </c>
      <c r="L65" s="4">
        <f>IF(D65=1,"",VLOOKUP(D65,系数!$AA$1:$AJ$12,MATCH(C65,圣物评级,0),1))</f>
        <v>0</v>
      </c>
      <c r="M65" s="4">
        <f t="shared" si="2"/>
        <v>12210</v>
      </c>
    </row>
    <row r="66" spans="1:13" x14ac:dyDescent="0.3">
      <c r="A66" s="4">
        <v>81000001</v>
      </c>
      <c r="B66" s="4">
        <v>1</v>
      </c>
      <c r="C66" s="4">
        <f>INDEX(属性!F:F,MATCH(强化!A66,属性!A:A,0))</f>
        <v>6</v>
      </c>
      <c r="D66" s="4">
        <v>64</v>
      </c>
      <c r="E66" s="4">
        <v>0</v>
      </c>
      <c r="F66" s="4">
        <v>0</v>
      </c>
      <c r="G66" s="4">
        <v>0</v>
      </c>
      <c r="H66" s="4">
        <f t="shared" si="0"/>
        <v>0</v>
      </c>
      <c r="I66" s="4">
        <f t="shared" si="1"/>
        <v>133</v>
      </c>
      <c r="J66" s="4">
        <f t="shared" si="3"/>
        <v>902</v>
      </c>
      <c r="K66" s="4">
        <f t="shared" si="4"/>
        <v>1800</v>
      </c>
      <c r="L66" s="4">
        <f>IF(D66=1,"",VLOOKUP(D66,系数!$AA$1:$AJ$12,MATCH(C66,圣物评级,0),1))</f>
        <v>0</v>
      </c>
      <c r="M66" s="4">
        <f t="shared" si="2"/>
        <v>13038</v>
      </c>
    </row>
    <row r="67" spans="1:13" x14ac:dyDescent="0.3">
      <c r="A67" s="4">
        <v>81000001</v>
      </c>
      <c r="B67" s="4">
        <v>1</v>
      </c>
      <c r="C67" s="4">
        <f>INDEX(属性!F:F,MATCH(强化!A67,属性!A:A,0))</f>
        <v>6</v>
      </c>
      <c r="D67" s="4">
        <v>65</v>
      </c>
      <c r="E67" s="4">
        <v>0</v>
      </c>
      <c r="F67" s="4">
        <v>0</v>
      </c>
      <c r="G67" s="4">
        <v>0</v>
      </c>
      <c r="H67" s="4">
        <f t="shared" ref="H67:H130" si="5">IF(B67=1,0,VLOOKUP($C67,圣物数值,2,0)+VLOOKUP($C67,圣物数值,3,0)*($D67-1))</f>
        <v>0</v>
      </c>
      <c r="I67" s="4">
        <f t="shared" ref="I67:I130" si="6">IF(B67=2,0,VLOOKUP($C67,圣物数值,2,0)+VLOOKUP($C67,圣物数值,3,0)*($D67-1))</f>
        <v>134</v>
      </c>
      <c r="J67" s="4">
        <f t="shared" si="3"/>
        <v>984</v>
      </c>
      <c r="K67" s="4">
        <f t="shared" si="4"/>
        <v>1800</v>
      </c>
      <c r="L67" s="4">
        <f>IF(D67=1,"",VLOOKUP(D67,系数!$AA$1:$AJ$12,MATCH(C67,圣物评级,0),1))</f>
        <v>0</v>
      </c>
      <c r="M67" s="4">
        <f t="shared" ref="M67:M130" si="7">IF(D67=1,0,M66+J66)</f>
        <v>13940</v>
      </c>
    </row>
    <row r="68" spans="1:13" x14ac:dyDescent="0.3">
      <c r="A68" s="4">
        <v>81000001</v>
      </c>
      <c r="B68" s="4">
        <v>1</v>
      </c>
      <c r="C68" s="4">
        <f>INDEX(属性!F:F,MATCH(强化!A68,属性!A:A,0))</f>
        <v>6</v>
      </c>
      <c r="D68" s="4">
        <v>66</v>
      </c>
      <c r="E68" s="4">
        <v>0</v>
      </c>
      <c r="F68" s="4">
        <v>0</v>
      </c>
      <c r="G68" s="4">
        <v>0</v>
      </c>
      <c r="H68" s="4">
        <f t="shared" si="5"/>
        <v>0</v>
      </c>
      <c r="I68" s="4">
        <f t="shared" si="6"/>
        <v>135</v>
      </c>
      <c r="J68" s="4">
        <f t="shared" ref="J68:J131" si="8">INT(J548*0.8)</f>
        <v>1072</v>
      </c>
      <c r="K68" s="4">
        <f t="shared" ref="K68:K131" si="9">60*30</f>
        <v>1800</v>
      </c>
      <c r="L68" s="4">
        <f>IF(D68=1,"",VLOOKUP(D68,系数!$AA$1:$AJ$12,MATCH(C68,圣物评级,0),1))</f>
        <v>0</v>
      </c>
      <c r="M68" s="4">
        <f t="shared" si="7"/>
        <v>14924</v>
      </c>
    </row>
    <row r="69" spans="1:13" x14ac:dyDescent="0.3">
      <c r="A69" s="4">
        <v>81000001</v>
      </c>
      <c r="B69" s="4">
        <v>1</v>
      </c>
      <c r="C69" s="4">
        <f>INDEX(属性!F:F,MATCH(强化!A69,属性!A:A,0))</f>
        <v>6</v>
      </c>
      <c r="D69" s="4">
        <v>67</v>
      </c>
      <c r="E69" s="4">
        <v>0</v>
      </c>
      <c r="F69" s="4">
        <v>0</v>
      </c>
      <c r="G69" s="4">
        <v>0</v>
      </c>
      <c r="H69" s="4">
        <f t="shared" si="5"/>
        <v>0</v>
      </c>
      <c r="I69" s="4">
        <f t="shared" si="6"/>
        <v>136</v>
      </c>
      <c r="J69" s="4">
        <f t="shared" si="8"/>
        <v>1168</v>
      </c>
      <c r="K69" s="4">
        <f t="shared" si="9"/>
        <v>1800</v>
      </c>
      <c r="L69" s="4">
        <f>IF(D69=1,"",VLOOKUP(D69,系数!$AA$1:$AJ$12,MATCH(C69,圣物评级,0),1))</f>
        <v>0</v>
      </c>
      <c r="M69" s="4">
        <f t="shared" si="7"/>
        <v>15996</v>
      </c>
    </row>
    <row r="70" spans="1:13" x14ac:dyDescent="0.3">
      <c r="A70" s="4">
        <v>81000001</v>
      </c>
      <c r="B70" s="4">
        <v>1</v>
      </c>
      <c r="C70" s="4">
        <f>INDEX(属性!F:F,MATCH(强化!A70,属性!A:A,0))</f>
        <v>6</v>
      </c>
      <c r="D70" s="4">
        <v>68</v>
      </c>
      <c r="E70" s="4">
        <v>0</v>
      </c>
      <c r="F70" s="4">
        <v>0</v>
      </c>
      <c r="G70" s="4">
        <v>0</v>
      </c>
      <c r="H70" s="4">
        <f t="shared" si="5"/>
        <v>0</v>
      </c>
      <c r="I70" s="4">
        <f t="shared" si="6"/>
        <v>137</v>
      </c>
      <c r="J70" s="4">
        <f t="shared" si="8"/>
        <v>1273</v>
      </c>
      <c r="K70" s="4">
        <f t="shared" si="9"/>
        <v>1800</v>
      </c>
      <c r="L70" s="4">
        <f>IF(D70=1,"",VLOOKUP(D70,系数!$AA$1:$AJ$12,MATCH(C70,圣物评级,0),1))</f>
        <v>0</v>
      </c>
      <c r="M70" s="4">
        <f t="shared" si="7"/>
        <v>17164</v>
      </c>
    </row>
    <row r="71" spans="1:13" x14ac:dyDescent="0.3">
      <c r="A71" s="4">
        <v>81000001</v>
      </c>
      <c r="B71" s="4">
        <v>1</v>
      </c>
      <c r="C71" s="4">
        <f>INDEX(属性!F:F,MATCH(强化!A71,属性!A:A,0))</f>
        <v>6</v>
      </c>
      <c r="D71" s="4">
        <v>69</v>
      </c>
      <c r="E71" s="4">
        <v>0</v>
      </c>
      <c r="F71" s="4">
        <v>0</v>
      </c>
      <c r="G71" s="4">
        <v>0</v>
      </c>
      <c r="H71" s="4">
        <f t="shared" si="5"/>
        <v>0</v>
      </c>
      <c r="I71" s="4">
        <f t="shared" si="6"/>
        <v>138</v>
      </c>
      <c r="J71" s="4">
        <f t="shared" si="8"/>
        <v>1388</v>
      </c>
      <c r="K71" s="4">
        <f t="shared" si="9"/>
        <v>1800</v>
      </c>
      <c r="L71" s="4">
        <f>IF(D71=1,"",VLOOKUP(D71,系数!$AA$1:$AJ$12,MATCH(C71,圣物评级,0),1))</f>
        <v>0</v>
      </c>
      <c r="M71" s="4">
        <f t="shared" si="7"/>
        <v>18437</v>
      </c>
    </row>
    <row r="72" spans="1:13" x14ac:dyDescent="0.3">
      <c r="A72" s="4">
        <v>81000001</v>
      </c>
      <c r="B72" s="4">
        <v>1</v>
      </c>
      <c r="C72" s="4">
        <f>INDEX(属性!F:F,MATCH(强化!A72,属性!A:A,0))</f>
        <v>6</v>
      </c>
      <c r="D72" s="4">
        <v>70</v>
      </c>
      <c r="E72" s="4">
        <v>0</v>
      </c>
      <c r="F72" s="4">
        <v>0</v>
      </c>
      <c r="G72" s="4">
        <v>0</v>
      </c>
      <c r="H72" s="4">
        <f t="shared" si="5"/>
        <v>0</v>
      </c>
      <c r="I72" s="4">
        <f t="shared" si="6"/>
        <v>139</v>
      </c>
      <c r="J72" s="4">
        <f t="shared" si="8"/>
        <v>1513</v>
      </c>
      <c r="K72" s="4">
        <f t="shared" si="9"/>
        <v>1800</v>
      </c>
      <c r="L72" s="4">
        <f>IF(D72=1,"",VLOOKUP(D72,系数!$AA$1:$AJ$12,MATCH(C72,圣物评级,0),1))</f>
        <v>0</v>
      </c>
      <c r="M72" s="4">
        <f t="shared" si="7"/>
        <v>19825</v>
      </c>
    </row>
    <row r="73" spans="1:13" x14ac:dyDescent="0.3">
      <c r="A73" s="4">
        <v>81000001</v>
      </c>
      <c r="B73" s="4">
        <v>1</v>
      </c>
      <c r="C73" s="4">
        <f>INDEX(属性!F:F,MATCH(强化!A73,属性!A:A,0))</f>
        <v>6</v>
      </c>
      <c r="D73" s="4">
        <v>71</v>
      </c>
      <c r="E73" s="4">
        <v>0</v>
      </c>
      <c r="F73" s="4">
        <v>0</v>
      </c>
      <c r="G73" s="4">
        <v>0</v>
      </c>
      <c r="H73" s="4">
        <f t="shared" si="5"/>
        <v>0</v>
      </c>
      <c r="I73" s="4">
        <f t="shared" si="6"/>
        <v>140</v>
      </c>
      <c r="J73" s="4">
        <f t="shared" si="8"/>
        <v>1680</v>
      </c>
      <c r="K73" s="4">
        <f t="shared" si="9"/>
        <v>1800</v>
      </c>
      <c r="L73" s="4">
        <f>IF(D73=1,"",VLOOKUP(D73,系数!$AA$1:$AJ$12,MATCH(C73,圣物评级,0),1))</f>
        <v>0</v>
      </c>
      <c r="M73" s="4">
        <f t="shared" si="7"/>
        <v>21338</v>
      </c>
    </row>
    <row r="74" spans="1:13" x14ac:dyDescent="0.3">
      <c r="A74" s="4">
        <v>81000001</v>
      </c>
      <c r="B74" s="4">
        <v>1</v>
      </c>
      <c r="C74" s="4">
        <f>INDEX(属性!F:F,MATCH(强化!A74,属性!A:A,0))</f>
        <v>6</v>
      </c>
      <c r="D74" s="4">
        <v>72</v>
      </c>
      <c r="E74" s="4">
        <v>0</v>
      </c>
      <c r="F74" s="4">
        <v>0</v>
      </c>
      <c r="G74" s="4">
        <v>0</v>
      </c>
      <c r="H74" s="4">
        <f t="shared" si="5"/>
        <v>0</v>
      </c>
      <c r="I74" s="4">
        <f t="shared" si="6"/>
        <v>141</v>
      </c>
      <c r="J74" s="4">
        <f t="shared" si="8"/>
        <v>1865</v>
      </c>
      <c r="K74" s="4">
        <f t="shared" si="9"/>
        <v>1800</v>
      </c>
      <c r="L74" s="4">
        <f>IF(D74=1,"",VLOOKUP(D74,系数!$AA$1:$AJ$12,MATCH(C74,圣物评级,0),1))</f>
        <v>0</v>
      </c>
      <c r="M74" s="4">
        <f t="shared" si="7"/>
        <v>23018</v>
      </c>
    </row>
    <row r="75" spans="1:13" x14ac:dyDescent="0.3">
      <c r="A75" s="4">
        <v>81000001</v>
      </c>
      <c r="B75" s="4">
        <v>1</v>
      </c>
      <c r="C75" s="4">
        <f>INDEX(属性!F:F,MATCH(强化!A75,属性!A:A,0))</f>
        <v>6</v>
      </c>
      <c r="D75" s="4">
        <v>73</v>
      </c>
      <c r="E75" s="4">
        <v>0</v>
      </c>
      <c r="F75" s="4">
        <v>0</v>
      </c>
      <c r="G75" s="4">
        <v>0</v>
      </c>
      <c r="H75" s="4">
        <f t="shared" si="5"/>
        <v>0</v>
      </c>
      <c r="I75" s="4">
        <f t="shared" si="6"/>
        <v>142</v>
      </c>
      <c r="J75" s="4">
        <f t="shared" si="8"/>
        <v>2070</v>
      </c>
      <c r="K75" s="4">
        <f t="shared" si="9"/>
        <v>1800</v>
      </c>
      <c r="L75" s="4">
        <f>IF(D75=1,"",VLOOKUP(D75,系数!$AA$1:$AJ$12,MATCH(C75,圣物评级,0),1))</f>
        <v>0</v>
      </c>
      <c r="M75" s="4">
        <f t="shared" si="7"/>
        <v>24883</v>
      </c>
    </row>
    <row r="76" spans="1:13" x14ac:dyDescent="0.3">
      <c r="A76" s="4">
        <v>81000001</v>
      </c>
      <c r="B76" s="4">
        <v>1</v>
      </c>
      <c r="C76" s="4">
        <f>INDEX(属性!F:F,MATCH(强化!A76,属性!A:A,0))</f>
        <v>6</v>
      </c>
      <c r="D76" s="4">
        <v>74</v>
      </c>
      <c r="E76" s="4">
        <v>0</v>
      </c>
      <c r="F76" s="4">
        <v>0</v>
      </c>
      <c r="G76" s="4">
        <v>0</v>
      </c>
      <c r="H76" s="4">
        <f t="shared" si="5"/>
        <v>0</v>
      </c>
      <c r="I76" s="4">
        <f t="shared" si="6"/>
        <v>143</v>
      </c>
      <c r="J76" s="4">
        <f t="shared" si="8"/>
        <v>2297</v>
      </c>
      <c r="K76" s="4">
        <f t="shared" si="9"/>
        <v>1800</v>
      </c>
      <c r="L76" s="4">
        <f>IF(D76=1,"",VLOOKUP(D76,系数!$AA$1:$AJ$12,MATCH(C76,圣物评级,0),1))</f>
        <v>0</v>
      </c>
      <c r="M76" s="4">
        <f t="shared" si="7"/>
        <v>26953</v>
      </c>
    </row>
    <row r="77" spans="1:13" x14ac:dyDescent="0.3">
      <c r="A77" s="4">
        <v>81000001</v>
      </c>
      <c r="B77" s="4">
        <v>1</v>
      </c>
      <c r="C77" s="4">
        <f>INDEX(属性!F:F,MATCH(强化!A77,属性!A:A,0))</f>
        <v>6</v>
      </c>
      <c r="D77" s="4">
        <v>75</v>
      </c>
      <c r="E77" s="4">
        <v>0</v>
      </c>
      <c r="F77" s="4">
        <v>0</v>
      </c>
      <c r="G77" s="4">
        <v>0</v>
      </c>
      <c r="H77" s="4">
        <f t="shared" si="5"/>
        <v>0</v>
      </c>
      <c r="I77" s="4">
        <f t="shared" si="6"/>
        <v>144</v>
      </c>
      <c r="J77" s="4">
        <f t="shared" si="8"/>
        <v>2550</v>
      </c>
      <c r="K77" s="4">
        <f t="shared" si="9"/>
        <v>1800</v>
      </c>
      <c r="L77" s="4">
        <f>IF(D77=1,"",VLOOKUP(D77,系数!$AA$1:$AJ$12,MATCH(C77,圣物评级,0),1))</f>
        <v>0</v>
      </c>
      <c r="M77" s="4">
        <f t="shared" si="7"/>
        <v>29250</v>
      </c>
    </row>
    <row r="78" spans="1:13" x14ac:dyDescent="0.3">
      <c r="A78" s="4">
        <v>81000001</v>
      </c>
      <c r="B78" s="4">
        <v>1</v>
      </c>
      <c r="C78" s="4">
        <f>INDEX(属性!F:F,MATCH(强化!A78,属性!A:A,0))</f>
        <v>6</v>
      </c>
      <c r="D78" s="4">
        <v>76</v>
      </c>
      <c r="E78" s="4">
        <v>0</v>
      </c>
      <c r="F78" s="4">
        <v>0</v>
      </c>
      <c r="G78" s="4">
        <v>0</v>
      </c>
      <c r="H78" s="4">
        <f t="shared" si="5"/>
        <v>0</v>
      </c>
      <c r="I78" s="4">
        <f t="shared" si="6"/>
        <v>145</v>
      </c>
      <c r="J78" s="4">
        <f t="shared" si="8"/>
        <v>2832</v>
      </c>
      <c r="K78" s="4">
        <f t="shared" si="9"/>
        <v>1800</v>
      </c>
      <c r="L78" s="4">
        <f>IF(D78=1,"",VLOOKUP(D78,系数!$AA$1:$AJ$12,MATCH(C78,圣物评级,0),1))</f>
        <v>0</v>
      </c>
      <c r="M78" s="4">
        <f t="shared" si="7"/>
        <v>31800</v>
      </c>
    </row>
    <row r="79" spans="1:13" x14ac:dyDescent="0.3">
      <c r="A79" s="4">
        <v>81000001</v>
      </c>
      <c r="B79" s="4">
        <v>1</v>
      </c>
      <c r="C79" s="4">
        <f>INDEX(属性!F:F,MATCH(强化!A79,属性!A:A,0))</f>
        <v>6</v>
      </c>
      <c r="D79" s="4">
        <v>77</v>
      </c>
      <c r="E79" s="4">
        <v>0</v>
      </c>
      <c r="F79" s="4">
        <v>0</v>
      </c>
      <c r="G79" s="4">
        <v>0</v>
      </c>
      <c r="H79" s="4">
        <f t="shared" si="5"/>
        <v>0</v>
      </c>
      <c r="I79" s="4">
        <f t="shared" si="6"/>
        <v>146</v>
      </c>
      <c r="J79" s="4">
        <f t="shared" si="8"/>
        <v>3142</v>
      </c>
      <c r="K79" s="4">
        <f t="shared" si="9"/>
        <v>1800</v>
      </c>
      <c r="L79" s="4">
        <f>IF(D79=1,"",VLOOKUP(D79,系数!$AA$1:$AJ$12,MATCH(C79,圣物评级,0),1))</f>
        <v>0</v>
      </c>
      <c r="M79" s="4">
        <f t="shared" si="7"/>
        <v>34632</v>
      </c>
    </row>
    <row r="80" spans="1:13" x14ac:dyDescent="0.3">
      <c r="A80" s="4">
        <v>81000001</v>
      </c>
      <c r="B80" s="4">
        <v>1</v>
      </c>
      <c r="C80" s="4">
        <f>INDEX(属性!F:F,MATCH(强化!A80,属性!A:A,0))</f>
        <v>6</v>
      </c>
      <c r="D80" s="4">
        <v>78</v>
      </c>
      <c r="E80" s="4">
        <v>0</v>
      </c>
      <c r="F80" s="4">
        <v>0</v>
      </c>
      <c r="G80" s="4">
        <v>0</v>
      </c>
      <c r="H80" s="4">
        <f t="shared" si="5"/>
        <v>0</v>
      </c>
      <c r="I80" s="4">
        <f t="shared" si="6"/>
        <v>147</v>
      </c>
      <c r="J80" s="4">
        <f t="shared" si="8"/>
        <v>3488</v>
      </c>
      <c r="K80" s="4">
        <f t="shared" si="9"/>
        <v>1800</v>
      </c>
      <c r="L80" s="4">
        <f>IF(D80=1,"",VLOOKUP(D80,系数!$AA$1:$AJ$12,MATCH(C80,圣物评级,0),1))</f>
        <v>0</v>
      </c>
      <c r="M80" s="4">
        <f t="shared" si="7"/>
        <v>37774</v>
      </c>
    </row>
    <row r="81" spans="1:13" x14ac:dyDescent="0.3">
      <c r="A81" s="4">
        <v>81000001</v>
      </c>
      <c r="B81" s="4">
        <v>1</v>
      </c>
      <c r="C81" s="4">
        <f>INDEX(属性!F:F,MATCH(强化!A81,属性!A:A,0))</f>
        <v>6</v>
      </c>
      <c r="D81" s="4">
        <v>79</v>
      </c>
      <c r="E81" s="4">
        <v>0</v>
      </c>
      <c r="F81" s="4">
        <v>0</v>
      </c>
      <c r="G81" s="4">
        <v>0</v>
      </c>
      <c r="H81" s="4">
        <f t="shared" si="5"/>
        <v>0</v>
      </c>
      <c r="I81" s="4">
        <f t="shared" si="6"/>
        <v>148</v>
      </c>
      <c r="J81" s="4">
        <f t="shared" si="8"/>
        <v>3872</v>
      </c>
      <c r="K81" s="4">
        <f t="shared" si="9"/>
        <v>1800</v>
      </c>
      <c r="L81" s="4">
        <f>IF(D81=1,"",VLOOKUP(D81,系数!$AA$1:$AJ$12,MATCH(C81,圣物评级,0),1))</f>
        <v>0</v>
      </c>
      <c r="M81" s="4">
        <f t="shared" si="7"/>
        <v>41262</v>
      </c>
    </row>
    <row r="82" spans="1:13" x14ac:dyDescent="0.3">
      <c r="A82" s="4">
        <v>81000001</v>
      </c>
      <c r="B82" s="4">
        <v>1</v>
      </c>
      <c r="C82" s="4">
        <f>INDEX(属性!F:F,MATCH(强化!A82,属性!A:A,0))</f>
        <v>6</v>
      </c>
      <c r="D82" s="4">
        <v>80</v>
      </c>
      <c r="E82" s="4">
        <v>0</v>
      </c>
      <c r="F82" s="4">
        <v>0</v>
      </c>
      <c r="G82" s="4">
        <v>0</v>
      </c>
      <c r="H82" s="4">
        <f t="shared" si="5"/>
        <v>0</v>
      </c>
      <c r="I82" s="4">
        <f t="shared" si="6"/>
        <v>149</v>
      </c>
      <c r="J82" s="4">
        <f t="shared" si="8"/>
        <v>4515</v>
      </c>
      <c r="K82" s="4">
        <f t="shared" si="9"/>
        <v>1800</v>
      </c>
      <c r="L82" s="4">
        <f>IF(D82=1,"",VLOOKUP(D82,系数!$AA$1:$AJ$12,MATCH(C82,圣物评级,0),1))</f>
        <v>0</v>
      </c>
      <c r="M82" s="4">
        <f t="shared" si="7"/>
        <v>45134</v>
      </c>
    </row>
    <row r="83" spans="1:13" x14ac:dyDescent="0.3">
      <c r="A83" s="4">
        <v>81000001</v>
      </c>
      <c r="B83" s="4">
        <v>1</v>
      </c>
      <c r="C83" s="4">
        <f>INDEX(属性!F:F,MATCH(强化!A83,属性!A:A,0))</f>
        <v>6</v>
      </c>
      <c r="D83" s="4">
        <v>81</v>
      </c>
      <c r="E83" s="4">
        <v>0</v>
      </c>
      <c r="F83" s="4">
        <v>0</v>
      </c>
      <c r="G83" s="4">
        <v>0</v>
      </c>
      <c r="H83" s="4">
        <f t="shared" si="5"/>
        <v>0</v>
      </c>
      <c r="I83" s="4">
        <f t="shared" si="6"/>
        <v>150</v>
      </c>
      <c r="J83" s="4">
        <f t="shared" si="8"/>
        <v>5268</v>
      </c>
      <c r="K83" s="4">
        <f t="shared" si="9"/>
        <v>1800</v>
      </c>
      <c r="L83" s="4">
        <f>IF(D83=1,"",VLOOKUP(D83,系数!$AA$1:$AJ$12,MATCH(C83,圣物评级,0),1))</f>
        <v>0</v>
      </c>
      <c r="M83" s="4">
        <f t="shared" si="7"/>
        <v>49649</v>
      </c>
    </row>
    <row r="84" spans="1:13" x14ac:dyDescent="0.3">
      <c r="A84" s="4">
        <v>81000001</v>
      </c>
      <c r="B84" s="4">
        <v>1</v>
      </c>
      <c r="C84" s="4">
        <f>INDEX(属性!F:F,MATCH(强化!A84,属性!A:A,0))</f>
        <v>6</v>
      </c>
      <c r="D84" s="4">
        <v>82</v>
      </c>
      <c r="E84" s="4">
        <v>0</v>
      </c>
      <c r="F84" s="4">
        <v>0</v>
      </c>
      <c r="G84" s="4">
        <v>0</v>
      </c>
      <c r="H84" s="4">
        <f t="shared" si="5"/>
        <v>0</v>
      </c>
      <c r="I84" s="4">
        <f t="shared" si="6"/>
        <v>151</v>
      </c>
      <c r="J84" s="4">
        <f t="shared" si="8"/>
        <v>6020</v>
      </c>
      <c r="K84" s="4">
        <f t="shared" si="9"/>
        <v>1800</v>
      </c>
      <c r="L84" s="4">
        <f>IF(D84=1,"",VLOOKUP(D84,系数!$AA$1:$AJ$12,MATCH(C84,圣物评级,0),1))</f>
        <v>0</v>
      </c>
      <c r="M84" s="4">
        <f t="shared" si="7"/>
        <v>54917</v>
      </c>
    </row>
    <row r="85" spans="1:13" x14ac:dyDescent="0.3">
      <c r="A85" s="4">
        <v>81000001</v>
      </c>
      <c r="B85" s="4">
        <v>1</v>
      </c>
      <c r="C85" s="4">
        <f>INDEX(属性!F:F,MATCH(强化!A85,属性!A:A,0))</f>
        <v>6</v>
      </c>
      <c r="D85" s="4">
        <v>83</v>
      </c>
      <c r="E85" s="4">
        <v>0</v>
      </c>
      <c r="F85" s="4">
        <v>0</v>
      </c>
      <c r="G85" s="4">
        <v>0</v>
      </c>
      <c r="H85" s="4">
        <f t="shared" si="5"/>
        <v>0</v>
      </c>
      <c r="I85" s="4">
        <f t="shared" si="6"/>
        <v>152</v>
      </c>
      <c r="J85" s="4">
        <f t="shared" si="8"/>
        <v>6773</v>
      </c>
      <c r="K85" s="4">
        <f t="shared" si="9"/>
        <v>1800</v>
      </c>
      <c r="L85" s="4">
        <f>IF(D85=1,"",VLOOKUP(D85,系数!$AA$1:$AJ$12,MATCH(C85,圣物评级,0),1))</f>
        <v>0</v>
      </c>
      <c r="M85" s="4">
        <f t="shared" si="7"/>
        <v>60937</v>
      </c>
    </row>
    <row r="86" spans="1:13" x14ac:dyDescent="0.3">
      <c r="A86" s="4">
        <v>81000001</v>
      </c>
      <c r="B86" s="4">
        <v>1</v>
      </c>
      <c r="C86" s="4">
        <f>INDEX(属性!F:F,MATCH(强化!A86,属性!A:A,0))</f>
        <v>6</v>
      </c>
      <c r="D86" s="4">
        <v>84</v>
      </c>
      <c r="E86" s="4">
        <v>0</v>
      </c>
      <c r="F86" s="4">
        <v>0</v>
      </c>
      <c r="G86" s="4">
        <v>0</v>
      </c>
      <c r="H86" s="4">
        <f t="shared" si="5"/>
        <v>0</v>
      </c>
      <c r="I86" s="4">
        <f t="shared" si="6"/>
        <v>153</v>
      </c>
      <c r="J86" s="4">
        <f t="shared" si="8"/>
        <v>7526</v>
      </c>
      <c r="K86" s="4">
        <f t="shared" si="9"/>
        <v>1800</v>
      </c>
      <c r="L86" s="4">
        <f>IF(D86=1,"",VLOOKUP(D86,系数!$AA$1:$AJ$12,MATCH(C86,圣物评级,0),1))</f>
        <v>0</v>
      </c>
      <c r="M86" s="4">
        <f t="shared" si="7"/>
        <v>67710</v>
      </c>
    </row>
    <row r="87" spans="1:13" x14ac:dyDescent="0.3">
      <c r="A87" s="4">
        <v>81000001</v>
      </c>
      <c r="B87" s="4">
        <v>1</v>
      </c>
      <c r="C87" s="4">
        <f>INDEX(属性!F:F,MATCH(强化!A87,属性!A:A,0))</f>
        <v>6</v>
      </c>
      <c r="D87" s="4">
        <v>85</v>
      </c>
      <c r="E87" s="4">
        <v>0</v>
      </c>
      <c r="F87" s="4">
        <v>0</v>
      </c>
      <c r="G87" s="4">
        <v>0</v>
      </c>
      <c r="H87" s="4">
        <f t="shared" si="5"/>
        <v>0</v>
      </c>
      <c r="I87" s="4">
        <f t="shared" si="6"/>
        <v>154</v>
      </c>
      <c r="J87" s="4">
        <f t="shared" si="8"/>
        <v>8780</v>
      </c>
      <c r="K87" s="4">
        <f t="shared" si="9"/>
        <v>1800</v>
      </c>
      <c r="L87" s="4">
        <f>IF(D87=1,"",VLOOKUP(D87,系数!$AA$1:$AJ$12,MATCH(C87,圣物评级,0),1))</f>
        <v>0</v>
      </c>
      <c r="M87" s="4">
        <f t="shared" si="7"/>
        <v>75236</v>
      </c>
    </row>
    <row r="88" spans="1:13" x14ac:dyDescent="0.3">
      <c r="A88" s="4">
        <v>81000001</v>
      </c>
      <c r="B88" s="4">
        <v>1</v>
      </c>
      <c r="C88" s="4">
        <f>INDEX(属性!F:F,MATCH(强化!A88,属性!A:A,0))</f>
        <v>6</v>
      </c>
      <c r="D88" s="4">
        <v>86</v>
      </c>
      <c r="E88" s="4">
        <v>0</v>
      </c>
      <c r="F88" s="4">
        <v>0</v>
      </c>
      <c r="G88" s="4">
        <v>0</v>
      </c>
      <c r="H88" s="4">
        <f t="shared" si="5"/>
        <v>0</v>
      </c>
      <c r="I88" s="4">
        <f t="shared" si="6"/>
        <v>155</v>
      </c>
      <c r="J88" s="4">
        <f t="shared" si="8"/>
        <v>10035</v>
      </c>
      <c r="K88" s="4">
        <f t="shared" si="9"/>
        <v>1800</v>
      </c>
      <c r="L88" s="4">
        <f>IF(D88=1,"",VLOOKUP(D88,系数!$AA$1:$AJ$12,MATCH(C88,圣物评级,0),1))</f>
        <v>0</v>
      </c>
      <c r="M88" s="4">
        <f t="shared" si="7"/>
        <v>84016</v>
      </c>
    </row>
    <row r="89" spans="1:13" x14ac:dyDescent="0.3">
      <c r="A89" s="4">
        <v>81000001</v>
      </c>
      <c r="B89" s="4">
        <v>1</v>
      </c>
      <c r="C89" s="4">
        <f>INDEX(属性!F:F,MATCH(强化!A89,属性!A:A,0))</f>
        <v>6</v>
      </c>
      <c r="D89" s="4">
        <v>87</v>
      </c>
      <c r="E89" s="4">
        <v>0</v>
      </c>
      <c r="F89" s="4">
        <v>0</v>
      </c>
      <c r="G89" s="4">
        <v>0</v>
      </c>
      <c r="H89" s="4">
        <f t="shared" si="5"/>
        <v>0</v>
      </c>
      <c r="I89" s="4">
        <f t="shared" si="6"/>
        <v>156</v>
      </c>
      <c r="J89" s="4">
        <f t="shared" si="8"/>
        <v>11289</v>
      </c>
      <c r="K89" s="4">
        <f t="shared" si="9"/>
        <v>1800</v>
      </c>
      <c r="L89" s="4">
        <f>IF(D89=1,"",VLOOKUP(D89,系数!$AA$1:$AJ$12,MATCH(C89,圣物评级,0),1))</f>
        <v>0</v>
      </c>
      <c r="M89" s="4">
        <f t="shared" si="7"/>
        <v>94051</v>
      </c>
    </row>
    <row r="90" spans="1:13" x14ac:dyDescent="0.3">
      <c r="A90" s="4">
        <v>81000001</v>
      </c>
      <c r="B90" s="4">
        <v>1</v>
      </c>
      <c r="C90" s="4">
        <f>INDEX(属性!F:F,MATCH(强化!A90,属性!A:A,0))</f>
        <v>6</v>
      </c>
      <c r="D90" s="4">
        <v>88</v>
      </c>
      <c r="E90" s="4">
        <v>0</v>
      </c>
      <c r="F90" s="4">
        <v>0</v>
      </c>
      <c r="G90" s="4">
        <v>0</v>
      </c>
      <c r="H90" s="4">
        <f t="shared" si="5"/>
        <v>0</v>
      </c>
      <c r="I90" s="4">
        <f t="shared" si="6"/>
        <v>157</v>
      </c>
      <c r="J90" s="4">
        <f t="shared" si="8"/>
        <v>12544</v>
      </c>
      <c r="K90" s="4">
        <f t="shared" si="9"/>
        <v>1800</v>
      </c>
      <c r="L90" s="4">
        <f>IF(D90=1,"",VLOOKUP(D90,系数!$AA$1:$AJ$12,MATCH(C90,圣物评级,0),1))</f>
        <v>0</v>
      </c>
      <c r="M90" s="4">
        <f t="shared" si="7"/>
        <v>105340</v>
      </c>
    </row>
    <row r="91" spans="1:13" x14ac:dyDescent="0.3">
      <c r="A91" s="4">
        <v>81000001</v>
      </c>
      <c r="B91" s="4">
        <v>1</v>
      </c>
      <c r="C91" s="4">
        <f>INDEX(属性!F:F,MATCH(强化!A91,属性!A:A,0))</f>
        <v>6</v>
      </c>
      <c r="D91" s="4">
        <v>89</v>
      </c>
      <c r="E91" s="4">
        <v>0</v>
      </c>
      <c r="F91" s="4">
        <v>0</v>
      </c>
      <c r="G91" s="4">
        <v>0</v>
      </c>
      <c r="H91" s="4">
        <f t="shared" si="5"/>
        <v>0</v>
      </c>
      <c r="I91" s="4">
        <f t="shared" si="6"/>
        <v>158</v>
      </c>
      <c r="J91" s="4">
        <f t="shared" si="8"/>
        <v>13798</v>
      </c>
      <c r="K91" s="4">
        <f t="shared" si="9"/>
        <v>1800</v>
      </c>
      <c r="L91" s="4">
        <f>IF(D91=1,"",VLOOKUP(D91,系数!$AA$1:$AJ$12,MATCH(C91,圣物评级,0),1))</f>
        <v>0</v>
      </c>
      <c r="M91" s="4">
        <f t="shared" si="7"/>
        <v>117884</v>
      </c>
    </row>
    <row r="92" spans="1:13" x14ac:dyDescent="0.3">
      <c r="A92" s="4">
        <v>81000001</v>
      </c>
      <c r="B92" s="4">
        <v>1</v>
      </c>
      <c r="C92" s="4">
        <f>INDEX(属性!F:F,MATCH(强化!A92,属性!A:A,0))</f>
        <v>6</v>
      </c>
      <c r="D92" s="4">
        <v>90</v>
      </c>
      <c r="E92" s="4">
        <v>0</v>
      </c>
      <c r="F92" s="4">
        <v>0</v>
      </c>
      <c r="G92" s="4">
        <v>0</v>
      </c>
      <c r="H92" s="4">
        <f t="shared" si="5"/>
        <v>0</v>
      </c>
      <c r="I92" s="4">
        <f t="shared" si="6"/>
        <v>159</v>
      </c>
      <c r="J92" s="4">
        <f t="shared" si="8"/>
        <v>13798</v>
      </c>
      <c r="K92" s="4">
        <f t="shared" si="9"/>
        <v>1800</v>
      </c>
      <c r="L92" s="4">
        <f>IF(D92=1,"",VLOOKUP(D92,系数!$AA$1:$AJ$12,MATCH(C92,圣物评级,0),1))</f>
        <v>0</v>
      </c>
      <c r="M92" s="4">
        <f t="shared" si="7"/>
        <v>131682</v>
      </c>
    </row>
    <row r="93" spans="1:13" x14ac:dyDescent="0.3">
      <c r="A93" s="4">
        <v>81000001</v>
      </c>
      <c r="B93" s="4">
        <v>1</v>
      </c>
      <c r="C93" s="4">
        <f>INDEX(属性!F:F,MATCH(强化!A93,属性!A:A,0))</f>
        <v>6</v>
      </c>
      <c r="D93" s="4">
        <v>91</v>
      </c>
      <c r="E93" s="4">
        <v>0</v>
      </c>
      <c r="F93" s="4">
        <v>0</v>
      </c>
      <c r="G93" s="4">
        <v>0</v>
      </c>
      <c r="H93" s="4">
        <f t="shared" si="5"/>
        <v>0</v>
      </c>
      <c r="I93" s="4">
        <f t="shared" si="6"/>
        <v>160</v>
      </c>
      <c r="J93" s="4">
        <f t="shared" si="8"/>
        <v>13798</v>
      </c>
      <c r="K93" s="4">
        <f t="shared" si="9"/>
        <v>1800</v>
      </c>
      <c r="L93" s="4">
        <f>IF(D93=1,"",VLOOKUP(D93,系数!$AA$1:$AJ$12,MATCH(C93,圣物评级,0),1))</f>
        <v>0</v>
      </c>
      <c r="M93" s="4">
        <f t="shared" si="7"/>
        <v>145480</v>
      </c>
    </row>
    <row r="94" spans="1:13" x14ac:dyDescent="0.3">
      <c r="A94" s="4">
        <v>81000001</v>
      </c>
      <c r="B94" s="4">
        <v>1</v>
      </c>
      <c r="C94" s="4">
        <f>INDEX(属性!F:F,MATCH(强化!A94,属性!A:A,0))</f>
        <v>6</v>
      </c>
      <c r="D94" s="4">
        <v>92</v>
      </c>
      <c r="E94" s="4">
        <v>0</v>
      </c>
      <c r="F94" s="4">
        <v>0</v>
      </c>
      <c r="G94" s="4">
        <v>0</v>
      </c>
      <c r="H94" s="4">
        <f t="shared" si="5"/>
        <v>0</v>
      </c>
      <c r="I94" s="4">
        <f t="shared" si="6"/>
        <v>161</v>
      </c>
      <c r="J94" s="4">
        <f t="shared" si="8"/>
        <v>13798</v>
      </c>
      <c r="K94" s="4">
        <f t="shared" si="9"/>
        <v>1800</v>
      </c>
      <c r="L94" s="4">
        <f>IF(D94=1,"",VLOOKUP(D94,系数!$AA$1:$AJ$12,MATCH(C94,圣物评级,0),1))</f>
        <v>0</v>
      </c>
      <c r="M94" s="4">
        <f t="shared" si="7"/>
        <v>159278</v>
      </c>
    </row>
    <row r="95" spans="1:13" x14ac:dyDescent="0.3">
      <c r="A95" s="4">
        <v>81000001</v>
      </c>
      <c r="B95" s="4">
        <v>1</v>
      </c>
      <c r="C95" s="4">
        <f>INDEX(属性!F:F,MATCH(强化!A95,属性!A:A,0))</f>
        <v>6</v>
      </c>
      <c r="D95" s="4">
        <v>93</v>
      </c>
      <c r="E95" s="4">
        <v>0</v>
      </c>
      <c r="F95" s="4">
        <v>0</v>
      </c>
      <c r="G95" s="4">
        <v>0</v>
      </c>
      <c r="H95" s="4">
        <f t="shared" si="5"/>
        <v>0</v>
      </c>
      <c r="I95" s="4">
        <f t="shared" si="6"/>
        <v>162</v>
      </c>
      <c r="J95" s="4">
        <f t="shared" si="8"/>
        <v>13798</v>
      </c>
      <c r="K95" s="4">
        <f t="shared" si="9"/>
        <v>1800</v>
      </c>
      <c r="L95" s="4">
        <f>IF(D95=1,"",VLOOKUP(D95,系数!$AA$1:$AJ$12,MATCH(C95,圣物评级,0),1))</f>
        <v>0</v>
      </c>
      <c r="M95" s="4">
        <f t="shared" si="7"/>
        <v>173076</v>
      </c>
    </row>
    <row r="96" spans="1:13" x14ac:dyDescent="0.3">
      <c r="A96" s="4">
        <v>81000001</v>
      </c>
      <c r="B96" s="4">
        <v>1</v>
      </c>
      <c r="C96" s="4">
        <f>INDEX(属性!F:F,MATCH(强化!A96,属性!A:A,0))</f>
        <v>6</v>
      </c>
      <c r="D96" s="4">
        <v>94</v>
      </c>
      <c r="E96" s="4">
        <v>0</v>
      </c>
      <c r="F96" s="4">
        <v>0</v>
      </c>
      <c r="G96" s="4">
        <v>0</v>
      </c>
      <c r="H96" s="4">
        <f t="shared" si="5"/>
        <v>0</v>
      </c>
      <c r="I96" s="4">
        <f t="shared" si="6"/>
        <v>163</v>
      </c>
      <c r="J96" s="4">
        <f t="shared" si="8"/>
        <v>13798</v>
      </c>
      <c r="K96" s="4">
        <f t="shared" si="9"/>
        <v>1800</v>
      </c>
      <c r="L96" s="4">
        <f>IF(D96=1,"",VLOOKUP(D96,系数!$AA$1:$AJ$12,MATCH(C96,圣物评级,0),1))</f>
        <v>0</v>
      </c>
      <c r="M96" s="4">
        <f t="shared" si="7"/>
        <v>186874</v>
      </c>
    </row>
    <row r="97" spans="1:13" x14ac:dyDescent="0.3">
      <c r="A97" s="4">
        <v>81000001</v>
      </c>
      <c r="B97" s="4">
        <v>1</v>
      </c>
      <c r="C97" s="4">
        <f>INDEX(属性!F:F,MATCH(强化!A97,属性!A:A,0))</f>
        <v>6</v>
      </c>
      <c r="D97" s="4">
        <v>95</v>
      </c>
      <c r="E97" s="4">
        <v>0</v>
      </c>
      <c r="F97" s="4">
        <v>0</v>
      </c>
      <c r="G97" s="4">
        <v>0</v>
      </c>
      <c r="H97" s="4">
        <f t="shared" si="5"/>
        <v>0</v>
      </c>
      <c r="I97" s="4">
        <f t="shared" si="6"/>
        <v>164</v>
      </c>
      <c r="J97" s="4">
        <f t="shared" si="8"/>
        <v>13798</v>
      </c>
      <c r="K97" s="4">
        <f t="shared" si="9"/>
        <v>1800</v>
      </c>
      <c r="L97" s="4">
        <f>IF(D97=1,"",VLOOKUP(D97,系数!$AA$1:$AJ$12,MATCH(C97,圣物评级,0),1))</f>
        <v>0</v>
      </c>
      <c r="M97" s="4">
        <f t="shared" si="7"/>
        <v>200672</v>
      </c>
    </row>
    <row r="98" spans="1:13" x14ac:dyDescent="0.3">
      <c r="A98" s="4">
        <v>81000001</v>
      </c>
      <c r="B98" s="4">
        <v>1</v>
      </c>
      <c r="C98" s="4">
        <f>INDEX(属性!F:F,MATCH(强化!A98,属性!A:A,0))</f>
        <v>6</v>
      </c>
      <c r="D98" s="4">
        <v>96</v>
      </c>
      <c r="E98" s="4">
        <v>0</v>
      </c>
      <c r="F98" s="4">
        <v>0</v>
      </c>
      <c r="G98" s="4">
        <v>0</v>
      </c>
      <c r="H98" s="4">
        <f t="shared" si="5"/>
        <v>0</v>
      </c>
      <c r="I98" s="4">
        <f t="shared" si="6"/>
        <v>165</v>
      </c>
      <c r="J98" s="4">
        <f t="shared" si="8"/>
        <v>13798</v>
      </c>
      <c r="K98" s="4">
        <f t="shared" si="9"/>
        <v>1800</v>
      </c>
      <c r="L98" s="4">
        <f>IF(D98=1,"",VLOOKUP(D98,系数!$AA$1:$AJ$12,MATCH(C98,圣物评级,0),1))</f>
        <v>0</v>
      </c>
      <c r="M98" s="4">
        <f t="shared" si="7"/>
        <v>214470</v>
      </c>
    </row>
    <row r="99" spans="1:13" x14ac:dyDescent="0.3">
      <c r="A99" s="4">
        <v>81000001</v>
      </c>
      <c r="B99" s="4">
        <v>1</v>
      </c>
      <c r="C99" s="4">
        <f>INDEX(属性!F:F,MATCH(强化!A99,属性!A:A,0))</f>
        <v>6</v>
      </c>
      <c r="D99" s="4">
        <v>97</v>
      </c>
      <c r="E99" s="4">
        <v>0</v>
      </c>
      <c r="F99" s="4">
        <v>0</v>
      </c>
      <c r="G99" s="4">
        <v>0</v>
      </c>
      <c r="H99" s="4">
        <f t="shared" si="5"/>
        <v>0</v>
      </c>
      <c r="I99" s="4">
        <f t="shared" si="6"/>
        <v>166</v>
      </c>
      <c r="J99" s="4">
        <f t="shared" si="8"/>
        <v>13798</v>
      </c>
      <c r="K99" s="4">
        <f t="shared" si="9"/>
        <v>1800</v>
      </c>
      <c r="L99" s="4">
        <f>IF(D99=1,"",VLOOKUP(D99,系数!$AA$1:$AJ$12,MATCH(C99,圣物评级,0),1))</f>
        <v>0</v>
      </c>
      <c r="M99" s="4">
        <f t="shared" si="7"/>
        <v>228268</v>
      </c>
    </row>
    <row r="100" spans="1:13" x14ac:dyDescent="0.3">
      <c r="A100" s="4">
        <v>81000001</v>
      </c>
      <c r="B100" s="4">
        <v>1</v>
      </c>
      <c r="C100" s="4">
        <f>INDEX(属性!F:F,MATCH(强化!A100,属性!A:A,0))</f>
        <v>6</v>
      </c>
      <c r="D100" s="4">
        <v>98</v>
      </c>
      <c r="E100" s="4">
        <v>0</v>
      </c>
      <c r="F100" s="4">
        <v>0</v>
      </c>
      <c r="G100" s="4">
        <v>0</v>
      </c>
      <c r="H100" s="4">
        <f t="shared" si="5"/>
        <v>0</v>
      </c>
      <c r="I100" s="4">
        <f t="shared" si="6"/>
        <v>167</v>
      </c>
      <c r="J100" s="4">
        <f t="shared" si="8"/>
        <v>13798</v>
      </c>
      <c r="K100" s="4">
        <f t="shared" si="9"/>
        <v>1800</v>
      </c>
      <c r="L100" s="4">
        <f>IF(D100=1,"",VLOOKUP(D100,系数!$AA$1:$AJ$12,MATCH(C100,圣物评级,0),1))</f>
        <v>0</v>
      </c>
      <c r="M100" s="4">
        <f t="shared" si="7"/>
        <v>242066</v>
      </c>
    </row>
    <row r="101" spans="1:13" x14ac:dyDescent="0.3">
      <c r="A101" s="4">
        <v>81000001</v>
      </c>
      <c r="B101" s="4">
        <v>1</v>
      </c>
      <c r="C101" s="4">
        <f>INDEX(属性!F:F,MATCH(强化!A101,属性!A:A,0))</f>
        <v>6</v>
      </c>
      <c r="D101" s="4">
        <v>99</v>
      </c>
      <c r="E101" s="4">
        <v>0</v>
      </c>
      <c r="F101" s="4">
        <v>0</v>
      </c>
      <c r="G101" s="4">
        <v>0</v>
      </c>
      <c r="H101" s="4">
        <f t="shared" si="5"/>
        <v>0</v>
      </c>
      <c r="I101" s="4">
        <f t="shared" si="6"/>
        <v>168</v>
      </c>
      <c r="J101" s="4">
        <f t="shared" si="8"/>
        <v>13798</v>
      </c>
      <c r="K101" s="4">
        <f t="shared" si="9"/>
        <v>1800</v>
      </c>
      <c r="L101" s="4">
        <f>IF(D101=1,"",VLOOKUP(D101,系数!$AA$1:$AJ$12,MATCH(C101,圣物评级,0),1))</f>
        <v>0</v>
      </c>
      <c r="M101" s="4">
        <f t="shared" si="7"/>
        <v>255864</v>
      </c>
    </row>
    <row r="102" spans="1:13" x14ac:dyDescent="0.3">
      <c r="A102" s="4">
        <v>81000001</v>
      </c>
      <c r="B102" s="4">
        <v>1</v>
      </c>
      <c r="C102" s="4">
        <f>INDEX(属性!F:F,MATCH(强化!A102,属性!A:A,0))</f>
        <v>6</v>
      </c>
      <c r="D102" s="4">
        <v>100</v>
      </c>
      <c r="E102" s="4">
        <v>0</v>
      </c>
      <c r="F102" s="4">
        <v>0</v>
      </c>
      <c r="G102" s="4">
        <v>0</v>
      </c>
      <c r="H102" s="4">
        <f t="shared" si="5"/>
        <v>0</v>
      </c>
      <c r="I102" s="4">
        <f t="shared" si="6"/>
        <v>169</v>
      </c>
      <c r="J102" s="4">
        <f t="shared" si="8"/>
        <v>13798</v>
      </c>
      <c r="K102" s="4">
        <f t="shared" si="9"/>
        <v>1800</v>
      </c>
      <c r="L102" s="4">
        <f>IF(D102=1,"",VLOOKUP(D102,系数!$AA$1:$AJ$12,MATCH(C102,圣物评级,0),1))</f>
        <v>0</v>
      </c>
      <c r="M102" s="4">
        <f t="shared" si="7"/>
        <v>269662</v>
      </c>
    </row>
    <row r="103" spans="1:13" x14ac:dyDescent="0.3">
      <c r="A103" s="4">
        <v>81000001</v>
      </c>
      <c r="B103" s="4">
        <v>1</v>
      </c>
      <c r="C103" s="4">
        <f>INDEX(属性!F:F,MATCH(强化!A103,属性!A:A,0))</f>
        <v>6</v>
      </c>
      <c r="D103" s="4">
        <v>101</v>
      </c>
      <c r="E103" s="4">
        <v>0</v>
      </c>
      <c r="F103" s="4">
        <v>0</v>
      </c>
      <c r="G103" s="4">
        <v>0</v>
      </c>
      <c r="H103" s="4">
        <f t="shared" si="5"/>
        <v>0</v>
      </c>
      <c r="I103" s="4">
        <f t="shared" si="6"/>
        <v>170</v>
      </c>
      <c r="J103" s="4">
        <f t="shared" si="8"/>
        <v>13798</v>
      </c>
      <c r="K103" s="4">
        <f t="shared" si="9"/>
        <v>1800</v>
      </c>
      <c r="L103" s="4">
        <f>IF(D103=1,"",VLOOKUP(D103,系数!$AA$1:$AJ$12,MATCH(C103,圣物评级,0),1))</f>
        <v>0</v>
      </c>
      <c r="M103" s="4">
        <f t="shared" si="7"/>
        <v>283460</v>
      </c>
    </row>
    <row r="104" spans="1:13" x14ac:dyDescent="0.3">
      <c r="A104" s="4">
        <v>81000001</v>
      </c>
      <c r="B104" s="4">
        <v>1</v>
      </c>
      <c r="C104" s="4">
        <f>INDEX(属性!F:F,MATCH(强化!A104,属性!A:A,0))</f>
        <v>6</v>
      </c>
      <c r="D104" s="4">
        <v>102</v>
      </c>
      <c r="E104" s="4">
        <v>0</v>
      </c>
      <c r="F104" s="4">
        <v>0</v>
      </c>
      <c r="G104" s="4">
        <v>0</v>
      </c>
      <c r="H104" s="4">
        <f t="shared" si="5"/>
        <v>0</v>
      </c>
      <c r="I104" s="4">
        <f t="shared" si="6"/>
        <v>171</v>
      </c>
      <c r="J104" s="4">
        <f t="shared" si="8"/>
        <v>13798</v>
      </c>
      <c r="K104" s="4">
        <f t="shared" si="9"/>
        <v>1800</v>
      </c>
      <c r="L104" s="4">
        <f>IF(D104=1,"",VLOOKUP(D104,系数!$AA$1:$AJ$12,MATCH(C104,圣物评级,0),1))</f>
        <v>0</v>
      </c>
      <c r="M104" s="4">
        <f t="shared" si="7"/>
        <v>297258</v>
      </c>
    </row>
    <row r="105" spans="1:13" x14ac:dyDescent="0.3">
      <c r="A105" s="4">
        <v>81000001</v>
      </c>
      <c r="B105" s="4">
        <v>1</v>
      </c>
      <c r="C105" s="4">
        <f>INDEX(属性!F:F,MATCH(强化!A105,属性!A:A,0))</f>
        <v>6</v>
      </c>
      <c r="D105" s="4">
        <v>103</v>
      </c>
      <c r="E105" s="4">
        <v>0</v>
      </c>
      <c r="F105" s="4">
        <v>0</v>
      </c>
      <c r="G105" s="4">
        <v>0</v>
      </c>
      <c r="H105" s="4">
        <f t="shared" si="5"/>
        <v>0</v>
      </c>
      <c r="I105" s="4">
        <f t="shared" si="6"/>
        <v>172</v>
      </c>
      <c r="J105" s="4">
        <f t="shared" si="8"/>
        <v>13798</v>
      </c>
      <c r="K105" s="4">
        <f t="shared" si="9"/>
        <v>1800</v>
      </c>
      <c r="L105" s="4">
        <f>IF(D105=1,"",VLOOKUP(D105,系数!$AA$1:$AJ$12,MATCH(C105,圣物评级,0),1))</f>
        <v>0</v>
      </c>
      <c r="M105" s="4">
        <f t="shared" si="7"/>
        <v>311056</v>
      </c>
    </row>
    <row r="106" spans="1:13" x14ac:dyDescent="0.3">
      <c r="A106" s="4">
        <v>81000001</v>
      </c>
      <c r="B106" s="4">
        <v>1</v>
      </c>
      <c r="C106" s="4">
        <f>INDEX(属性!F:F,MATCH(强化!A106,属性!A:A,0))</f>
        <v>6</v>
      </c>
      <c r="D106" s="4">
        <v>104</v>
      </c>
      <c r="E106" s="4">
        <v>0</v>
      </c>
      <c r="F106" s="4">
        <v>0</v>
      </c>
      <c r="G106" s="4">
        <v>0</v>
      </c>
      <c r="H106" s="4">
        <f t="shared" si="5"/>
        <v>0</v>
      </c>
      <c r="I106" s="4">
        <f t="shared" si="6"/>
        <v>173</v>
      </c>
      <c r="J106" s="4">
        <f t="shared" si="8"/>
        <v>13798</v>
      </c>
      <c r="K106" s="4">
        <f t="shared" si="9"/>
        <v>1800</v>
      </c>
      <c r="L106" s="4">
        <f>IF(D106=1,"",VLOOKUP(D106,系数!$AA$1:$AJ$12,MATCH(C106,圣物评级,0),1))</f>
        <v>0</v>
      </c>
      <c r="M106" s="4">
        <f t="shared" si="7"/>
        <v>324854</v>
      </c>
    </row>
    <row r="107" spans="1:13" x14ac:dyDescent="0.3">
      <c r="A107" s="4">
        <v>81000001</v>
      </c>
      <c r="B107" s="4">
        <v>1</v>
      </c>
      <c r="C107" s="4">
        <f>INDEX(属性!F:F,MATCH(强化!A107,属性!A:A,0))</f>
        <v>6</v>
      </c>
      <c r="D107" s="4">
        <v>105</v>
      </c>
      <c r="E107" s="4">
        <v>0</v>
      </c>
      <c r="F107" s="4">
        <v>0</v>
      </c>
      <c r="G107" s="4">
        <v>0</v>
      </c>
      <c r="H107" s="4">
        <f t="shared" si="5"/>
        <v>0</v>
      </c>
      <c r="I107" s="4">
        <f t="shared" si="6"/>
        <v>174</v>
      </c>
      <c r="J107" s="4">
        <f t="shared" si="8"/>
        <v>13798</v>
      </c>
      <c r="K107" s="4">
        <f t="shared" si="9"/>
        <v>1800</v>
      </c>
      <c r="L107" s="4">
        <f>IF(D107=1,"",VLOOKUP(D107,系数!$AA$1:$AJ$12,MATCH(C107,圣物评级,0),1))</f>
        <v>0</v>
      </c>
      <c r="M107" s="4">
        <f t="shared" si="7"/>
        <v>338652</v>
      </c>
    </row>
    <row r="108" spans="1:13" x14ac:dyDescent="0.3">
      <c r="A108" s="4">
        <v>81000001</v>
      </c>
      <c r="B108" s="4">
        <v>1</v>
      </c>
      <c r="C108" s="4">
        <f>INDEX(属性!F:F,MATCH(强化!A108,属性!A:A,0))</f>
        <v>6</v>
      </c>
      <c r="D108" s="4">
        <v>106</v>
      </c>
      <c r="E108" s="4">
        <v>0</v>
      </c>
      <c r="F108" s="4">
        <v>0</v>
      </c>
      <c r="G108" s="4">
        <v>0</v>
      </c>
      <c r="H108" s="4">
        <f t="shared" si="5"/>
        <v>0</v>
      </c>
      <c r="I108" s="4">
        <f t="shared" si="6"/>
        <v>175</v>
      </c>
      <c r="J108" s="4">
        <f t="shared" si="8"/>
        <v>13798</v>
      </c>
      <c r="K108" s="4">
        <f t="shared" si="9"/>
        <v>1800</v>
      </c>
      <c r="L108" s="4">
        <f>IF(D108=1,"",VLOOKUP(D108,系数!$AA$1:$AJ$12,MATCH(C108,圣物评级,0),1))</f>
        <v>0</v>
      </c>
      <c r="M108" s="4">
        <f t="shared" si="7"/>
        <v>352450</v>
      </c>
    </row>
    <row r="109" spans="1:13" x14ac:dyDescent="0.3">
      <c r="A109" s="4">
        <v>81000001</v>
      </c>
      <c r="B109" s="4">
        <v>1</v>
      </c>
      <c r="C109" s="4">
        <f>INDEX(属性!F:F,MATCH(强化!A109,属性!A:A,0))</f>
        <v>6</v>
      </c>
      <c r="D109" s="4">
        <v>107</v>
      </c>
      <c r="E109" s="4">
        <v>0</v>
      </c>
      <c r="F109" s="4">
        <v>0</v>
      </c>
      <c r="G109" s="4">
        <v>0</v>
      </c>
      <c r="H109" s="4">
        <f t="shared" si="5"/>
        <v>0</v>
      </c>
      <c r="I109" s="4">
        <f t="shared" si="6"/>
        <v>176</v>
      </c>
      <c r="J109" s="4">
        <f t="shared" si="8"/>
        <v>13798</v>
      </c>
      <c r="K109" s="4">
        <f t="shared" si="9"/>
        <v>1800</v>
      </c>
      <c r="L109" s="4">
        <f>IF(D109=1,"",VLOOKUP(D109,系数!$AA$1:$AJ$12,MATCH(C109,圣物评级,0),1))</f>
        <v>0</v>
      </c>
      <c r="M109" s="4">
        <f t="shared" si="7"/>
        <v>366248</v>
      </c>
    </row>
    <row r="110" spans="1:13" x14ac:dyDescent="0.3">
      <c r="A110" s="4">
        <v>81000001</v>
      </c>
      <c r="B110" s="4">
        <v>1</v>
      </c>
      <c r="C110" s="4">
        <f>INDEX(属性!F:F,MATCH(强化!A110,属性!A:A,0))</f>
        <v>6</v>
      </c>
      <c r="D110" s="4">
        <v>108</v>
      </c>
      <c r="E110" s="4">
        <v>0</v>
      </c>
      <c r="F110" s="4">
        <v>0</v>
      </c>
      <c r="G110" s="4">
        <v>0</v>
      </c>
      <c r="H110" s="4">
        <f t="shared" si="5"/>
        <v>0</v>
      </c>
      <c r="I110" s="4">
        <f t="shared" si="6"/>
        <v>177</v>
      </c>
      <c r="J110" s="4">
        <f t="shared" si="8"/>
        <v>13798</v>
      </c>
      <c r="K110" s="4">
        <f t="shared" si="9"/>
        <v>1800</v>
      </c>
      <c r="L110" s="4">
        <f>IF(D110=1,"",VLOOKUP(D110,系数!$AA$1:$AJ$12,MATCH(C110,圣物评级,0),1))</f>
        <v>0</v>
      </c>
      <c r="M110" s="4">
        <f t="shared" si="7"/>
        <v>380046</v>
      </c>
    </row>
    <row r="111" spans="1:13" x14ac:dyDescent="0.3">
      <c r="A111" s="4">
        <v>81000001</v>
      </c>
      <c r="B111" s="4">
        <v>1</v>
      </c>
      <c r="C111" s="4">
        <f>INDEX(属性!F:F,MATCH(强化!A111,属性!A:A,0))</f>
        <v>6</v>
      </c>
      <c r="D111" s="4">
        <v>109</v>
      </c>
      <c r="E111" s="4">
        <v>0</v>
      </c>
      <c r="F111" s="4">
        <v>0</v>
      </c>
      <c r="G111" s="4">
        <v>0</v>
      </c>
      <c r="H111" s="4">
        <f t="shared" si="5"/>
        <v>0</v>
      </c>
      <c r="I111" s="4">
        <f t="shared" si="6"/>
        <v>178</v>
      </c>
      <c r="J111" s="4">
        <f t="shared" si="8"/>
        <v>13798</v>
      </c>
      <c r="K111" s="4">
        <f t="shared" si="9"/>
        <v>1800</v>
      </c>
      <c r="L111" s="4">
        <f>IF(D111=1,"",VLOOKUP(D111,系数!$AA$1:$AJ$12,MATCH(C111,圣物评级,0),1))</f>
        <v>0</v>
      </c>
      <c r="M111" s="4">
        <f t="shared" si="7"/>
        <v>393844</v>
      </c>
    </row>
    <row r="112" spans="1:13" x14ac:dyDescent="0.3">
      <c r="A112" s="4">
        <v>81000001</v>
      </c>
      <c r="B112" s="4">
        <v>1</v>
      </c>
      <c r="C112" s="4">
        <f>INDEX(属性!F:F,MATCH(强化!A112,属性!A:A,0))</f>
        <v>6</v>
      </c>
      <c r="D112" s="4">
        <v>110</v>
      </c>
      <c r="E112" s="4">
        <v>0</v>
      </c>
      <c r="F112" s="4">
        <v>0</v>
      </c>
      <c r="G112" s="4">
        <v>0</v>
      </c>
      <c r="H112" s="4">
        <f t="shared" si="5"/>
        <v>0</v>
      </c>
      <c r="I112" s="4">
        <f t="shared" si="6"/>
        <v>179</v>
      </c>
      <c r="J112" s="4">
        <f t="shared" si="8"/>
        <v>13798</v>
      </c>
      <c r="K112" s="4">
        <f t="shared" si="9"/>
        <v>1800</v>
      </c>
      <c r="L112" s="4">
        <f>IF(D112=1,"",VLOOKUP(D112,系数!$AA$1:$AJ$12,MATCH(C112,圣物评级,0),1))</f>
        <v>0</v>
      </c>
      <c r="M112" s="4">
        <f t="shared" si="7"/>
        <v>407642</v>
      </c>
    </row>
    <row r="113" spans="1:14" x14ac:dyDescent="0.3">
      <c r="A113" s="4">
        <v>81000001</v>
      </c>
      <c r="B113" s="4">
        <v>1</v>
      </c>
      <c r="C113" s="4">
        <f>INDEX(属性!F:F,MATCH(强化!A113,属性!A:A,0))</f>
        <v>6</v>
      </c>
      <c r="D113" s="4">
        <v>111</v>
      </c>
      <c r="E113" s="4">
        <v>0</v>
      </c>
      <c r="F113" s="4">
        <v>0</v>
      </c>
      <c r="G113" s="4">
        <v>0</v>
      </c>
      <c r="H113" s="4">
        <f t="shared" si="5"/>
        <v>0</v>
      </c>
      <c r="I113" s="4">
        <f t="shared" si="6"/>
        <v>180</v>
      </c>
      <c r="J113" s="4">
        <f t="shared" si="8"/>
        <v>13798</v>
      </c>
      <c r="K113" s="4">
        <f t="shared" si="9"/>
        <v>1800</v>
      </c>
      <c r="L113" s="4">
        <f>IF(D113=1,"",VLOOKUP(D113,系数!$AA$1:$AJ$12,MATCH(C113,圣物评级,0),1))</f>
        <v>0</v>
      </c>
      <c r="M113" s="4">
        <f t="shared" si="7"/>
        <v>421440</v>
      </c>
    </row>
    <row r="114" spans="1:14" x14ac:dyDescent="0.3">
      <c r="A114" s="4">
        <v>81000001</v>
      </c>
      <c r="B114" s="4">
        <v>1</v>
      </c>
      <c r="C114" s="4">
        <f>INDEX(属性!F:F,MATCH(强化!A114,属性!A:A,0))</f>
        <v>6</v>
      </c>
      <c r="D114" s="4">
        <v>112</v>
      </c>
      <c r="E114" s="4">
        <v>0</v>
      </c>
      <c r="F114" s="4">
        <v>0</v>
      </c>
      <c r="G114" s="4">
        <v>0</v>
      </c>
      <c r="H114" s="4">
        <f t="shared" si="5"/>
        <v>0</v>
      </c>
      <c r="I114" s="4">
        <f t="shared" si="6"/>
        <v>181</v>
      </c>
      <c r="J114" s="4">
        <f t="shared" si="8"/>
        <v>13798</v>
      </c>
      <c r="K114" s="4">
        <f t="shared" si="9"/>
        <v>1800</v>
      </c>
      <c r="L114" s="4">
        <f>IF(D114=1,"",VLOOKUP(D114,系数!$AA$1:$AJ$12,MATCH(C114,圣物评级,0),1))</f>
        <v>0</v>
      </c>
      <c r="M114" s="4">
        <f t="shared" si="7"/>
        <v>435238</v>
      </c>
    </row>
    <row r="115" spans="1:14" x14ac:dyDescent="0.3">
      <c r="A115" s="4">
        <v>81000001</v>
      </c>
      <c r="B115" s="4">
        <v>1</v>
      </c>
      <c r="C115" s="4">
        <f>INDEX(属性!F:F,MATCH(强化!A115,属性!A:A,0))</f>
        <v>6</v>
      </c>
      <c r="D115" s="4">
        <v>113</v>
      </c>
      <c r="E115" s="4">
        <v>0</v>
      </c>
      <c r="F115" s="4">
        <v>0</v>
      </c>
      <c r="G115" s="4">
        <v>0</v>
      </c>
      <c r="H115" s="4">
        <f t="shared" si="5"/>
        <v>0</v>
      </c>
      <c r="I115" s="4">
        <f t="shared" si="6"/>
        <v>182</v>
      </c>
      <c r="J115" s="4">
        <f t="shared" si="8"/>
        <v>13798</v>
      </c>
      <c r="K115" s="4">
        <f t="shared" si="9"/>
        <v>1800</v>
      </c>
      <c r="L115" s="4">
        <f>IF(D115=1,"",VLOOKUP(D115,系数!$AA$1:$AJ$12,MATCH(C115,圣物评级,0),1))</f>
        <v>0</v>
      </c>
      <c r="M115" s="4">
        <f t="shared" si="7"/>
        <v>449036</v>
      </c>
    </row>
    <row r="116" spans="1:14" x14ac:dyDescent="0.3">
      <c r="A116" s="4">
        <v>81000001</v>
      </c>
      <c r="B116" s="4">
        <v>1</v>
      </c>
      <c r="C116" s="4">
        <f>INDEX(属性!F:F,MATCH(强化!A116,属性!A:A,0))</f>
        <v>6</v>
      </c>
      <c r="D116" s="4">
        <v>114</v>
      </c>
      <c r="E116" s="4">
        <v>0</v>
      </c>
      <c r="F116" s="4">
        <v>0</v>
      </c>
      <c r="G116" s="4">
        <v>0</v>
      </c>
      <c r="H116" s="4">
        <f t="shared" si="5"/>
        <v>0</v>
      </c>
      <c r="I116" s="4">
        <f t="shared" si="6"/>
        <v>183</v>
      </c>
      <c r="J116" s="4">
        <f t="shared" si="8"/>
        <v>13798</v>
      </c>
      <c r="K116" s="4">
        <f t="shared" si="9"/>
        <v>1800</v>
      </c>
      <c r="L116" s="4">
        <f>IF(D116=1,"",VLOOKUP(D116,系数!$AA$1:$AJ$12,MATCH(C116,圣物评级,0),1))</f>
        <v>0</v>
      </c>
      <c r="M116" s="4">
        <f t="shared" si="7"/>
        <v>462834</v>
      </c>
    </row>
    <row r="117" spans="1:14" x14ac:dyDescent="0.3">
      <c r="A117" s="4">
        <v>81000001</v>
      </c>
      <c r="B117" s="4">
        <v>1</v>
      </c>
      <c r="C117" s="4">
        <f>INDEX(属性!F:F,MATCH(强化!A117,属性!A:A,0))</f>
        <v>6</v>
      </c>
      <c r="D117" s="4">
        <v>115</v>
      </c>
      <c r="E117" s="4">
        <v>0</v>
      </c>
      <c r="F117" s="4">
        <v>0</v>
      </c>
      <c r="G117" s="4">
        <v>0</v>
      </c>
      <c r="H117" s="4">
        <f t="shared" si="5"/>
        <v>0</v>
      </c>
      <c r="I117" s="4">
        <f t="shared" si="6"/>
        <v>184</v>
      </c>
      <c r="J117" s="4">
        <f t="shared" si="8"/>
        <v>13798</v>
      </c>
      <c r="K117" s="4">
        <f t="shared" si="9"/>
        <v>1800</v>
      </c>
      <c r="L117" s="4">
        <f>IF(D117=1,"",VLOOKUP(D117,系数!$AA$1:$AJ$12,MATCH(C117,圣物评级,0),1))</f>
        <v>0</v>
      </c>
      <c r="M117" s="4">
        <f t="shared" si="7"/>
        <v>476632</v>
      </c>
    </row>
    <row r="118" spans="1:14" x14ac:dyDescent="0.3">
      <c r="A118" s="4">
        <v>81000001</v>
      </c>
      <c r="B118" s="4">
        <v>1</v>
      </c>
      <c r="C118" s="4">
        <f>INDEX(属性!F:F,MATCH(强化!A118,属性!A:A,0))</f>
        <v>6</v>
      </c>
      <c r="D118" s="4">
        <v>116</v>
      </c>
      <c r="E118" s="4">
        <v>0</v>
      </c>
      <c r="F118" s="4">
        <v>0</v>
      </c>
      <c r="G118" s="4">
        <v>0</v>
      </c>
      <c r="H118" s="4">
        <f t="shared" si="5"/>
        <v>0</v>
      </c>
      <c r="I118" s="4">
        <f t="shared" si="6"/>
        <v>185</v>
      </c>
      <c r="J118" s="4">
        <f t="shared" si="8"/>
        <v>13798</v>
      </c>
      <c r="K118" s="4">
        <f t="shared" si="9"/>
        <v>1800</v>
      </c>
      <c r="L118" s="4">
        <f>IF(D118=1,"",VLOOKUP(D118,系数!$AA$1:$AJ$12,MATCH(C118,圣物评级,0),1))</f>
        <v>0</v>
      </c>
      <c r="M118" s="4">
        <f t="shared" si="7"/>
        <v>490430</v>
      </c>
    </row>
    <row r="119" spans="1:14" x14ac:dyDescent="0.3">
      <c r="A119" s="4">
        <v>81000001</v>
      </c>
      <c r="B119" s="4">
        <v>1</v>
      </c>
      <c r="C119" s="4">
        <f>INDEX(属性!F:F,MATCH(强化!A119,属性!A:A,0))</f>
        <v>6</v>
      </c>
      <c r="D119" s="4">
        <v>117</v>
      </c>
      <c r="E119" s="4">
        <v>0</v>
      </c>
      <c r="F119" s="4">
        <v>0</v>
      </c>
      <c r="G119" s="4">
        <v>0</v>
      </c>
      <c r="H119" s="4">
        <f t="shared" si="5"/>
        <v>0</v>
      </c>
      <c r="I119" s="4">
        <f t="shared" si="6"/>
        <v>186</v>
      </c>
      <c r="J119" s="4">
        <f t="shared" si="8"/>
        <v>13798</v>
      </c>
      <c r="K119" s="4">
        <f t="shared" si="9"/>
        <v>1800</v>
      </c>
      <c r="L119" s="4">
        <f>IF(D119=1,"",VLOOKUP(D119,系数!$AA$1:$AJ$12,MATCH(C119,圣物评级,0),1))</f>
        <v>0</v>
      </c>
      <c r="M119" s="4">
        <f t="shared" si="7"/>
        <v>504228</v>
      </c>
    </row>
    <row r="120" spans="1:14" x14ac:dyDescent="0.3">
      <c r="A120" s="4">
        <v>81000001</v>
      </c>
      <c r="B120" s="4">
        <v>1</v>
      </c>
      <c r="C120" s="4">
        <f>INDEX(属性!F:F,MATCH(强化!A120,属性!A:A,0))</f>
        <v>6</v>
      </c>
      <c r="D120" s="4">
        <v>118</v>
      </c>
      <c r="E120" s="4">
        <v>0</v>
      </c>
      <c r="F120" s="4">
        <v>0</v>
      </c>
      <c r="G120" s="4">
        <v>0</v>
      </c>
      <c r="H120" s="4">
        <f t="shared" si="5"/>
        <v>0</v>
      </c>
      <c r="I120" s="4">
        <f t="shared" si="6"/>
        <v>187</v>
      </c>
      <c r="J120" s="4">
        <f t="shared" si="8"/>
        <v>13798</v>
      </c>
      <c r="K120" s="4">
        <f t="shared" si="9"/>
        <v>1800</v>
      </c>
      <c r="L120" s="4">
        <f>IF(D120=1,"",VLOOKUP(D120,系数!$AA$1:$AJ$12,MATCH(C120,圣物评级,0),1))</f>
        <v>0</v>
      </c>
      <c r="M120" s="4">
        <f t="shared" si="7"/>
        <v>518026</v>
      </c>
    </row>
    <row r="121" spans="1:14" x14ac:dyDescent="0.3">
      <c r="A121" s="4">
        <v>81000001</v>
      </c>
      <c r="B121" s="4">
        <v>1</v>
      </c>
      <c r="C121" s="4">
        <f>INDEX(属性!F:F,MATCH(强化!A121,属性!A:A,0))</f>
        <v>6</v>
      </c>
      <c r="D121" s="4">
        <v>119</v>
      </c>
      <c r="E121" s="4">
        <v>0</v>
      </c>
      <c r="F121" s="4">
        <v>0</v>
      </c>
      <c r="G121" s="4">
        <v>0</v>
      </c>
      <c r="H121" s="4">
        <f t="shared" si="5"/>
        <v>0</v>
      </c>
      <c r="I121" s="4">
        <f t="shared" si="6"/>
        <v>188</v>
      </c>
      <c r="J121" s="4">
        <f t="shared" si="8"/>
        <v>13798</v>
      </c>
      <c r="K121" s="4">
        <f t="shared" si="9"/>
        <v>1800</v>
      </c>
      <c r="L121" s="4">
        <f>IF(D121=1,"",VLOOKUP(D121,系数!$AA$1:$AJ$12,MATCH(C121,圣物评级,0),1))</f>
        <v>0</v>
      </c>
      <c r="M121" s="4">
        <f t="shared" si="7"/>
        <v>531824</v>
      </c>
    </row>
    <row r="122" spans="1:14" x14ac:dyDescent="0.3">
      <c r="A122" s="4">
        <v>81000001</v>
      </c>
      <c r="B122" s="4">
        <v>1</v>
      </c>
      <c r="C122" s="4">
        <f>INDEX(属性!F:F,MATCH(强化!A122,属性!A:A,0))</f>
        <v>6</v>
      </c>
      <c r="D122" s="4">
        <v>120</v>
      </c>
      <c r="E122" s="4">
        <v>0</v>
      </c>
      <c r="F122" s="4">
        <v>0</v>
      </c>
      <c r="G122" s="4">
        <v>0</v>
      </c>
      <c r="H122" s="4">
        <f t="shared" si="5"/>
        <v>0</v>
      </c>
      <c r="I122" s="4">
        <f t="shared" si="6"/>
        <v>189</v>
      </c>
      <c r="J122" s="4">
        <f t="shared" si="8"/>
        <v>13798</v>
      </c>
      <c r="K122" s="4">
        <f t="shared" si="9"/>
        <v>1800</v>
      </c>
      <c r="L122" s="4">
        <f>IF(D122=1,"",VLOOKUP(D122,系数!$AA$1:$AJ$12,MATCH(C122,圣物评级,0),1))</f>
        <v>0</v>
      </c>
      <c r="M122" s="4">
        <f t="shared" si="7"/>
        <v>545622</v>
      </c>
      <c r="N122" s="4">
        <v>99999</v>
      </c>
    </row>
    <row r="123" spans="1:14" x14ac:dyDescent="0.3">
      <c r="A123" s="4">
        <f>A3+1</f>
        <v>81000002</v>
      </c>
      <c r="B123" s="4">
        <v>1</v>
      </c>
      <c r="C123" s="4">
        <f>INDEX(属性!F:F,MATCH(强化!A123,属性!A:A,0))</f>
        <v>6</v>
      </c>
      <c r="D123" s="4">
        <f>D3</f>
        <v>1</v>
      </c>
      <c r="E123" s="4">
        <v>0</v>
      </c>
      <c r="F123" s="4">
        <v>0</v>
      </c>
      <c r="G123" s="4">
        <v>0</v>
      </c>
      <c r="H123" s="4">
        <f t="shared" si="5"/>
        <v>0</v>
      </c>
      <c r="I123" s="4">
        <f t="shared" si="6"/>
        <v>70</v>
      </c>
      <c r="J123" s="4">
        <f t="shared" si="8"/>
        <v>1</v>
      </c>
      <c r="K123" s="4">
        <f t="shared" si="9"/>
        <v>1800</v>
      </c>
      <c r="L123" s="4" t="str">
        <f>IF(D123=1,"",VLOOKUP(D123,系数!$AA$1:$AJ$12,MATCH(C123,圣物评级,0),1))</f>
        <v/>
      </c>
      <c r="M123" s="4">
        <f t="shared" si="7"/>
        <v>0</v>
      </c>
    </row>
    <row r="124" spans="1:14" x14ac:dyDescent="0.3">
      <c r="A124" s="4">
        <f t="shared" ref="A124:A187" si="10">A4+1</f>
        <v>81000002</v>
      </c>
      <c r="B124" s="4">
        <v>1</v>
      </c>
      <c r="C124" s="4">
        <f>INDEX(属性!F:F,MATCH(强化!A124,属性!A:A,0))</f>
        <v>6</v>
      </c>
      <c r="D124" s="4">
        <f t="shared" ref="D124:D187" si="11">D4</f>
        <v>2</v>
      </c>
      <c r="E124" s="4">
        <v>0</v>
      </c>
      <c r="F124" s="4">
        <v>0</v>
      </c>
      <c r="G124" s="4">
        <v>0</v>
      </c>
      <c r="H124" s="4">
        <f t="shared" si="5"/>
        <v>0</v>
      </c>
      <c r="I124" s="4">
        <f t="shared" si="6"/>
        <v>71</v>
      </c>
      <c r="J124" s="4">
        <f t="shared" si="8"/>
        <v>4</v>
      </c>
      <c r="K124" s="4">
        <f t="shared" si="9"/>
        <v>1800</v>
      </c>
      <c r="L124" s="4">
        <f>IF(D124=1,"",VLOOKUP(D124,系数!$AA$1:$AJ$12,MATCH(C124,圣物评级,0),1))</f>
        <v>0</v>
      </c>
      <c r="M124" s="4">
        <f t="shared" si="7"/>
        <v>1</v>
      </c>
    </row>
    <row r="125" spans="1:14" x14ac:dyDescent="0.3">
      <c r="A125" s="4">
        <f t="shared" si="10"/>
        <v>81000002</v>
      </c>
      <c r="B125" s="4">
        <v>1</v>
      </c>
      <c r="C125" s="4">
        <f>INDEX(属性!F:F,MATCH(强化!A125,属性!A:A,0))</f>
        <v>6</v>
      </c>
      <c r="D125" s="4">
        <f t="shared" si="11"/>
        <v>3</v>
      </c>
      <c r="E125" s="4">
        <v>0</v>
      </c>
      <c r="F125" s="4">
        <v>0</v>
      </c>
      <c r="G125" s="4">
        <v>0</v>
      </c>
      <c r="H125" s="4">
        <f t="shared" si="5"/>
        <v>0</v>
      </c>
      <c r="I125" s="4">
        <f t="shared" si="6"/>
        <v>72</v>
      </c>
      <c r="J125" s="4">
        <f t="shared" si="8"/>
        <v>6</v>
      </c>
      <c r="K125" s="4">
        <f t="shared" si="9"/>
        <v>1800</v>
      </c>
      <c r="L125" s="4">
        <f>IF(D125=1,"",VLOOKUP(D125,系数!$AA$1:$AJ$12,MATCH(C125,圣物评级,0),1))</f>
        <v>0</v>
      </c>
      <c r="M125" s="4">
        <f t="shared" si="7"/>
        <v>5</v>
      </c>
    </row>
    <row r="126" spans="1:14" x14ac:dyDescent="0.3">
      <c r="A126" s="4">
        <f t="shared" si="10"/>
        <v>81000002</v>
      </c>
      <c r="B126" s="4">
        <v>1</v>
      </c>
      <c r="C126" s="4">
        <f>INDEX(属性!F:F,MATCH(强化!A126,属性!A:A,0))</f>
        <v>6</v>
      </c>
      <c r="D126" s="4">
        <f t="shared" si="11"/>
        <v>4</v>
      </c>
      <c r="E126" s="4">
        <v>0</v>
      </c>
      <c r="F126" s="4">
        <v>0</v>
      </c>
      <c r="G126" s="4">
        <v>0</v>
      </c>
      <c r="H126" s="4">
        <f t="shared" si="5"/>
        <v>0</v>
      </c>
      <c r="I126" s="4">
        <f t="shared" si="6"/>
        <v>73</v>
      </c>
      <c r="J126" s="4">
        <f t="shared" si="8"/>
        <v>9</v>
      </c>
      <c r="K126" s="4">
        <f t="shared" si="9"/>
        <v>1800</v>
      </c>
      <c r="L126" s="4">
        <f>IF(D126=1,"",VLOOKUP(D126,系数!$AA$1:$AJ$12,MATCH(C126,圣物评级,0),1))</f>
        <v>0</v>
      </c>
      <c r="M126" s="4">
        <f t="shared" si="7"/>
        <v>11</v>
      </c>
    </row>
    <row r="127" spans="1:14" x14ac:dyDescent="0.3">
      <c r="A127" s="4">
        <f t="shared" si="10"/>
        <v>81000002</v>
      </c>
      <c r="B127" s="4">
        <v>1</v>
      </c>
      <c r="C127" s="4">
        <f>INDEX(属性!F:F,MATCH(强化!A127,属性!A:A,0))</f>
        <v>6</v>
      </c>
      <c r="D127" s="4">
        <f t="shared" si="11"/>
        <v>5</v>
      </c>
      <c r="E127" s="4">
        <v>0</v>
      </c>
      <c r="F127" s="4">
        <v>0</v>
      </c>
      <c r="G127" s="4">
        <v>0</v>
      </c>
      <c r="H127" s="4">
        <f t="shared" si="5"/>
        <v>0</v>
      </c>
      <c r="I127" s="4">
        <f t="shared" si="6"/>
        <v>74</v>
      </c>
      <c r="J127" s="4">
        <f t="shared" si="8"/>
        <v>12</v>
      </c>
      <c r="K127" s="4">
        <f t="shared" si="9"/>
        <v>1800</v>
      </c>
      <c r="L127" s="4">
        <f>IF(D127=1,"",VLOOKUP(D127,系数!$AA$1:$AJ$12,MATCH(C127,圣物评级,0),1))</f>
        <v>0</v>
      </c>
      <c r="M127" s="4">
        <f t="shared" si="7"/>
        <v>20</v>
      </c>
    </row>
    <row r="128" spans="1:14" x14ac:dyDescent="0.3">
      <c r="A128" s="4">
        <f t="shared" si="10"/>
        <v>81000002</v>
      </c>
      <c r="B128" s="4">
        <v>1</v>
      </c>
      <c r="C128" s="4">
        <f>INDEX(属性!F:F,MATCH(强化!A128,属性!A:A,0))</f>
        <v>6</v>
      </c>
      <c r="D128" s="4">
        <f t="shared" si="11"/>
        <v>6</v>
      </c>
      <c r="E128" s="4">
        <v>0</v>
      </c>
      <c r="F128" s="4">
        <v>0</v>
      </c>
      <c r="G128" s="4">
        <v>0</v>
      </c>
      <c r="H128" s="4">
        <f t="shared" si="5"/>
        <v>0</v>
      </c>
      <c r="I128" s="4">
        <f t="shared" si="6"/>
        <v>75</v>
      </c>
      <c r="J128" s="4">
        <f t="shared" si="8"/>
        <v>14</v>
      </c>
      <c r="K128" s="4">
        <f t="shared" si="9"/>
        <v>1800</v>
      </c>
      <c r="L128" s="4">
        <f>IF(D128=1,"",VLOOKUP(D128,系数!$AA$1:$AJ$12,MATCH(C128,圣物评级,0),1))</f>
        <v>0</v>
      </c>
      <c r="M128" s="4">
        <f t="shared" si="7"/>
        <v>32</v>
      </c>
    </row>
    <row r="129" spans="1:13" x14ac:dyDescent="0.3">
      <c r="A129" s="4">
        <f t="shared" si="10"/>
        <v>81000002</v>
      </c>
      <c r="B129" s="4">
        <v>1</v>
      </c>
      <c r="C129" s="4">
        <f>INDEX(属性!F:F,MATCH(强化!A129,属性!A:A,0))</f>
        <v>6</v>
      </c>
      <c r="D129" s="4">
        <f t="shared" si="11"/>
        <v>7</v>
      </c>
      <c r="E129" s="4">
        <v>0</v>
      </c>
      <c r="F129" s="4">
        <v>0</v>
      </c>
      <c r="G129" s="4">
        <v>0</v>
      </c>
      <c r="H129" s="4">
        <f t="shared" si="5"/>
        <v>0</v>
      </c>
      <c r="I129" s="4">
        <f t="shared" si="6"/>
        <v>76</v>
      </c>
      <c r="J129" s="4">
        <f t="shared" si="8"/>
        <v>16</v>
      </c>
      <c r="K129" s="4">
        <f t="shared" si="9"/>
        <v>1800</v>
      </c>
      <c r="L129" s="4">
        <f>IF(D129=1,"",VLOOKUP(D129,系数!$AA$1:$AJ$12,MATCH(C129,圣物评级,0),1))</f>
        <v>0</v>
      </c>
      <c r="M129" s="4">
        <f t="shared" si="7"/>
        <v>46</v>
      </c>
    </row>
    <row r="130" spans="1:13" x14ac:dyDescent="0.3">
      <c r="A130" s="4">
        <f t="shared" si="10"/>
        <v>81000002</v>
      </c>
      <c r="B130" s="4">
        <v>1</v>
      </c>
      <c r="C130" s="4">
        <f>INDEX(属性!F:F,MATCH(强化!A130,属性!A:A,0))</f>
        <v>6</v>
      </c>
      <c r="D130" s="4">
        <f t="shared" si="11"/>
        <v>8</v>
      </c>
      <c r="E130" s="4">
        <v>0</v>
      </c>
      <c r="F130" s="4">
        <v>0</v>
      </c>
      <c r="G130" s="4">
        <v>0</v>
      </c>
      <c r="H130" s="4">
        <f t="shared" si="5"/>
        <v>0</v>
      </c>
      <c r="I130" s="4">
        <f t="shared" si="6"/>
        <v>77</v>
      </c>
      <c r="J130" s="4">
        <f t="shared" si="8"/>
        <v>19</v>
      </c>
      <c r="K130" s="4">
        <f t="shared" si="9"/>
        <v>1800</v>
      </c>
      <c r="L130" s="4">
        <f>IF(D130=1,"",VLOOKUP(D130,系数!$AA$1:$AJ$12,MATCH(C130,圣物评级,0),1))</f>
        <v>0</v>
      </c>
      <c r="M130" s="4">
        <f t="shared" si="7"/>
        <v>62</v>
      </c>
    </row>
    <row r="131" spans="1:13" x14ac:dyDescent="0.3">
      <c r="A131" s="4">
        <f t="shared" si="10"/>
        <v>81000002</v>
      </c>
      <c r="B131" s="4">
        <v>1</v>
      </c>
      <c r="C131" s="4">
        <f>INDEX(属性!F:F,MATCH(强化!A131,属性!A:A,0))</f>
        <v>6</v>
      </c>
      <c r="D131" s="4">
        <f t="shared" si="11"/>
        <v>9</v>
      </c>
      <c r="E131" s="4">
        <v>0</v>
      </c>
      <c r="F131" s="4">
        <v>0</v>
      </c>
      <c r="G131" s="4">
        <v>0</v>
      </c>
      <c r="H131" s="4">
        <f t="shared" ref="H131:H194" si="12">IF(B131=1,0,VLOOKUP($C131,圣物数值,2,0)+VLOOKUP($C131,圣物数值,3,0)*($D131-1))</f>
        <v>0</v>
      </c>
      <c r="I131" s="4">
        <f t="shared" ref="I131:I194" si="13">IF(B131=2,0,VLOOKUP($C131,圣物数值,2,0)+VLOOKUP($C131,圣物数值,3,0)*($D131-1))</f>
        <v>78</v>
      </c>
      <c r="J131" s="4">
        <f t="shared" si="8"/>
        <v>22</v>
      </c>
      <c r="K131" s="4">
        <f t="shared" si="9"/>
        <v>1800</v>
      </c>
      <c r="L131" s="4">
        <f>IF(D131=1,"",VLOOKUP(D131,系数!$AA$1:$AJ$12,MATCH(C131,圣物评级,0),1))</f>
        <v>0</v>
      </c>
      <c r="M131" s="4">
        <f t="shared" ref="M131:M194" si="14">IF(D131=1,0,M130+J130)</f>
        <v>81</v>
      </c>
    </row>
    <row r="132" spans="1:13" x14ac:dyDescent="0.3">
      <c r="A132" s="4">
        <f t="shared" si="10"/>
        <v>81000002</v>
      </c>
      <c r="B132" s="4">
        <v>1</v>
      </c>
      <c r="C132" s="4">
        <f>INDEX(属性!F:F,MATCH(强化!A132,属性!A:A,0))</f>
        <v>6</v>
      </c>
      <c r="D132" s="4">
        <f t="shared" si="11"/>
        <v>10</v>
      </c>
      <c r="E132" s="4">
        <v>0</v>
      </c>
      <c r="F132" s="4">
        <v>0</v>
      </c>
      <c r="G132" s="4">
        <v>0</v>
      </c>
      <c r="H132" s="4">
        <f t="shared" si="12"/>
        <v>0</v>
      </c>
      <c r="I132" s="4">
        <f t="shared" si="13"/>
        <v>79</v>
      </c>
      <c r="J132" s="4">
        <f t="shared" ref="J132:J195" si="15">INT(J612*0.8)</f>
        <v>24</v>
      </c>
      <c r="K132" s="4">
        <f t="shared" ref="K132:K195" si="16">60*30</f>
        <v>1800</v>
      </c>
      <c r="L132" s="4">
        <f>IF(D132=1,"",VLOOKUP(D132,系数!$AA$1:$AJ$12,MATCH(C132,圣物评级,0),1))</f>
        <v>0</v>
      </c>
      <c r="M132" s="4">
        <f t="shared" si="14"/>
        <v>103</v>
      </c>
    </row>
    <row r="133" spans="1:13" x14ac:dyDescent="0.3">
      <c r="A133" s="4">
        <f t="shared" si="10"/>
        <v>81000002</v>
      </c>
      <c r="B133" s="4">
        <v>1</v>
      </c>
      <c r="C133" s="4">
        <f>INDEX(属性!F:F,MATCH(强化!A133,属性!A:A,0))</f>
        <v>6</v>
      </c>
      <c r="D133" s="4">
        <f t="shared" si="11"/>
        <v>11</v>
      </c>
      <c r="E133" s="4">
        <v>0</v>
      </c>
      <c r="F133" s="4">
        <v>0</v>
      </c>
      <c r="G133" s="4">
        <v>0</v>
      </c>
      <c r="H133" s="4">
        <f t="shared" si="12"/>
        <v>0</v>
      </c>
      <c r="I133" s="4">
        <f t="shared" si="13"/>
        <v>80</v>
      </c>
      <c r="J133" s="4">
        <f t="shared" si="15"/>
        <v>28</v>
      </c>
      <c r="K133" s="4">
        <f t="shared" si="16"/>
        <v>1800</v>
      </c>
      <c r="L133" s="4">
        <f>IF(D133=1,"",VLOOKUP(D133,系数!$AA$1:$AJ$12,MATCH(C133,圣物评级,0),1))</f>
        <v>0</v>
      </c>
      <c r="M133" s="4">
        <f t="shared" si="14"/>
        <v>127</v>
      </c>
    </row>
    <row r="134" spans="1:13" x14ac:dyDescent="0.3">
      <c r="A134" s="4">
        <f t="shared" si="10"/>
        <v>81000002</v>
      </c>
      <c r="B134" s="4">
        <v>1</v>
      </c>
      <c r="C134" s="4">
        <f>INDEX(属性!F:F,MATCH(强化!A134,属性!A:A,0))</f>
        <v>6</v>
      </c>
      <c r="D134" s="4">
        <f t="shared" si="11"/>
        <v>12</v>
      </c>
      <c r="E134" s="4">
        <v>0</v>
      </c>
      <c r="F134" s="4">
        <v>0</v>
      </c>
      <c r="G134" s="4">
        <v>0</v>
      </c>
      <c r="H134" s="4">
        <f t="shared" si="12"/>
        <v>0</v>
      </c>
      <c r="I134" s="4">
        <f t="shared" si="13"/>
        <v>81</v>
      </c>
      <c r="J134" s="4">
        <f t="shared" si="15"/>
        <v>34</v>
      </c>
      <c r="K134" s="4">
        <f t="shared" si="16"/>
        <v>1800</v>
      </c>
      <c r="L134" s="4">
        <f>IF(D134=1,"",VLOOKUP(D134,系数!$AA$1:$AJ$12,MATCH(C134,圣物评级,0),1))</f>
        <v>0</v>
      </c>
      <c r="M134" s="4">
        <f t="shared" si="14"/>
        <v>155</v>
      </c>
    </row>
    <row r="135" spans="1:13" x14ac:dyDescent="0.3">
      <c r="A135" s="4">
        <f t="shared" si="10"/>
        <v>81000002</v>
      </c>
      <c r="B135" s="4">
        <v>1</v>
      </c>
      <c r="C135" s="4">
        <f>INDEX(属性!F:F,MATCH(强化!A135,属性!A:A,0))</f>
        <v>6</v>
      </c>
      <c r="D135" s="4">
        <f t="shared" si="11"/>
        <v>13</v>
      </c>
      <c r="E135" s="4">
        <v>0</v>
      </c>
      <c r="F135" s="4">
        <v>0</v>
      </c>
      <c r="G135" s="4">
        <v>0</v>
      </c>
      <c r="H135" s="4">
        <f t="shared" si="12"/>
        <v>0</v>
      </c>
      <c r="I135" s="4">
        <f t="shared" si="13"/>
        <v>82</v>
      </c>
      <c r="J135" s="4">
        <f t="shared" si="15"/>
        <v>39</v>
      </c>
      <c r="K135" s="4">
        <f t="shared" si="16"/>
        <v>1800</v>
      </c>
      <c r="L135" s="4">
        <f>IF(D135=1,"",VLOOKUP(D135,系数!$AA$1:$AJ$12,MATCH(C135,圣物评级,0),1))</f>
        <v>0</v>
      </c>
      <c r="M135" s="4">
        <f t="shared" si="14"/>
        <v>189</v>
      </c>
    </row>
    <row r="136" spans="1:13" x14ac:dyDescent="0.3">
      <c r="A136" s="4">
        <f t="shared" si="10"/>
        <v>81000002</v>
      </c>
      <c r="B136" s="4">
        <v>1</v>
      </c>
      <c r="C136" s="4">
        <f>INDEX(属性!F:F,MATCH(强化!A136,属性!A:A,0))</f>
        <v>6</v>
      </c>
      <c r="D136" s="4">
        <f t="shared" si="11"/>
        <v>14</v>
      </c>
      <c r="E136" s="4">
        <v>0</v>
      </c>
      <c r="F136" s="4">
        <v>0</v>
      </c>
      <c r="G136" s="4">
        <v>0</v>
      </c>
      <c r="H136" s="4">
        <f t="shared" si="12"/>
        <v>0</v>
      </c>
      <c r="I136" s="4">
        <f t="shared" si="13"/>
        <v>83</v>
      </c>
      <c r="J136" s="4">
        <f t="shared" si="15"/>
        <v>44</v>
      </c>
      <c r="K136" s="4">
        <f t="shared" si="16"/>
        <v>1800</v>
      </c>
      <c r="L136" s="4">
        <f>IF(D136=1,"",VLOOKUP(D136,系数!$AA$1:$AJ$12,MATCH(C136,圣物评级,0),1))</f>
        <v>0</v>
      </c>
      <c r="M136" s="4">
        <f t="shared" si="14"/>
        <v>228</v>
      </c>
    </row>
    <row r="137" spans="1:13" x14ac:dyDescent="0.3">
      <c r="A137" s="4">
        <f t="shared" si="10"/>
        <v>81000002</v>
      </c>
      <c r="B137" s="4">
        <v>1</v>
      </c>
      <c r="C137" s="4">
        <f>INDEX(属性!F:F,MATCH(强化!A137,属性!A:A,0))</f>
        <v>6</v>
      </c>
      <c r="D137" s="4">
        <f t="shared" si="11"/>
        <v>15</v>
      </c>
      <c r="E137" s="4">
        <v>0</v>
      </c>
      <c r="F137" s="4">
        <v>0</v>
      </c>
      <c r="G137" s="4">
        <v>0</v>
      </c>
      <c r="H137" s="4">
        <f t="shared" si="12"/>
        <v>0</v>
      </c>
      <c r="I137" s="4">
        <f t="shared" si="13"/>
        <v>84</v>
      </c>
      <c r="J137" s="4">
        <f t="shared" si="15"/>
        <v>49</v>
      </c>
      <c r="K137" s="4">
        <f t="shared" si="16"/>
        <v>1800</v>
      </c>
      <c r="L137" s="4">
        <f>IF(D137=1,"",VLOOKUP(D137,系数!$AA$1:$AJ$12,MATCH(C137,圣物评级,0),1))</f>
        <v>0</v>
      </c>
      <c r="M137" s="4">
        <f t="shared" si="14"/>
        <v>272</v>
      </c>
    </row>
    <row r="138" spans="1:13" x14ac:dyDescent="0.3">
      <c r="A138" s="4">
        <f t="shared" si="10"/>
        <v>81000002</v>
      </c>
      <c r="B138" s="4">
        <v>1</v>
      </c>
      <c r="C138" s="4">
        <f>INDEX(属性!F:F,MATCH(强化!A138,属性!A:A,0))</f>
        <v>6</v>
      </c>
      <c r="D138" s="4">
        <f t="shared" si="11"/>
        <v>16</v>
      </c>
      <c r="E138" s="4">
        <v>0</v>
      </c>
      <c r="F138" s="4">
        <v>0</v>
      </c>
      <c r="G138" s="4">
        <v>0</v>
      </c>
      <c r="H138" s="4">
        <f t="shared" si="12"/>
        <v>0</v>
      </c>
      <c r="I138" s="4">
        <f t="shared" si="13"/>
        <v>85</v>
      </c>
      <c r="J138" s="4">
        <f t="shared" si="15"/>
        <v>54</v>
      </c>
      <c r="K138" s="4">
        <f t="shared" si="16"/>
        <v>1800</v>
      </c>
      <c r="L138" s="4">
        <f>IF(D138=1,"",VLOOKUP(D138,系数!$AA$1:$AJ$12,MATCH(C138,圣物评级,0),1))</f>
        <v>0</v>
      </c>
      <c r="M138" s="4">
        <f t="shared" si="14"/>
        <v>321</v>
      </c>
    </row>
    <row r="139" spans="1:13" x14ac:dyDescent="0.3">
      <c r="A139" s="4">
        <f t="shared" si="10"/>
        <v>81000002</v>
      </c>
      <c r="B139" s="4">
        <v>1</v>
      </c>
      <c r="C139" s="4">
        <f>INDEX(属性!F:F,MATCH(强化!A139,属性!A:A,0))</f>
        <v>6</v>
      </c>
      <c r="D139" s="4">
        <f t="shared" si="11"/>
        <v>17</v>
      </c>
      <c r="E139" s="4">
        <v>0</v>
      </c>
      <c r="F139" s="4">
        <v>0</v>
      </c>
      <c r="G139" s="4">
        <v>0</v>
      </c>
      <c r="H139" s="4">
        <f t="shared" si="12"/>
        <v>0</v>
      </c>
      <c r="I139" s="4">
        <f t="shared" si="13"/>
        <v>86</v>
      </c>
      <c r="J139" s="4">
        <f t="shared" si="15"/>
        <v>59</v>
      </c>
      <c r="K139" s="4">
        <f t="shared" si="16"/>
        <v>1800</v>
      </c>
      <c r="L139" s="4">
        <f>IF(D139=1,"",VLOOKUP(D139,系数!$AA$1:$AJ$12,MATCH(C139,圣物评级,0),1))</f>
        <v>0</v>
      </c>
      <c r="M139" s="4">
        <f t="shared" si="14"/>
        <v>375</v>
      </c>
    </row>
    <row r="140" spans="1:13" x14ac:dyDescent="0.3">
      <c r="A140" s="4">
        <f t="shared" si="10"/>
        <v>81000002</v>
      </c>
      <c r="B140" s="4">
        <v>1</v>
      </c>
      <c r="C140" s="4">
        <f>INDEX(属性!F:F,MATCH(强化!A140,属性!A:A,0))</f>
        <v>6</v>
      </c>
      <c r="D140" s="4">
        <f t="shared" si="11"/>
        <v>18</v>
      </c>
      <c r="E140" s="4">
        <v>0</v>
      </c>
      <c r="F140" s="4">
        <v>0</v>
      </c>
      <c r="G140" s="4">
        <v>0</v>
      </c>
      <c r="H140" s="4">
        <f t="shared" si="12"/>
        <v>0</v>
      </c>
      <c r="I140" s="4">
        <f t="shared" si="13"/>
        <v>87</v>
      </c>
      <c r="J140" s="4">
        <f t="shared" si="15"/>
        <v>64</v>
      </c>
      <c r="K140" s="4">
        <f t="shared" si="16"/>
        <v>1800</v>
      </c>
      <c r="L140" s="4">
        <f>IF(D140=1,"",VLOOKUP(D140,系数!$AA$1:$AJ$12,MATCH(C140,圣物评级,0),1))</f>
        <v>0</v>
      </c>
      <c r="M140" s="4">
        <f t="shared" si="14"/>
        <v>434</v>
      </c>
    </row>
    <row r="141" spans="1:13" x14ac:dyDescent="0.3">
      <c r="A141" s="4">
        <f t="shared" si="10"/>
        <v>81000002</v>
      </c>
      <c r="B141" s="4">
        <v>1</v>
      </c>
      <c r="C141" s="4">
        <f>INDEX(属性!F:F,MATCH(强化!A141,属性!A:A,0))</f>
        <v>6</v>
      </c>
      <c r="D141" s="4">
        <f t="shared" si="11"/>
        <v>19</v>
      </c>
      <c r="E141" s="4">
        <v>0</v>
      </c>
      <c r="F141" s="4">
        <v>0</v>
      </c>
      <c r="G141" s="4">
        <v>0</v>
      </c>
      <c r="H141" s="4">
        <f t="shared" si="12"/>
        <v>0</v>
      </c>
      <c r="I141" s="4">
        <f t="shared" si="13"/>
        <v>88</v>
      </c>
      <c r="J141" s="4">
        <f t="shared" si="15"/>
        <v>69</v>
      </c>
      <c r="K141" s="4">
        <f t="shared" si="16"/>
        <v>1800</v>
      </c>
      <c r="L141" s="4">
        <f>IF(D141=1,"",VLOOKUP(D141,系数!$AA$1:$AJ$12,MATCH(C141,圣物评级,0),1))</f>
        <v>0</v>
      </c>
      <c r="M141" s="4">
        <f t="shared" si="14"/>
        <v>498</v>
      </c>
    </row>
    <row r="142" spans="1:13" x14ac:dyDescent="0.3">
      <c r="A142" s="4">
        <f t="shared" si="10"/>
        <v>81000002</v>
      </c>
      <c r="B142" s="4">
        <v>1</v>
      </c>
      <c r="C142" s="4">
        <f>INDEX(属性!F:F,MATCH(强化!A142,属性!A:A,0))</f>
        <v>6</v>
      </c>
      <c r="D142" s="4">
        <f t="shared" si="11"/>
        <v>20</v>
      </c>
      <c r="E142" s="4">
        <v>0</v>
      </c>
      <c r="F142" s="4">
        <v>0</v>
      </c>
      <c r="G142" s="4">
        <v>0</v>
      </c>
      <c r="H142" s="4">
        <f t="shared" si="12"/>
        <v>0</v>
      </c>
      <c r="I142" s="4">
        <f t="shared" si="13"/>
        <v>89</v>
      </c>
      <c r="J142" s="4">
        <f t="shared" si="15"/>
        <v>74</v>
      </c>
      <c r="K142" s="4">
        <f t="shared" si="16"/>
        <v>1800</v>
      </c>
      <c r="L142" s="4">
        <f>IF(D142=1,"",VLOOKUP(D142,系数!$AA$1:$AJ$12,MATCH(C142,圣物评级,0),1))</f>
        <v>0</v>
      </c>
      <c r="M142" s="4">
        <f t="shared" si="14"/>
        <v>567</v>
      </c>
    </row>
    <row r="143" spans="1:13" x14ac:dyDescent="0.3">
      <c r="A143" s="4">
        <f t="shared" si="10"/>
        <v>81000002</v>
      </c>
      <c r="B143" s="4">
        <v>1</v>
      </c>
      <c r="C143" s="4">
        <f>INDEX(属性!F:F,MATCH(强化!A143,属性!A:A,0))</f>
        <v>6</v>
      </c>
      <c r="D143" s="4">
        <f t="shared" si="11"/>
        <v>21</v>
      </c>
      <c r="E143" s="4">
        <v>0</v>
      </c>
      <c r="F143" s="4">
        <v>0</v>
      </c>
      <c r="G143" s="4">
        <v>0</v>
      </c>
      <c r="H143" s="4">
        <f t="shared" si="12"/>
        <v>0</v>
      </c>
      <c r="I143" s="4">
        <f t="shared" si="13"/>
        <v>90</v>
      </c>
      <c r="J143" s="4">
        <f t="shared" si="15"/>
        <v>80</v>
      </c>
      <c r="K143" s="4">
        <f t="shared" si="16"/>
        <v>1800</v>
      </c>
      <c r="L143" s="4">
        <f>IF(D143=1,"",VLOOKUP(D143,系数!$AA$1:$AJ$12,MATCH(C143,圣物评级,0),1))</f>
        <v>0</v>
      </c>
      <c r="M143" s="4">
        <f t="shared" si="14"/>
        <v>641</v>
      </c>
    </row>
    <row r="144" spans="1:13" x14ac:dyDescent="0.3">
      <c r="A144" s="4">
        <f t="shared" si="10"/>
        <v>81000002</v>
      </c>
      <c r="B144" s="4">
        <v>1</v>
      </c>
      <c r="C144" s="4">
        <f>INDEX(属性!F:F,MATCH(强化!A144,属性!A:A,0))</f>
        <v>6</v>
      </c>
      <c r="D144" s="4">
        <f t="shared" si="11"/>
        <v>22</v>
      </c>
      <c r="E144" s="4">
        <v>0</v>
      </c>
      <c r="F144" s="4">
        <v>0</v>
      </c>
      <c r="G144" s="4">
        <v>0</v>
      </c>
      <c r="H144" s="4">
        <f t="shared" si="12"/>
        <v>0</v>
      </c>
      <c r="I144" s="4">
        <f t="shared" si="13"/>
        <v>91</v>
      </c>
      <c r="J144" s="4">
        <f t="shared" si="15"/>
        <v>84</v>
      </c>
      <c r="K144" s="4">
        <f t="shared" si="16"/>
        <v>1800</v>
      </c>
      <c r="L144" s="4">
        <f>IF(D144=1,"",VLOOKUP(D144,系数!$AA$1:$AJ$12,MATCH(C144,圣物评级,0),1))</f>
        <v>0</v>
      </c>
      <c r="M144" s="4">
        <f t="shared" si="14"/>
        <v>721</v>
      </c>
    </row>
    <row r="145" spans="1:13" x14ac:dyDescent="0.3">
      <c r="A145" s="4">
        <f t="shared" si="10"/>
        <v>81000002</v>
      </c>
      <c r="B145" s="4">
        <v>1</v>
      </c>
      <c r="C145" s="4">
        <f>INDEX(属性!F:F,MATCH(强化!A145,属性!A:A,0))</f>
        <v>6</v>
      </c>
      <c r="D145" s="4">
        <f t="shared" si="11"/>
        <v>23</v>
      </c>
      <c r="E145" s="4">
        <v>0</v>
      </c>
      <c r="F145" s="4">
        <v>0</v>
      </c>
      <c r="G145" s="4">
        <v>0</v>
      </c>
      <c r="H145" s="4">
        <f t="shared" si="12"/>
        <v>0</v>
      </c>
      <c r="I145" s="4">
        <f t="shared" si="13"/>
        <v>92</v>
      </c>
      <c r="J145" s="4">
        <f t="shared" si="15"/>
        <v>89</v>
      </c>
      <c r="K145" s="4">
        <f t="shared" si="16"/>
        <v>1800</v>
      </c>
      <c r="L145" s="4">
        <f>IF(D145=1,"",VLOOKUP(D145,系数!$AA$1:$AJ$12,MATCH(C145,圣物评级,0),1))</f>
        <v>0</v>
      </c>
      <c r="M145" s="4">
        <f t="shared" si="14"/>
        <v>805</v>
      </c>
    </row>
    <row r="146" spans="1:13" x14ac:dyDescent="0.3">
      <c r="A146" s="4">
        <f t="shared" si="10"/>
        <v>81000002</v>
      </c>
      <c r="B146" s="4">
        <v>1</v>
      </c>
      <c r="C146" s="4">
        <f>INDEX(属性!F:F,MATCH(强化!A146,属性!A:A,0))</f>
        <v>6</v>
      </c>
      <c r="D146" s="4">
        <f t="shared" si="11"/>
        <v>24</v>
      </c>
      <c r="E146" s="4">
        <v>0</v>
      </c>
      <c r="F146" s="4">
        <v>0</v>
      </c>
      <c r="G146" s="4">
        <v>0</v>
      </c>
      <c r="H146" s="4">
        <f t="shared" si="12"/>
        <v>0</v>
      </c>
      <c r="I146" s="4">
        <f t="shared" si="13"/>
        <v>93</v>
      </c>
      <c r="J146" s="4">
        <f t="shared" si="15"/>
        <v>94</v>
      </c>
      <c r="K146" s="4">
        <f t="shared" si="16"/>
        <v>1800</v>
      </c>
      <c r="L146" s="4">
        <f>IF(D146=1,"",VLOOKUP(D146,系数!$AA$1:$AJ$12,MATCH(C146,圣物评级,0),1))</f>
        <v>0</v>
      </c>
      <c r="M146" s="4">
        <f t="shared" si="14"/>
        <v>894</v>
      </c>
    </row>
    <row r="147" spans="1:13" x14ac:dyDescent="0.3">
      <c r="A147" s="4">
        <f t="shared" si="10"/>
        <v>81000002</v>
      </c>
      <c r="B147" s="4">
        <v>1</v>
      </c>
      <c r="C147" s="4">
        <f>INDEX(属性!F:F,MATCH(强化!A147,属性!A:A,0))</f>
        <v>6</v>
      </c>
      <c r="D147" s="4">
        <f t="shared" si="11"/>
        <v>25</v>
      </c>
      <c r="E147" s="4">
        <v>0</v>
      </c>
      <c r="F147" s="4">
        <v>0</v>
      </c>
      <c r="G147" s="4">
        <v>0</v>
      </c>
      <c r="H147" s="4">
        <f t="shared" si="12"/>
        <v>0</v>
      </c>
      <c r="I147" s="4">
        <f t="shared" si="13"/>
        <v>94</v>
      </c>
      <c r="J147" s="4">
        <f t="shared" si="15"/>
        <v>99</v>
      </c>
      <c r="K147" s="4">
        <f t="shared" si="16"/>
        <v>1800</v>
      </c>
      <c r="L147" s="4">
        <f>IF(D147=1,"",VLOOKUP(D147,系数!$AA$1:$AJ$12,MATCH(C147,圣物评级,0),1))</f>
        <v>0</v>
      </c>
      <c r="M147" s="4">
        <f t="shared" si="14"/>
        <v>988</v>
      </c>
    </row>
    <row r="148" spans="1:13" x14ac:dyDescent="0.3">
      <c r="A148" s="4">
        <f t="shared" si="10"/>
        <v>81000002</v>
      </c>
      <c r="B148" s="4">
        <v>1</v>
      </c>
      <c r="C148" s="4">
        <f>INDEX(属性!F:F,MATCH(强化!A148,属性!A:A,0))</f>
        <v>6</v>
      </c>
      <c r="D148" s="4">
        <f t="shared" si="11"/>
        <v>26</v>
      </c>
      <c r="E148" s="4">
        <v>0</v>
      </c>
      <c r="F148" s="4">
        <v>0</v>
      </c>
      <c r="G148" s="4">
        <v>0</v>
      </c>
      <c r="H148" s="4">
        <f t="shared" si="12"/>
        <v>0</v>
      </c>
      <c r="I148" s="4">
        <f t="shared" si="13"/>
        <v>95</v>
      </c>
      <c r="J148" s="4">
        <f t="shared" si="15"/>
        <v>104</v>
      </c>
      <c r="K148" s="4">
        <f t="shared" si="16"/>
        <v>1800</v>
      </c>
      <c r="L148" s="4">
        <f>IF(D148=1,"",VLOOKUP(D148,系数!$AA$1:$AJ$12,MATCH(C148,圣物评级,0),1))</f>
        <v>0</v>
      </c>
      <c r="M148" s="4">
        <f t="shared" si="14"/>
        <v>1087</v>
      </c>
    </row>
    <row r="149" spans="1:13" x14ac:dyDescent="0.3">
      <c r="A149" s="4">
        <f t="shared" si="10"/>
        <v>81000002</v>
      </c>
      <c r="B149" s="4">
        <v>1</v>
      </c>
      <c r="C149" s="4">
        <f>INDEX(属性!F:F,MATCH(强化!A149,属性!A:A,0))</f>
        <v>6</v>
      </c>
      <c r="D149" s="4">
        <f t="shared" si="11"/>
        <v>27</v>
      </c>
      <c r="E149" s="4">
        <v>0</v>
      </c>
      <c r="F149" s="4">
        <v>0</v>
      </c>
      <c r="G149" s="4">
        <v>0</v>
      </c>
      <c r="H149" s="4">
        <f t="shared" si="12"/>
        <v>0</v>
      </c>
      <c r="I149" s="4">
        <f t="shared" si="13"/>
        <v>96</v>
      </c>
      <c r="J149" s="4">
        <f t="shared" si="15"/>
        <v>109</v>
      </c>
      <c r="K149" s="4">
        <f t="shared" si="16"/>
        <v>1800</v>
      </c>
      <c r="L149" s="4">
        <f>IF(D149=1,"",VLOOKUP(D149,系数!$AA$1:$AJ$12,MATCH(C149,圣物评级,0),1))</f>
        <v>0</v>
      </c>
      <c r="M149" s="4">
        <f t="shared" si="14"/>
        <v>1191</v>
      </c>
    </row>
    <row r="150" spans="1:13" x14ac:dyDescent="0.3">
      <c r="A150" s="4">
        <f t="shared" si="10"/>
        <v>81000002</v>
      </c>
      <c r="B150" s="4">
        <v>1</v>
      </c>
      <c r="C150" s="4">
        <f>INDEX(属性!F:F,MATCH(强化!A150,属性!A:A,0))</f>
        <v>6</v>
      </c>
      <c r="D150" s="4">
        <f t="shared" si="11"/>
        <v>28</v>
      </c>
      <c r="E150" s="4">
        <v>0</v>
      </c>
      <c r="F150" s="4">
        <v>0</v>
      </c>
      <c r="G150" s="4">
        <v>0</v>
      </c>
      <c r="H150" s="4">
        <f t="shared" si="12"/>
        <v>0</v>
      </c>
      <c r="I150" s="4">
        <f t="shared" si="13"/>
        <v>97</v>
      </c>
      <c r="J150" s="4">
        <f t="shared" si="15"/>
        <v>114</v>
      </c>
      <c r="K150" s="4">
        <f t="shared" si="16"/>
        <v>1800</v>
      </c>
      <c r="L150" s="4">
        <f>IF(D150=1,"",VLOOKUP(D150,系数!$AA$1:$AJ$12,MATCH(C150,圣物评级,0),1))</f>
        <v>0</v>
      </c>
      <c r="M150" s="4">
        <f t="shared" si="14"/>
        <v>1300</v>
      </c>
    </row>
    <row r="151" spans="1:13" x14ac:dyDescent="0.3">
      <c r="A151" s="4">
        <f t="shared" si="10"/>
        <v>81000002</v>
      </c>
      <c r="B151" s="4">
        <v>1</v>
      </c>
      <c r="C151" s="4">
        <f>INDEX(属性!F:F,MATCH(强化!A151,属性!A:A,0))</f>
        <v>6</v>
      </c>
      <c r="D151" s="4">
        <f t="shared" si="11"/>
        <v>29</v>
      </c>
      <c r="E151" s="4">
        <v>0</v>
      </c>
      <c r="F151" s="4">
        <v>0</v>
      </c>
      <c r="G151" s="4">
        <v>0</v>
      </c>
      <c r="H151" s="4">
        <f t="shared" si="12"/>
        <v>0</v>
      </c>
      <c r="I151" s="4">
        <f t="shared" si="13"/>
        <v>98</v>
      </c>
      <c r="J151" s="4">
        <f t="shared" si="15"/>
        <v>119</v>
      </c>
      <c r="K151" s="4">
        <f t="shared" si="16"/>
        <v>1800</v>
      </c>
      <c r="L151" s="4">
        <f>IF(D151=1,"",VLOOKUP(D151,系数!$AA$1:$AJ$12,MATCH(C151,圣物评级,0),1))</f>
        <v>0</v>
      </c>
      <c r="M151" s="4">
        <f t="shared" si="14"/>
        <v>1414</v>
      </c>
    </row>
    <row r="152" spans="1:13" x14ac:dyDescent="0.3">
      <c r="A152" s="4">
        <f t="shared" si="10"/>
        <v>81000002</v>
      </c>
      <c r="B152" s="4">
        <v>1</v>
      </c>
      <c r="C152" s="4">
        <f>INDEX(属性!F:F,MATCH(强化!A152,属性!A:A,0))</f>
        <v>6</v>
      </c>
      <c r="D152" s="4">
        <f t="shared" si="11"/>
        <v>30</v>
      </c>
      <c r="E152" s="4">
        <v>0</v>
      </c>
      <c r="F152" s="4">
        <v>0</v>
      </c>
      <c r="G152" s="4">
        <v>0</v>
      </c>
      <c r="H152" s="4">
        <f t="shared" si="12"/>
        <v>0</v>
      </c>
      <c r="I152" s="4">
        <f t="shared" si="13"/>
        <v>99</v>
      </c>
      <c r="J152" s="4">
        <f t="shared" si="15"/>
        <v>124</v>
      </c>
      <c r="K152" s="4">
        <f t="shared" si="16"/>
        <v>1800</v>
      </c>
      <c r="L152" s="4">
        <f>IF(D152=1,"",VLOOKUP(D152,系数!$AA$1:$AJ$12,MATCH(C152,圣物评级,0),1))</f>
        <v>0</v>
      </c>
      <c r="M152" s="4">
        <f t="shared" si="14"/>
        <v>1533</v>
      </c>
    </row>
    <row r="153" spans="1:13" x14ac:dyDescent="0.3">
      <c r="A153" s="4">
        <f t="shared" si="10"/>
        <v>81000002</v>
      </c>
      <c r="B153" s="4">
        <v>1</v>
      </c>
      <c r="C153" s="4">
        <f>INDEX(属性!F:F,MATCH(强化!A153,属性!A:A,0))</f>
        <v>6</v>
      </c>
      <c r="D153" s="4">
        <f t="shared" si="11"/>
        <v>31</v>
      </c>
      <c r="E153" s="4">
        <v>0</v>
      </c>
      <c r="F153" s="4">
        <v>0</v>
      </c>
      <c r="G153" s="4">
        <v>0</v>
      </c>
      <c r="H153" s="4">
        <f t="shared" si="12"/>
        <v>0</v>
      </c>
      <c r="I153" s="4">
        <f t="shared" si="13"/>
        <v>100</v>
      </c>
      <c r="J153" s="4">
        <f t="shared" si="15"/>
        <v>132</v>
      </c>
      <c r="K153" s="4">
        <f t="shared" si="16"/>
        <v>1800</v>
      </c>
      <c r="L153" s="4">
        <f>IF(D153=1,"",VLOOKUP(D153,系数!$AA$1:$AJ$12,MATCH(C153,圣物评级,0),1))</f>
        <v>0</v>
      </c>
      <c r="M153" s="4">
        <f t="shared" si="14"/>
        <v>1657</v>
      </c>
    </row>
    <row r="154" spans="1:13" x14ac:dyDescent="0.3">
      <c r="A154" s="4">
        <f t="shared" si="10"/>
        <v>81000002</v>
      </c>
      <c r="B154" s="4">
        <v>1</v>
      </c>
      <c r="C154" s="4">
        <f>INDEX(属性!F:F,MATCH(强化!A154,属性!A:A,0))</f>
        <v>6</v>
      </c>
      <c r="D154" s="4">
        <f t="shared" si="11"/>
        <v>32</v>
      </c>
      <c r="E154" s="4">
        <v>0</v>
      </c>
      <c r="F154" s="4">
        <v>0</v>
      </c>
      <c r="G154" s="4">
        <v>0</v>
      </c>
      <c r="H154" s="4">
        <f t="shared" si="12"/>
        <v>0</v>
      </c>
      <c r="I154" s="4">
        <f t="shared" si="13"/>
        <v>101</v>
      </c>
      <c r="J154" s="4">
        <f t="shared" si="15"/>
        <v>140</v>
      </c>
      <c r="K154" s="4">
        <f t="shared" si="16"/>
        <v>1800</v>
      </c>
      <c r="L154" s="4">
        <f>IF(D154=1,"",VLOOKUP(D154,系数!$AA$1:$AJ$12,MATCH(C154,圣物评级,0),1))</f>
        <v>0</v>
      </c>
      <c r="M154" s="4">
        <f t="shared" si="14"/>
        <v>1789</v>
      </c>
    </row>
    <row r="155" spans="1:13" x14ac:dyDescent="0.3">
      <c r="A155" s="4">
        <f t="shared" si="10"/>
        <v>81000002</v>
      </c>
      <c r="B155" s="4">
        <v>1</v>
      </c>
      <c r="C155" s="4">
        <f>INDEX(属性!F:F,MATCH(强化!A155,属性!A:A,0))</f>
        <v>6</v>
      </c>
      <c r="D155" s="4">
        <f t="shared" si="11"/>
        <v>33</v>
      </c>
      <c r="E155" s="4">
        <v>0</v>
      </c>
      <c r="F155" s="4">
        <v>0</v>
      </c>
      <c r="G155" s="4">
        <v>0</v>
      </c>
      <c r="H155" s="4">
        <f t="shared" si="12"/>
        <v>0</v>
      </c>
      <c r="I155" s="4">
        <f t="shared" si="13"/>
        <v>102</v>
      </c>
      <c r="J155" s="4">
        <f t="shared" si="15"/>
        <v>147</v>
      </c>
      <c r="K155" s="4">
        <f t="shared" si="16"/>
        <v>1800</v>
      </c>
      <c r="L155" s="4">
        <f>IF(D155=1,"",VLOOKUP(D155,系数!$AA$1:$AJ$12,MATCH(C155,圣物评级,0),1))</f>
        <v>0</v>
      </c>
      <c r="M155" s="4">
        <f t="shared" si="14"/>
        <v>1929</v>
      </c>
    </row>
    <row r="156" spans="1:13" x14ac:dyDescent="0.3">
      <c r="A156" s="4">
        <f t="shared" si="10"/>
        <v>81000002</v>
      </c>
      <c r="B156" s="4">
        <v>1</v>
      </c>
      <c r="C156" s="4">
        <f>INDEX(属性!F:F,MATCH(强化!A156,属性!A:A,0))</f>
        <v>6</v>
      </c>
      <c r="D156" s="4">
        <f t="shared" si="11"/>
        <v>34</v>
      </c>
      <c r="E156" s="4">
        <v>0</v>
      </c>
      <c r="F156" s="4">
        <v>0</v>
      </c>
      <c r="G156" s="4">
        <v>0</v>
      </c>
      <c r="H156" s="4">
        <f t="shared" si="12"/>
        <v>0</v>
      </c>
      <c r="I156" s="4">
        <f t="shared" si="13"/>
        <v>103</v>
      </c>
      <c r="J156" s="4">
        <f t="shared" si="15"/>
        <v>154</v>
      </c>
      <c r="K156" s="4">
        <f t="shared" si="16"/>
        <v>1800</v>
      </c>
      <c r="L156" s="4">
        <f>IF(D156=1,"",VLOOKUP(D156,系数!$AA$1:$AJ$12,MATCH(C156,圣物评级,0),1))</f>
        <v>0</v>
      </c>
      <c r="M156" s="4">
        <f t="shared" si="14"/>
        <v>2076</v>
      </c>
    </row>
    <row r="157" spans="1:13" x14ac:dyDescent="0.3">
      <c r="A157" s="4">
        <f t="shared" si="10"/>
        <v>81000002</v>
      </c>
      <c r="B157" s="4">
        <v>1</v>
      </c>
      <c r="C157" s="4">
        <f>INDEX(属性!F:F,MATCH(强化!A157,属性!A:A,0))</f>
        <v>6</v>
      </c>
      <c r="D157" s="4">
        <f t="shared" si="11"/>
        <v>35</v>
      </c>
      <c r="E157" s="4">
        <v>0</v>
      </c>
      <c r="F157" s="4">
        <v>0</v>
      </c>
      <c r="G157" s="4">
        <v>0</v>
      </c>
      <c r="H157" s="4">
        <f t="shared" si="12"/>
        <v>0</v>
      </c>
      <c r="I157" s="4">
        <f t="shared" si="13"/>
        <v>104</v>
      </c>
      <c r="J157" s="4">
        <f t="shared" si="15"/>
        <v>162</v>
      </c>
      <c r="K157" s="4">
        <f t="shared" si="16"/>
        <v>1800</v>
      </c>
      <c r="L157" s="4">
        <f>IF(D157=1,"",VLOOKUP(D157,系数!$AA$1:$AJ$12,MATCH(C157,圣物评级,0),1))</f>
        <v>0</v>
      </c>
      <c r="M157" s="4">
        <f t="shared" si="14"/>
        <v>2230</v>
      </c>
    </row>
    <row r="158" spans="1:13" x14ac:dyDescent="0.3">
      <c r="A158" s="4">
        <f t="shared" si="10"/>
        <v>81000002</v>
      </c>
      <c r="B158" s="4">
        <v>1</v>
      </c>
      <c r="C158" s="4">
        <f>INDEX(属性!F:F,MATCH(强化!A158,属性!A:A,0))</f>
        <v>6</v>
      </c>
      <c r="D158" s="4">
        <f t="shared" si="11"/>
        <v>36</v>
      </c>
      <c r="E158" s="4">
        <v>0</v>
      </c>
      <c r="F158" s="4">
        <v>0</v>
      </c>
      <c r="G158" s="4">
        <v>0</v>
      </c>
      <c r="H158" s="4">
        <f t="shared" si="12"/>
        <v>0</v>
      </c>
      <c r="I158" s="4">
        <f t="shared" si="13"/>
        <v>105</v>
      </c>
      <c r="J158" s="4">
        <f t="shared" si="15"/>
        <v>169</v>
      </c>
      <c r="K158" s="4">
        <f t="shared" si="16"/>
        <v>1800</v>
      </c>
      <c r="L158" s="4">
        <f>IF(D158=1,"",VLOOKUP(D158,系数!$AA$1:$AJ$12,MATCH(C158,圣物评级,0),1))</f>
        <v>0</v>
      </c>
      <c r="M158" s="4">
        <f t="shared" si="14"/>
        <v>2392</v>
      </c>
    </row>
    <row r="159" spans="1:13" x14ac:dyDescent="0.3">
      <c r="A159" s="4">
        <f t="shared" si="10"/>
        <v>81000002</v>
      </c>
      <c r="B159" s="4">
        <v>1</v>
      </c>
      <c r="C159" s="4">
        <f>INDEX(属性!F:F,MATCH(强化!A159,属性!A:A,0))</f>
        <v>6</v>
      </c>
      <c r="D159" s="4">
        <f t="shared" si="11"/>
        <v>37</v>
      </c>
      <c r="E159" s="4">
        <v>0</v>
      </c>
      <c r="F159" s="4">
        <v>0</v>
      </c>
      <c r="G159" s="4">
        <v>0</v>
      </c>
      <c r="H159" s="4">
        <f t="shared" si="12"/>
        <v>0</v>
      </c>
      <c r="I159" s="4">
        <f t="shared" si="13"/>
        <v>106</v>
      </c>
      <c r="J159" s="4">
        <f t="shared" si="15"/>
        <v>176</v>
      </c>
      <c r="K159" s="4">
        <f t="shared" si="16"/>
        <v>1800</v>
      </c>
      <c r="L159" s="4">
        <f>IF(D159=1,"",VLOOKUP(D159,系数!$AA$1:$AJ$12,MATCH(C159,圣物评级,0),1))</f>
        <v>0</v>
      </c>
      <c r="M159" s="4">
        <f t="shared" si="14"/>
        <v>2561</v>
      </c>
    </row>
    <row r="160" spans="1:13" x14ac:dyDescent="0.3">
      <c r="A160" s="4">
        <f t="shared" si="10"/>
        <v>81000002</v>
      </c>
      <c r="B160" s="4">
        <v>1</v>
      </c>
      <c r="C160" s="4">
        <f>INDEX(属性!F:F,MATCH(强化!A160,属性!A:A,0))</f>
        <v>6</v>
      </c>
      <c r="D160" s="4">
        <f t="shared" si="11"/>
        <v>38</v>
      </c>
      <c r="E160" s="4">
        <v>0</v>
      </c>
      <c r="F160" s="4">
        <v>0</v>
      </c>
      <c r="G160" s="4">
        <v>0</v>
      </c>
      <c r="H160" s="4">
        <f t="shared" si="12"/>
        <v>0</v>
      </c>
      <c r="I160" s="4">
        <f t="shared" si="13"/>
        <v>107</v>
      </c>
      <c r="J160" s="4">
        <f t="shared" si="15"/>
        <v>184</v>
      </c>
      <c r="K160" s="4">
        <f t="shared" si="16"/>
        <v>1800</v>
      </c>
      <c r="L160" s="4">
        <f>IF(D160=1,"",VLOOKUP(D160,系数!$AA$1:$AJ$12,MATCH(C160,圣物评级,0),1))</f>
        <v>0</v>
      </c>
      <c r="M160" s="4">
        <f t="shared" si="14"/>
        <v>2737</v>
      </c>
    </row>
    <row r="161" spans="1:13" x14ac:dyDescent="0.3">
      <c r="A161" s="4">
        <f t="shared" si="10"/>
        <v>81000002</v>
      </c>
      <c r="B161" s="4">
        <v>1</v>
      </c>
      <c r="C161" s="4">
        <f>INDEX(属性!F:F,MATCH(强化!A161,属性!A:A,0))</f>
        <v>6</v>
      </c>
      <c r="D161" s="4">
        <f t="shared" si="11"/>
        <v>39</v>
      </c>
      <c r="E161" s="4">
        <v>0</v>
      </c>
      <c r="F161" s="4">
        <v>0</v>
      </c>
      <c r="G161" s="4">
        <v>0</v>
      </c>
      <c r="H161" s="4">
        <f t="shared" si="12"/>
        <v>0</v>
      </c>
      <c r="I161" s="4">
        <f t="shared" si="13"/>
        <v>108</v>
      </c>
      <c r="J161" s="4">
        <f t="shared" si="15"/>
        <v>192</v>
      </c>
      <c r="K161" s="4">
        <f t="shared" si="16"/>
        <v>1800</v>
      </c>
      <c r="L161" s="4">
        <f>IF(D161=1,"",VLOOKUP(D161,系数!$AA$1:$AJ$12,MATCH(C161,圣物评级,0),1))</f>
        <v>0</v>
      </c>
      <c r="M161" s="4">
        <f t="shared" si="14"/>
        <v>2921</v>
      </c>
    </row>
    <row r="162" spans="1:13" x14ac:dyDescent="0.3">
      <c r="A162" s="4">
        <f t="shared" si="10"/>
        <v>81000002</v>
      </c>
      <c r="B162" s="4">
        <v>1</v>
      </c>
      <c r="C162" s="4">
        <f>INDEX(属性!F:F,MATCH(强化!A162,属性!A:A,0))</f>
        <v>6</v>
      </c>
      <c r="D162" s="4">
        <f t="shared" si="11"/>
        <v>40</v>
      </c>
      <c r="E162" s="4">
        <v>0</v>
      </c>
      <c r="F162" s="4">
        <v>0</v>
      </c>
      <c r="G162" s="4">
        <v>0</v>
      </c>
      <c r="H162" s="4">
        <f t="shared" si="12"/>
        <v>0</v>
      </c>
      <c r="I162" s="4">
        <f t="shared" si="13"/>
        <v>109</v>
      </c>
      <c r="J162" s="4">
        <f t="shared" si="15"/>
        <v>200</v>
      </c>
      <c r="K162" s="4">
        <f t="shared" si="16"/>
        <v>1800</v>
      </c>
      <c r="L162" s="4">
        <f>IF(D162=1,"",VLOOKUP(D162,系数!$AA$1:$AJ$12,MATCH(C162,圣物评级,0),1))</f>
        <v>0</v>
      </c>
      <c r="M162" s="4">
        <f t="shared" si="14"/>
        <v>3113</v>
      </c>
    </row>
    <row r="163" spans="1:13" x14ac:dyDescent="0.3">
      <c r="A163" s="4">
        <f t="shared" si="10"/>
        <v>81000002</v>
      </c>
      <c r="B163" s="4">
        <v>1</v>
      </c>
      <c r="C163" s="4">
        <f>INDEX(属性!F:F,MATCH(强化!A163,属性!A:A,0))</f>
        <v>6</v>
      </c>
      <c r="D163" s="4">
        <f t="shared" si="11"/>
        <v>41</v>
      </c>
      <c r="E163" s="4">
        <v>0</v>
      </c>
      <c r="F163" s="4">
        <v>0</v>
      </c>
      <c r="G163" s="4">
        <v>0</v>
      </c>
      <c r="H163" s="4">
        <f t="shared" si="12"/>
        <v>0</v>
      </c>
      <c r="I163" s="4">
        <f t="shared" si="13"/>
        <v>110</v>
      </c>
      <c r="J163" s="4">
        <f t="shared" si="15"/>
        <v>210</v>
      </c>
      <c r="K163" s="4">
        <f t="shared" si="16"/>
        <v>1800</v>
      </c>
      <c r="L163" s="4">
        <f>IF(D163=1,"",VLOOKUP(D163,系数!$AA$1:$AJ$12,MATCH(C163,圣物评级,0),1))</f>
        <v>0</v>
      </c>
      <c r="M163" s="4">
        <f t="shared" si="14"/>
        <v>3313</v>
      </c>
    </row>
    <row r="164" spans="1:13" x14ac:dyDescent="0.3">
      <c r="A164" s="4">
        <f t="shared" si="10"/>
        <v>81000002</v>
      </c>
      <c r="B164" s="4">
        <v>1</v>
      </c>
      <c r="C164" s="4">
        <f>INDEX(属性!F:F,MATCH(强化!A164,属性!A:A,0))</f>
        <v>6</v>
      </c>
      <c r="D164" s="4">
        <f t="shared" si="11"/>
        <v>42</v>
      </c>
      <c r="E164" s="4">
        <v>0</v>
      </c>
      <c r="F164" s="4">
        <v>0</v>
      </c>
      <c r="G164" s="4">
        <v>0</v>
      </c>
      <c r="H164" s="4">
        <f t="shared" si="12"/>
        <v>0</v>
      </c>
      <c r="I164" s="4">
        <f t="shared" si="13"/>
        <v>111</v>
      </c>
      <c r="J164" s="4">
        <f t="shared" si="15"/>
        <v>220</v>
      </c>
      <c r="K164" s="4">
        <f t="shared" si="16"/>
        <v>1800</v>
      </c>
      <c r="L164" s="4">
        <f>IF(D164=1,"",VLOOKUP(D164,系数!$AA$1:$AJ$12,MATCH(C164,圣物评级,0),1))</f>
        <v>0</v>
      </c>
      <c r="M164" s="4">
        <f t="shared" si="14"/>
        <v>3523</v>
      </c>
    </row>
    <row r="165" spans="1:13" x14ac:dyDescent="0.3">
      <c r="A165" s="4">
        <f t="shared" si="10"/>
        <v>81000002</v>
      </c>
      <c r="B165" s="4">
        <v>1</v>
      </c>
      <c r="C165" s="4">
        <f>INDEX(属性!F:F,MATCH(强化!A165,属性!A:A,0))</f>
        <v>6</v>
      </c>
      <c r="D165" s="4">
        <f t="shared" si="11"/>
        <v>43</v>
      </c>
      <c r="E165" s="4">
        <v>0</v>
      </c>
      <c r="F165" s="4">
        <v>0</v>
      </c>
      <c r="G165" s="4">
        <v>0</v>
      </c>
      <c r="H165" s="4">
        <f t="shared" si="12"/>
        <v>0</v>
      </c>
      <c r="I165" s="4">
        <f t="shared" si="13"/>
        <v>112</v>
      </c>
      <c r="J165" s="4">
        <f t="shared" si="15"/>
        <v>231</v>
      </c>
      <c r="K165" s="4">
        <f t="shared" si="16"/>
        <v>1800</v>
      </c>
      <c r="L165" s="4">
        <f>IF(D165=1,"",VLOOKUP(D165,系数!$AA$1:$AJ$12,MATCH(C165,圣物评级,0),1))</f>
        <v>0</v>
      </c>
      <c r="M165" s="4">
        <f t="shared" si="14"/>
        <v>3743</v>
      </c>
    </row>
    <row r="166" spans="1:13" x14ac:dyDescent="0.3">
      <c r="A166" s="4">
        <f t="shared" si="10"/>
        <v>81000002</v>
      </c>
      <c r="B166" s="4">
        <v>1</v>
      </c>
      <c r="C166" s="4">
        <f>INDEX(属性!F:F,MATCH(强化!A166,属性!A:A,0))</f>
        <v>6</v>
      </c>
      <c r="D166" s="4">
        <f t="shared" si="11"/>
        <v>44</v>
      </c>
      <c r="E166" s="4">
        <v>0</v>
      </c>
      <c r="F166" s="4">
        <v>0</v>
      </c>
      <c r="G166" s="4">
        <v>0</v>
      </c>
      <c r="H166" s="4">
        <f t="shared" si="12"/>
        <v>0</v>
      </c>
      <c r="I166" s="4">
        <f t="shared" si="13"/>
        <v>113</v>
      </c>
      <c r="J166" s="4">
        <f t="shared" si="15"/>
        <v>243</v>
      </c>
      <c r="K166" s="4">
        <f t="shared" si="16"/>
        <v>1800</v>
      </c>
      <c r="L166" s="4">
        <f>IF(D166=1,"",VLOOKUP(D166,系数!$AA$1:$AJ$12,MATCH(C166,圣物评级,0),1))</f>
        <v>0</v>
      </c>
      <c r="M166" s="4">
        <f t="shared" si="14"/>
        <v>3974</v>
      </c>
    </row>
    <row r="167" spans="1:13" x14ac:dyDescent="0.3">
      <c r="A167" s="4">
        <f t="shared" si="10"/>
        <v>81000002</v>
      </c>
      <c r="B167" s="4">
        <v>1</v>
      </c>
      <c r="C167" s="4">
        <f>INDEX(属性!F:F,MATCH(强化!A167,属性!A:A,0))</f>
        <v>6</v>
      </c>
      <c r="D167" s="4">
        <f t="shared" si="11"/>
        <v>45</v>
      </c>
      <c r="E167" s="4">
        <v>0</v>
      </c>
      <c r="F167" s="4">
        <v>0</v>
      </c>
      <c r="G167" s="4">
        <v>0</v>
      </c>
      <c r="H167" s="4">
        <f t="shared" si="12"/>
        <v>0</v>
      </c>
      <c r="I167" s="4">
        <f t="shared" si="13"/>
        <v>114</v>
      </c>
      <c r="J167" s="4">
        <f t="shared" si="15"/>
        <v>255</v>
      </c>
      <c r="K167" s="4">
        <f t="shared" si="16"/>
        <v>1800</v>
      </c>
      <c r="L167" s="4">
        <f>IF(D167=1,"",VLOOKUP(D167,系数!$AA$1:$AJ$12,MATCH(C167,圣物评级,0),1))</f>
        <v>0</v>
      </c>
      <c r="M167" s="4">
        <f t="shared" si="14"/>
        <v>4217</v>
      </c>
    </row>
    <row r="168" spans="1:13" x14ac:dyDescent="0.3">
      <c r="A168" s="4">
        <f t="shared" si="10"/>
        <v>81000002</v>
      </c>
      <c r="B168" s="4">
        <v>1</v>
      </c>
      <c r="C168" s="4">
        <f>INDEX(属性!F:F,MATCH(强化!A168,属性!A:A,0))</f>
        <v>6</v>
      </c>
      <c r="D168" s="4">
        <f t="shared" si="11"/>
        <v>46</v>
      </c>
      <c r="E168" s="4">
        <v>0</v>
      </c>
      <c r="F168" s="4">
        <v>0</v>
      </c>
      <c r="G168" s="4">
        <v>0</v>
      </c>
      <c r="H168" s="4">
        <f t="shared" si="12"/>
        <v>0</v>
      </c>
      <c r="I168" s="4">
        <f t="shared" si="13"/>
        <v>115</v>
      </c>
      <c r="J168" s="4">
        <f t="shared" si="15"/>
        <v>268</v>
      </c>
      <c r="K168" s="4">
        <f t="shared" si="16"/>
        <v>1800</v>
      </c>
      <c r="L168" s="4">
        <f>IF(D168=1,"",VLOOKUP(D168,系数!$AA$1:$AJ$12,MATCH(C168,圣物评级,0),1))</f>
        <v>0</v>
      </c>
      <c r="M168" s="4">
        <f t="shared" si="14"/>
        <v>4472</v>
      </c>
    </row>
    <row r="169" spans="1:13" x14ac:dyDescent="0.3">
      <c r="A169" s="4">
        <f t="shared" si="10"/>
        <v>81000002</v>
      </c>
      <c r="B169" s="4">
        <v>1</v>
      </c>
      <c r="C169" s="4">
        <f>INDEX(属性!F:F,MATCH(强化!A169,属性!A:A,0))</f>
        <v>6</v>
      </c>
      <c r="D169" s="4">
        <f t="shared" si="11"/>
        <v>47</v>
      </c>
      <c r="E169" s="4">
        <v>0</v>
      </c>
      <c r="F169" s="4">
        <v>0</v>
      </c>
      <c r="G169" s="4">
        <v>0</v>
      </c>
      <c r="H169" s="4">
        <f t="shared" si="12"/>
        <v>0</v>
      </c>
      <c r="I169" s="4">
        <f t="shared" si="13"/>
        <v>116</v>
      </c>
      <c r="J169" s="4">
        <f t="shared" si="15"/>
        <v>281</v>
      </c>
      <c r="K169" s="4">
        <f t="shared" si="16"/>
        <v>1800</v>
      </c>
      <c r="L169" s="4">
        <f>IF(D169=1,"",VLOOKUP(D169,系数!$AA$1:$AJ$12,MATCH(C169,圣物评级,0),1))</f>
        <v>0</v>
      </c>
      <c r="M169" s="4">
        <f t="shared" si="14"/>
        <v>4740</v>
      </c>
    </row>
    <row r="170" spans="1:13" x14ac:dyDescent="0.3">
      <c r="A170" s="4">
        <f t="shared" si="10"/>
        <v>81000002</v>
      </c>
      <c r="B170" s="4">
        <v>1</v>
      </c>
      <c r="C170" s="4">
        <f>INDEX(属性!F:F,MATCH(强化!A170,属性!A:A,0))</f>
        <v>6</v>
      </c>
      <c r="D170" s="4">
        <f t="shared" si="11"/>
        <v>48</v>
      </c>
      <c r="E170" s="4">
        <v>0</v>
      </c>
      <c r="F170" s="4">
        <v>0</v>
      </c>
      <c r="G170" s="4">
        <v>0</v>
      </c>
      <c r="H170" s="4">
        <f t="shared" si="12"/>
        <v>0</v>
      </c>
      <c r="I170" s="4">
        <f t="shared" si="13"/>
        <v>117</v>
      </c>
      <c r="J170" s="4">
        <f t="shared" si="15"/>
        <v>295</v>
      </c>
      <c r="K170" s="4">
        <f t="shared" si="16"/>
        <v>1800</v>
      </c>
      <c r="L170" s="4">
        <f>IF(D170=1,"",VLOOKUP(D170,系数!$AA$1:$AJ$12,MATCH(C170,圣物评级,0),1))</f>
        <v>0</v>
      </c>
      <c r="M170" s="4">
        <f t="shared" si="14"/>
        <v>5021</v>
      </c>
    </row>
    <row r="171" spans="1:13" x14ac:dyDescent="0.3">
      <c r="A171" s="4">
        <f t="shared" si="10"/>
        <v>81000002</v>
      </c>
      <c r="B171" s="4">
        <v>1</v>
      </c>
      <c r="C171" s="4">
        <f>INDEX(属性!F:F,MATCH(强化!A171,属性!A:A,0))</f>
        <v>6</v>
      </c>
      <c r="D171" s="4">
        <f t="shared" si="11"/>
        <v>49</v>
      </c>
      <c r="E171" s="4">
        <v>0</v>
      </c>
      <c r="F171" s="4">
        <v>0</v>
      </c>
      <c r="G171" s="4">
        <v>0</v>
      </c>
      <c r="H171" s="4">
        <f t="shared" si="12"/>
        <v>0</v>
      </c>
      <c r="I171" s="4">
        <f t="shared" si="13"/>
        <v>118</v>
      </c>
      <c r="J171" s="4">
        <f t="shared" si="15"/>
        <v>310</v>
      </c>
      <c r="K171" s="4">
        <f t="shared" si="16"/>
        <v>1800</v>
      </c>
      <c r="L171" s="4">
        <f>IF(D171=1,"",VLOOKUP(D171,系数!$AA$1:$AJ$12,MATCH(C171,圣物评级,0),1))</f>
        <v>0</v>
      </c>
      <c r="M171" s="4">
        <f t="shared" si="14"/>
        <v>5316</v>
      </c>
    </row>
    <row r="172" spans="1:13" x14ac:dyDescent="0.3">
      <c r="A172" s="4">
        <f t="shared" si="10"/>
        <v>81000002</v>
      </c>
      <c r="B172" s="4">
        <v>1</v>
      </c>
      <c r="C172" s="4">
        <f>INDEX(属性!F:F,MATCH(强化!A172,属性!A:A,0))</f>
        <v>6</v>
      </c>
      <c r="D172" s="4">
        <f t="shared" si="11"/>
        <v>50</v>
      </c>
      <c r="E172" s="4">
        <v>0</v>
      </c>
      <c r="F172" s="4">
        <v>0</v>
      </c>
      <c r="G172" s="4">
        <v>0</v>
      </c>
      <c r="H172" s="4">
        <f t="shared" si="12"/>
        <v>0</v>
      </c>
      <c r="I172" s="4">
        <f t="shared" si="13"/>
        <v>119</v>
      </c>
      <c r="J172" s="4">
        <f t="shared" si="15"/>
        <v>325</v>
      </c>
      <c r="K172" s="4">
        <f t="shared" si="16"/>
        <v>1800</v>
      </c>
      <c r="L172" s="4">
        <f>IF(D172=1,"",VLOOKUP(D172,系数!$AA$1:$AJ$12,MATCH(C172,圣物评级,0),1))</f>
        <v>0</v>
      </c>
      <c r="M172" s="4">
        <f t="shared" si="14"/>
        <v>5626</v>
      </c>
    </row>
    <row r="173" spans="1:13" x14ac:dyDescent="0.3">
      <c r="A173" s="4">
        <f t="shared" si="10"/>
        <v>81000002</v>
      </c>
      <c r="B173" s="4">
        <v>1</v>
      </c>
      <c r="C173" s="4">
        <f>INDEX(属性!F:F,MATCH(强化!A173,属性!A:A,0))</f>
        <v>6</v>
      </c>
      <c r="D173" s="4">
        <f t="shared" si="11"/>
        <v>51</v>
      </c>
      <c r="E173" s="4">
        <v>0</v>
      </c>
      <c r="F173" s="4">
        <v>0</v>
      </c>
      <c r="G173" s="4">
        <v>0</v>
      </c>
      <c r="H173" s="4">
        <f t="shared" si="12"/>
        <v>0</v>
      </c>
      <c r="I173" s="4">
        <f t="shared" si="13"/>
        <v>120</v>
      </c>
      <c r="J173" s="4">
        <f t="shared" si="15"/>
        <v>348</v>
      </c>
      <c r="K173" s="4">
        <f t="shared" si="16"/>
        <v>1800</v>
      </c>
      <c r="L173" s="4">
        <f>IF(D173=1,"",VLOOKUP(D173,系数!$AA$1:$AJ$12,MATCH(C173,圣物评级,0),1))</f>
        <v>0</v>
      </c>
      <c r="M173" s="4">
        <f t="shared" si="14"/>
        <v>5951</v>
      </c>
    </row>
    <row r="174" spans="1:13" x14ac:dyDescent="0.3">
      <c r="A174" s="4">
        <f t="shared" si="10"/>
        <v>81000002</v>
      </c>
      <c r="B174" s="4">
        <v>1</v>
      </c>
      <c r="C174" s="4">
        <f>INDEX(属性!F:F,MATCH(强化!A174,属性!A:A,0))</f>
        <v>6</v>
      </c>
      <c r="D174" s="4">
        <f t="shared" si="11"/>
        <v>52</v>
      </c>
      <c r="E174" s="4">
        <v>0</v>
      </c>
      <c r="F174" s="4">
        <v>0</v>
      </c>
      <c r="G174" s="4">
        <v>0</v>
      </c>
      <c r="H174" s="4">
        <f t="shared" si="12"/>
        <v>0</v>
      </c>
      <c r="I174" s="4">
        <f t="shared" si="13"/>
        <v>121</v>
      </c>
      <c r="J174" s="4">
        <f t="shared" si="15"/>
        <v>372</v>
      </c>
      <c r="K174" s="4">
        <f t="shared" si="16"/>
        <v>1800</v>
      </c>
      <c r="L174" s="4">
        <f>IF(D174=1,"",VLOOKUP(D174,系数!$AA$1:$AJ$12,MATCH(C174,圣物评级,0),1))</f>
        <v>0</v>
      </c>
      <c r="M174" s="4">
        <f t="shared" si="14"/>
        <v>6299</v>
      </c>
    </row>
    <row r="175" spans="1:13" x14ac:dyDescent="0.3">
      <c r="A175" s="4">
        <f t="shared" si="10"/>
        <v>81000002</v>
      </c>
      <c r="B175" s="4">
        <v>1</v>
      </c>
      <c r="C175" s="4">
        <f>INDEX(属性!F:F,MATCH(强化!A175,属性!A:A,0))</f>
        <v>6</v>
      </c>
      <c r="D175" s="4">
        <f t="shared" si="11"/>
        <v>53</v>
      </c>
      <c r="E175" s="4">
        <v>0</v>
      </c>
      <c r="F175" s="4">
        <v>0</v>
      </c>
      <c r="G175" s="4">
        <v>0</v>
      </c>
      <c r="H175" s="4">
        <f t="shared" si="12"/>
        <v>0</v>
      </c>
      <c r="I175" s="4">
        <f t="shared" si="13"/>
        <v>122</v>
      </c>
      <c r="J175" s="4">
        <f t="shared" si="15"/>
        <v>398</v>
      </c>
      <c r="K175" s="4">
        <f t="shared" si="16"/>
        <v>1800</v>
      </c>
      <c r="L175" s="4">
        <f>IF(D175=1,"",VLOOKUP(D175,系数!$AA$1:$AJ$12,MATCH(C175,圣物评级,0),1))</f>
        <v>0</v>
      </c>
      <c r="M175" s="4">
        <f t="shared" si="14"/>
        <v>6671</v>
      </c>
    </row>
    <row r="176" spans="1:13" x14ac:dyDescent="0.3">
      <c r="A176" s="4">
        <f t="shared" si="10"/>
        <v>81000002</v>
      </c>
      <c r="B176" s="4">
        <v>1</v>
      </c>
      <c r="C176" s="4">
        <f>INDEX(属性!F:F,MATCH(强化!A176,属性!A:A,0))</f>
        <v>6</v>
      </c>
      <c r="D176" s="4">
        <f t="shared" si="11"/>
        <v>54</v>
      </c>
      <c r="E176" s="4">
        <v>0</v>
      </c>
      <c r="F176" s="4">
        <v>0</v>
      </c>
      <c r="G176" s="4">
        <v>0</v>
      </c>
      <c r="H176" s="4">
        <f t="shared" si="12"/>
        <v>0</v>
      </c>
      <c r="I176" s="4">
        <f t="shared" si="13"/>
        <v>123</v>
      </c>
      <c r="J176" s="4">
        <f t="shared" si="15"/>
        <v>426</v>
      </c>
      <c r="K176" s="4">
        <f t="shared" si="16"/>
        <v>1800</v>
      </c>
      <c r="L176" s="4">
        <f>IF(D176=1,"",VLOOKUP(D176,系数!$AA$1:$AJ$12,MATCH(C176,圣物评级,0),1))</f>
        <v>0</v>
      </c>
      <c r="M176" s="4">
        <f t="shared" si="14"/>
        <v>7069</v>
      </c>
    </row>
    <row r="177" spans="1:13" x14ac:dyDescent="0.3">
      <c r="A177" s="4">
        <f t="shared" si="10"/>
        <v>81000002</v>
      </c>
      <c r="B177" s="4">
        <v>1</v>
      </c>
      <c r="C177" s="4">
        <f>INDEX(属性!F:F,MATCH(强化!A177,属性!A:A,0))</f>
        <v>6</v>
      </c>
      <c r="D177" s="4">
        <f t="shared" si="11"/>
        <v>55</v>
      </c>
      <c r="E177" s="4">
        <v>0</v>
      </c>
      <c r="F177" s="4">
        <v>0</v>
      </c>
      <c r="G177" s="4">
        <v>0</v>
      </c>
      <c r="H177" s="4">
        <f t="shared" si="12"/>
        <v>0</v>
      </c>
      <c r="I177" s="4">
        <f t="shared" si="13"/>
        <v>124</v>
      </c>
      <c r="J177" s="4">
        <f t="shared" si="15"/>
        <v>456</v>
      </c>
      <c r="K177" s="4">
        <f t="shared" si="16"/>
        <v>1800</v>
      </c>
      <c r="L177" s="4">
        <f>IF(D177=1,"",VLOOKUP(D177,系数!$AA$1:$AJ$12,MATCH(C177,圣物评级,0),1))</f>
        <v>0</v>
      </c>
      <c r="M177" s="4">
        <f t="shared" si="14"/>
        <v>7495</v>
      </c>
    </row>
    <row r="178" spans="1:13" x14ac:dyDescent="0.3">
      <c r="A178" s="4">
        <f t="shared" si="10"/>
        <v>81000002</v>
      </c>
      <c r="B178" s="4">
        <v>1</v>
      </c>
      <c r="C178" s="4">
        <f>INDEX(属性!F:F,MATCH(强化!A178,属性!A:A,0))</f>
        <v>6</v>
      </c>
      <c r="D178" s="4">
        <f t="shared" si="11"/>
        <v>56</v>
      </c>
      <c r="E178" s="4">
        <v>0</v>
      </c>
      <c r="F178" s="4">
        <v>0</v>
      </c>
      <c r="G178" s="4">
        <v>0</v>
      </c>
      <c r="H178" s="4">
        <f t="shared" si="12"/>
        <v>0</v>
      </c>
      <c r="I178" s="4">
        <f t="shared" si="13"/>
        <v>125</v>
      </c>
      <c r="J178" s="4">
        <f t="shared" si="15"/>
        <v>488</v>
      </c>
      <c r="K178" s="4">
        <f t="shared" si="16"/>
        <v>1800</v>
      </c>
      <c r="L178" s="4">
        <f>IF(D178=1,"",VLOOKUP(D178,系数!$AA$1:$AJ$12,MATCH(C178,圣物评级,0),1))</f>
        <v>0</v>
      </c>
      <c r="M178" s="4">
        <f t="shared" si="14"/>
        <v>7951</v>
      </c>
    </row>
    <row r="179" spans="1:13" x14ac:dyDescent="0.3">
      <c r="A179" s="4">
        <f t="shared" si="10"/>
        <v>81000002</v>
      </c>
      <c r="B179" s="4">
        <v>1</v>
      </c>
      <c r="C179" s="4">
        <f>INDEX(属性!F:F,MATCH(强化!A179,属性!A:A,0))</f>
        <v>6</v>
      </c>
      <c r="D179" s="4">
        <f t="shared" si="11"/>
        <v>57</v>
      </c>
      <c r="E179" s="4">
        <v>0</v>
      </c>
      <c r="F179" s="4">
        <v>0</v>
      </c>
      <c r="G179" s="4">
        <v>0</v>
      </c>
      <c r="H179" s="4">
        <f t="shared" si="12"/>
        <v>0</v>
      </c>
      <c r="I179" s="4">
        <f t="shared" si="13"/>
        <v>126</v>
      </c>
      <c r="J179" s="4">
        <f t="shared" si="15"/>
        <v>521</v>
      </c>
      <c r="K179" s="4">
        <f t="shared" si="16"/>
        <v>1800</v>
      </c>
      <c r="L179" s="4">
        <f>IF(D179=1,"",VLOOKUP(D179,系数!$AA$1:$AJ$12,MATCH(C179,圣物评级,0),1))</f>
        <v>0</v>
      </c>
      <c r="M179" s="4">
        <f t="shared" si="14"/>
        <v>8439</v>
      </c>
    </row>
    <row r="180" spans="1:13" x14ac:dyDescent="0.3">
      <c r="A180" s="4">
        <f t="shared" si="10"/>
        <v>81000002</v>
      </c>
      <c r="B180" s="4">
        <v>1</v>
      </c>
      <c r="C180" s="4">
        <f>INDEX(属性!F:F,MATCH(强化!A180,属性!A:A,0))</f>
        <v>6</v>
      </c>
      <c r="D180" s="4">
        <f t="shared" si="11"/>
        <v>58</v>
      </c>
      <c r="E180" s="4">
        <v>0</v>
      </c>
      <c r="F180" s="4">
        <v>0</v>
      </c>
      <c r="G180" s="4">
        <v>0</v>
      </c>
      <c r="H180" s="4">
        <f t="shared" si="12"/>
        <v>0</v>
      </c>
      <c r="I180" s="4">
        <f t="shared" si="13"/>
        <v>127</v>
      </c>
      <c r="J180" s="4">
        <f t="shared" si="15"/>
        <v>558</v>
      </c>
      <c r="K180" s="4">
        <f t="shared" si="16"/>
        <v>1800</v>
      </c>
      <c r="L180" s="4">
        <f>IF(D180=1,"",VLOOKUP(D180,系数!$AA$1:$AJ$12,MATCH(C180,圣物评级,0),1))</f>
        <v>0</v>
      </c>
      <c r="M180" s="4">
        <f t="shared" si="14"/>
        <v>8960</v>
      </c>
    </row>
    <row r="181" spans="1:13" x14ac:dyDescent="0.3">
      <c r="A181" s="4">
        <f t="shared" si="10"/>
        <v>81000002</v>
      </c>
      <c r="B181" s="4">
        <v>1</v>
      </c>
      <c r="C181" s="4">
        <f>INDEX(属性!F:F,MATCH(强化!A181,属性!A:A,0))</f>
        <v>6</v>
      </c>
      <c r="D181" s="4">
        <f t="shared" si="11"/>
        <v>59</v>
      </c>
      <c r="E181" s="4">
        <v>0</v>
      </c>
      <c r="F181" s="4">
        <v>0</v>
      </c>
      <c r="G181" s="4">
        <v>0</v>
      </c>
      <c r="H181" s="4">
        <f t="shared" si="12"/>
        <v>0</v>
      </c>
      <c r="I181" s="4">
        <f t="shared" si="13"/>
        <v>128</v>
      </c>
      <c r="J181" s="4">
        <f t="shared" si="15"/>
        <v>597</v>
      </c>
      <c r="K181" s="4">
        <f t="shared" si="16"/>
        <v>1800</v>
      </c>
      <c r="L181" s="4">
        <f>IF(D181=1,"",VLOOKUP(D181,系数!$AA$1:$AJ$12,MATCH(C181,圣物评级,0),1))</f>
        <v>0</v>
      </c>
      <c r="M181" s="4">
        <f t="shared" si="14"/>
        <v>9518</v>
      </c>
    </row>
    <row r="182" spans="1:13" x14ac:dyDescent="0.3">
      <c r="A182" s="4">
        <f t="shared" si="10"/>
        <v>81000002</v>
      </c>
      <c r="B182" s="4">
        <v>1</v>
      </c>
      <c r="C182" s="4">
        <f>INDEX(属性!F:F,MATCH(强化!A182,属性!A:A,0))</f>
        <v>6</v>
      </c>
      <c r="D182" s="4">
        <f t="shared" si="11"/>
        <v>60</v>
      </c>
      <c r="E182" s="4">
        <v>0</v>
      </c>
      <c r="F182" s="4">
        <v>0</v>
      </c>
      <c r="G182" s="4">
        <v>0</v>
      </c>
      <c r="H182" s="4">
        <f t="shared" si="12"/>
        <v>0</v>
      </c>
      <c r="I182" s="4">
        <f t="shared" si="13"/>
        <v>129</v>
      </c>
      <c r="J182" s="4">
        <f t="shared" si="15"/>
        <v>640</v>
      </c>
      <c r="K182" s="4">
        <f t="shared" si="16"/>
        <v>1800</v>
      </c>
      <c r="L182" s="4">
        <f>IF(D182=1,"",VLOOKUP(D182,系数!$AA$1:$AJ$12,MATCH(C182,圣物评级,0),1))</f>
        <v>0</v>
      </c>
      <c r="M182" s="4">
        <f t="shared" si="14"/>
        <v>10115</v>
      </c>
    </row>
    <row r="183" spans="1:13" x14ac:dyDescent="0.3">
      <c r="A183" s="4">
        <f t="shared" si="10"/>
        <v>81000002</v>
      </c>
      <c r="B183" s="4">
        <v>1</v>
      </c>
      <c r="C183" s="4">
        <f>INDEX(属性!F:F,MATCH(强化!A183,属性!A:A,0))</f>
        <v>6</v>
      </c>
      <c r="D183" s="4">
        <f t="shared" si="11"/>
        <v>61</v>
      </c>
      <c r="E183" s="4">
        <v>0</v>
      </c>
      <c r="F183" s="4">
        <v>0</v>
      </c>
      <c r="G183" s="4">
        <v>0</v>
      </c>
      <c r="H183" s="4">
        <f t="shared" si="12"/>
        <v>0</v>
      </c>
      <c r="I183" s="4">
        <f t="shared" si="13"/>
        <v>130</v>
      </c>
      <c r="J183" s="4">
        <f t="shared" si="15"/>
        <v>696</v>
      </c>
      <c r="K183" s="4">
        <f t="shared" si="16"/>
        <v>1800</v>
      </c>
      <c r="L183" s="4">
        <f>IF(D183=1,"",VLOOKUP(D183,系数!$AA$1:$AJ$12,MATCH(C183,圣物评级,0),1))</f>
        <v>0</v>
      </c>
      <c r="M183" s="4">
        <f t="shared" si="14"/>
        <v>10755</v>
      </c>
    </row>
    <row r="184" spans="1:13" x14ac:dyDescent="0.3">
      <c r="A184" s="4">
        <f t="shared" si="10"/>
        <v>81000002</v>
      </c>
      <c r="B184" s="4">
        <v>1</v>
      </c>
      <c r="C184" s="4">
        <f>INDEX(属性!F:F,MATCH(强化!A184,属性!A:A,0))</f>
        <v>6</v>
      </c>
      <c r="D184" s="4">
        <f t="shared" si="11"/>
        <v>62</v>
      </c>
      <c r="E184" s="4">
        <v>0</v>
      </c>
      <c r="F184" s="4">
        <v>0</v>
      </c>
      <c r="G184" s="4">
        <v>0</v>
      </c>
      <c r="H184" s="4">
        <f t="shared" si="12"/>
        <v>0</v>
      </c>
      <c r="I184" s="4">
        <f t="shared" si="13"/>
        <v>131</v>
      </c>
      <c r="J184" s="4">
        <f t="shared" si="15"/>
        <v>759</v>
      </c>
      <c r="K184" s="4">
        <f t="shared" si="16"/>
        <v>1800</v>
      </c>
      <c r="L184" s="4">
        <f>IF(D184=1,"",VLOOKUP(D184,系数!$AA$1:$AJ$12,MATCH(C184,圣物评级,0),1))</f>
        <v>0</v>
      </c>
      <c r="M184" s="4">
        <f t="shared" si="14"/>
        <v>11451</v>
      </c>
    </row>
    <row r="185" spans="1:13" x14ac:dyDescent="0.3">
      <c r="A185" s="4">
        <f t="shared" si="10"/>
        <v>81000002</v>
      </c>
      <c r="B185" s="4">
        <v>1</v>
      </c>
      <c r="C185" s="4">
        <f>INDEX(属性!F:F,MATCH(强化!A185,属性!A:A,0))</f>
        <v>6</v>
      </c>
      <c r="D185" s="4">
        <f t="shared" si="11"/>
        <v>63</v>
      </c>
      <c r="E185" s="4">
        <v>0</v>
      </c>
      <c r="F185" s="4">
        <v>0</v>
      </c>
      <c r="G185" s="4">
        <v>0</v>
      </c>
      <c r="H185" s="4">
        <f t="shared" si="12"/>
        <v>0</v>
      </c>
      <c r="I185" s="4">
        <f t="shared" si="13"/>
        <v>132</v>
      </c>
      <c r="J185" s="4">
        <f t="shared" si="15"/>
        <v>828</v>
      </c>
      <c r="K185" s="4">
        <f t="shared" si="16"/>
        <v>1800</v>
      </c>
      <c r="L185" s="4">
        <f>IF(D185=1,"",VLOOKUP(D185,系数!$AA$1:$AJ$12,MATCH(C185,圣物评级,0),1))</f>
        <v>0</v>
      </c>
      <c r="M185" s="4">
        <f t="shared" si="14"/>
        <v>12210</v>
      </c>
    </row>
    <row r="186" spans="1:13" x14ac:dyDescent="0.3">
      <c r="A186" s="4">
        <f t="shared" si="10"/>
        <v>81000002</v>
      </c>
      <c r="B186" s="4">
        <v>1</v>
      </c>
      <c r="C186" s="4">
        <f>INDEX(属性!F:F,MATCH(强化!A186,属性!A:A,0))</f>
        <v>6</v>
      </c>
      <c r="D186" s="4">
        <f t="shared" si="11"/>
        <v>64</v>
      </c>
      <c r="E186" s="4">
        <v>0</v>
      </c>
      <c r="F186" s="4">
        <v>0</v>
      </c>
      <c r="G186" s="4">
        <v>0</v>
      </c>
      <c r="H186" s="4">
        <f t="shared" si="12"/>
        <v>0</v>
      </c>
      <c r="I186" s="4">
        <f t="shared" si="13"/>
        <v>133</v>
      </c>
      <c r="J186" s="4">
        <f t="shared" si="15"/>
        <v>902</v>
      </c>
      <c r="K186" s="4">
        <f t="shared" si="16"/>
        <v>1800</v>
      </c>
      <c r="L186" s="4">
        <f>IF(D186=1,"",VLOOKUP(D186,系数!$AA$1:$AJ$12,MATCH(C186,圣物评级,0),1))</f>
        <v>0</v>
      </c>
      <c r="M186" s="4">
        <f t="shared" si="14"/>
        <v>13038</v>
      </c>
    </row>
    <row r="187" spans="1:13" x14ac:dyDescent="0.3">
      <c r="A187" s="4">
        <f t="shared" si="10"/>
        <v>81000002</v>
      </c>
      <c r="B187" s="4">
        <v>1</v>
      </c>
      <c r="C187" s="4">
        <f>INDEX(属性!F:F,MATCH(强化!A187,属性!A:A,0))</f>
        <v>6</v>
      </c>
      <c r="D187" s="4">
        <f t="shared" si="11"/>
        <v>65</v>
      </c>
      <c r="E187" s="4">
        <v>0</v>
      </c>
      <c r="F187" s="4">
        <v>0</v>
      </c>
      <c r="G187" s="4">
        <v>0</v>
      </c>
      <c r="H187" s="4">
        <f t="shared" si="12"/>
        <v>0</v>
      </c>
      <c r="I187" s="4">
        <f t="shared" si="13"/>
        <v>134</v>
      </c>
      <c r="J187" s="4">
        <f t="shared" si="15"/>
        <v>984</v>
      </c>
      <c r="K187" s="4">
        <f t="shared" si="16"/>
        <v>1800</v>
      </c>
      <c r="L187" s="4">
        <f>IF(D187=1,"",VLOOKUP(D187,系数!$AA$1:$AJ$12,MATCH(C187,圣物评级,0),1))</f>
        <v>0</v>
      </c>
      <c r="M187" s="4">
        <f t="shared" si="14"/>
        <v>13940</v>
      </c>
    </row>
    <row r="188" spans="1:13" x14ac:dyDescent="0.3">
      <c r="A188" s="4">
        <f t="shared" ref="A188:A251" si="17">A68+1</f>
        <v>81000002</v>
      </c>
      <c r="B188" s="4">
        <v>1</v>
      </c>
      <c r="C188" s="4">
        <f>INDEX(属性!F:F,MATCH(强化!A188,属性!A:A,0))</f>
        <v>6</v>
      </c>
      <c r="D188" s="4">
        <f t="shared" ref="D188:D251" si="18">D68</f>
        <v>66</v>
      </c>
      <c r="E188" s="4">
        <v>0</v>
      </c>
      <c r="F188" s="4">
        <v>0</v>
      </c>
      <c r="G188" s="4">
        <v>0</v>
      </c>
      <c r="H188" s="4">
        <f t="shared" si="12"/>
        <v>0</v>
      </c>
      <c r="I188" s="4">
        <f t="shared" si="13"/>
        <v>135</v>
      </c>
      <c r="J188" s="4">
        <f t="shared" si="15"/>
        <v>1072</v>
      </c>
      <c r="K188" s="4">
        <f t="shared" si="16"/>
        <v>1800</v>
      </c>
      <c r="L188" s="4">
        <f>IF(D188=1,"",VLOOKUP(D188,系数!$AA$1:$AJ$12,MATCH(C188,圣物评级,0),1))</f>
        <v>0</v>
      </c>
      <c r="M188" s="4">
        <f t="shared" si="14"/>
        <v>14924</v>
      </c>
    </row>
    <row r="189" spans="1:13" x14ac:dyDescent="0.3">
      <c r="A189" s="4">
        <f t="shared" si="17"/>
        <v>81000002</v>
      </c>
      <c r="B189" s="4">
        <v>1</v>
      </c>
      <c r="C189" s="4">
        <f>INDEX(属性!F:F,MATCH(强化!A189,属性!A:A,0))</f>
        <v>6</v>
      </c>
      <c r="D189" s="4">
        <f t="shared" si="18"/>
        <v>67</v>
      </c>
      <c r="E189" s="4">
        <v>0</v>
      </c>
      <c r="F189" s="4">
        <v>0</v>
      </c>
      <c r="G189" s="4">
        <v>0</v>
      </c>
      <c r="H189" s="4">
        <f t="shared" si="12"/>
        <v>0</v>
      </c>
      <c r="I189" s="4">
        <f t="shared" si="13"/>
        <v>136</v>
      </c>
      <c r="J189" s="4">
        <f t="shared" si="15"/>
        <v>1168</v>
      </c>
      <c r="K189" s="4">
        <f t="shared" si="16"/>
        <v>1800</v>
      </c>
      <c r="L189" s="4">
        <f>IF(D189=1,"",VLOOKUP(D189,系数!$AA$1:$AJ$12,MATCH(C189,圣物评级,0),1))</f>
        <v>0</v>
      </c>
      <c r="M189" s="4">
        <f t="shared" si="14"/>
        <v>15996</v>
      </c>
    </row>
    <row r="190" spans="1:13" x14ac:dyDescent="0.3">
      <c r="A190" s="4">
        <f t="shared" si="17"/>
        <v>81000002</v>
      </c>
      <c r="B190" s="4">
        <v>1</v>
      </c>
      <c r="C190" s="4">
        <f>INDEX(属性!F:F,MATCH(强化!A190,属性!A:A,0))</f>
        <v>6</v>
      </c>
      <c r="D190" s="4">
        <f t="shared" si="18"/>
        <v>68</v>
      </c>
      <c r="E190" s="4">
        <v>0</v>
      </c>
      <c r="F190" s="4">
        <v>0</v>
      </c>
      <c r="G190" s="4">
        <v>0</v>
      </c>
      <c r="H190" s="4">
        <f t="shared" si="12"/>
        <v>0</v>
      </c>
      <c r="I190" s="4">
        <f t="shared" si="13"/>
        <v>137</v>
      </c>
      <c r="J190" s="4">
        <f t="shared" si="15"/>
        <v>1273</v>
      </c>
      <c r="K190" s="4">
        <f t="shared" si="16"/>
        <v>1800</v>
      </c>
      <c r="L190" s="4">
        <f>IF(D190=1,"",VLOOKUP(D190,系数!$AA$1:$AJ$12,MATCH(C190,圣物评级,0),1))</f>
        <v>0</v>
      </c>
      <c r="M190" s="4">
        <f t="shared" si="14"/>
        <v>17164</v>
      </c>
    </row>
    <row r="191" spans="1:13" x14ac:dyDescent="0.3">
      <c r="A191" s="4">
        <f t="shared" si="17"/>
        <v>81000002</v>
      </c>
      <c r="B191" s="4">
        <v>1</v>
      </c>
      <c r="C191" s="4">
        <f>INDEX(属性!F:F,MATCH(强化!A191,属性!A:A,0))</f>
        <v>6</v>
      </c>
      <c r="D191" s="4">
        <f t="shared" si="18"/>
        <v>69</v>
      </c>
      <c r="E191" s="4">
        <v>0</v>
      </c>
      <c r="F191" s="4">
        <v>0</v>
      </c>
      <c r="G191" s="4">
        <v>0</v>
      </c>
      <c r="H191" s="4">
        <f t="shared" si="12"/>
        <v>0</v>
      </c>
      <c r="I191" s="4">
        <f t="shared" si="13"/>
        <v>138</v>
      </c>
      <c r="J191" s="4">
        <f t="shared" si="15"/>
        <v>1388</v>
      </c>
      <c r="K191" s="4">
        <f t="shared" si="16"/>
        <v>1800</v>
      </c>
      <c r="L191" s="4">
        <f>IF(D191=1,"",VLOOKUP(D191,系数!$AA$1:$AJ$12,MATCH(C191,圣物评级,0),1))</f>
        <v>0</v>
      </c>
      <c r="M191" s="4">
        <f t="shared" si="14"/>
        <v>18437</v>
      </c>
    </row>
    <row r="192" spans="1:13" x14ac:dyDescent="0.3">
      <c r="A192" s="4">
        <f t="shared" si="17"/>
        <v>81000002</v>
      </c>
      <c r="B192" s="4">
        <v>1</v>
      </c>
      <c r="C192" s="4">
        <f>INDEX(属性!F:F,MATCH(强化!A192,属性!A:A,0))</f>
        <v>6</v>
      </c>
      <c r="D192" s="4">
        <f t="shared" si="18"/>
        <v>70</v>
      </c>
      <c r="E192" s="4">
        <v>0</v>
      </c>
      <c r="F192" s="4">
        <v>0</v>
      </c>
      <c r="G192" s="4">
        <v>0</v>
      </c>
      <c r="H192" s="4">
        <f t="shared" si="12"/>
        <v>0</v>
      </c>
      <c r="I192" s="4">
        <f t="shared" si="13"/>
        <v>139</v>
      </c>
      <c r="J192" s="4">
        <f t="shared" si="15"/>
        <v>1513</v>
      </c>
      <c r="K192" s="4">
        <f t="shared" si="16"/>
        <v>1800</v>
      </c>
      <c r="L192" s="4">
        <f>IF(D192=1,"",VLOOKUP(D192,系数!$AA$1:$AJ$12,MATCH(C192,圣物评级,0),1))</f>
        <v>0</v>
      </c>
      <c r="M192" s="4">
        <f t="shared" si="14"/>
        <v>19825</v>
      </c>
    </row>
    <row r="193" spans="1:13" x14ac:dyDescent="0.3">
      <c r="A193" s="4">
        <f t="shared" si="17"/>
        <v>81000002</v>
      </c>
      <c r="B193" s="4">
        <v>1</v>
      </c>
      <c r="C193" s="4">
        <f>INDEX(属性!F:F,MATCH(强化!A193,属性!A:A,0))</f>
        <v>6</v>
      </c>
      <c r="D193" s="4">
        <f t="shared" si="18"/>
        <v>71</v>
      </c>
      <c r="E193" s="4">
        <v>0</v>
      </c>
      <c r="F193" s="4">
        <v>0</v>
      </c>
      <c r="G193" s="4">
        <v>0</v>
      </c>
      <c r="H193" s="4">
        <f t="shared" si="12"/>
        <v>0</v>
      </c>
      <c r="I193" s="4">
        <f t="shared" si="13"/>
        <v>140</v>
      </c>
      <c r="J193" s="4">
        <f t="shared" si="15"/>
        <v>1680</v>
      </c>
      <c r="K193" s="4">
        <f t="shared" si="16"/>
        <v>1800</v>
      </c>
      <c r="L193" s="4">
        <f>IF(D193=1,"",VLOOKUP(D193,系数!$AA$1:$AJ$12,MATCH(C193,圣物评级,0),1))</f>
        <v>0</v>
      </c>
      <c r="M193" s="4">
        <f t="shared" si="14"/>
        <v>21338</v>
      </c>
    </row>
    <row r="194" spans="1:13" x14ac:dyDescent="0.3">
      <c r="A194" s="4">
        <f t="shared" si="17"/>
        <v>81000002</v>
      </c>
      <c r="B194" s="4">
        <v>1</v>
      </c>
      <c r="C194" s="4">
        <f>INDEX(属性!F:F,MATCH(强化!A194,属性!A:A,0))</f>
        <v>6</v>
      </c>
      <c r="D194" s="4">
        <f t="shared" si="18"/>
        <v>72</v>
      </c>
      <c r="E194" s="4">
        <v>0</v>
      </c>
      <c r="F194" s="4">
        <v>0</v>
      </c>
      <c r="G194" s="4">
        <v>0</v>
      </c>
      <c r="H194" s="4">
        <f t="shared" si="12"/>
        <v>0</v>
      </c>
      <c r="I194" s="4">
        <f t="shared" si="13"/>
        <v>141</v>
      </c>
      <c r="J194" s="4">
        <f t="shared" si="15"/>
        <v>1865</v>
      </c>
      <c r="K194" s="4">
        <f t="shared" si="16"/>
        <v>1800</v>
      </c>
      <c r="L194" s="4">
        <f>IF(D194=1,"",VLOOKUP(D194,系数!$AA$1:$AJ$12,MATCH(C194,圣物评级,0),1))</f>
        <v>0</v>
      </c>
      <c r="M194" s="4">
        <f t="shared" si="14"/>
        <v>23018</v>
      </c>
    </row>
    <row r="195" spans="1:13" x14ac:dyDescent="0.3">
      <c r="A195" s="4">
        <f t="shared" si="17"/>
        <v>81000002</v>
      </c>
      <c r="B195" s="4">
        <v>1</v>
      </c>
      <c r="C195" s="4">
        <f>INDEX(属性!F:F,MATCH(强化!A195,属性!A:A,0))</f>
        <v>6</v>
      </c>
      <c r="D195" s="4">
        <f t="shared" si="18"/>
        <v>73</v>
      </c>
      <c r="E195" s="4">
        <v>0</v>
      </c>
      <c r="F195" s="4">
        <v>0</v>
      </c>
      <c r="G195" s="4">
        <v>0</v>
      </c>
      <c r="H195" s="4">
        <f t="shared" ref="H195:H258" si="19">IF(B195=1,0,VLOOKUP($C195,圣物数值,2,0)+VLOOKUP($C195,圣物数值,3,0)*($D195-1))</f>
        <v>0</v>
      </c>
      <c r="I195" s="4">
        <f t="shared" ref="I195:I258" si="20">IF(B195=2,0,VLOOKUP($C195,圣物数值,2,0)+VLOOKUP($C195,圣物数值,3,0)*($D195-1))</f>
        <v>142</v>
      </c>
      <c r="J195" s="4">
        <f t="shared" si="15"/>
        <v>2070</v>
      </c>
      <c r="K195" s="4">
        <f t="shared" si="16"/>
        <v>1800</v>
      </c>
      <c r="L195" s="4">
        <f>IF(D195=1,"",VLOOKUP(D195,系数!$AA$1:$AJ$12,MATCH(C195,圣物评级,0),1))</f>
        <v>0</v>
      </c>
      <c r="M195" s="4">
        <f t="shared" ref="M195:M258" si="21">IF(D195=1,0,M194+J194)</f>
        <v>24883</v>
      </c>
    </row>
    <row r="196" spans="1:13" x14ac:dyDescent="0.3">
      <c r="A196" s="4">
        <f t="shared" si="17"/>
        <v>81000002</v>
      </c>
      <c r="B196" s="4">
        <v>1</v>
      </c>
      <c r="C196" s="4">
        <f>INDEX(属性!F:F,MATCH(强化!A196,属性!A:A,0))</f>
        <v>6</v>
      </c>
      <c r="D196" s="4">
        <f t="shared" si="18"/>
        <v>74</v>
      </c>
      <c r="E196" s="4">
        <v>0</v>
      </c>
      <c r="F196" s="4">
        <v>0</v>
      </c>
      <c r="G196" s="4">
        <v>0</v>
      </c>
      <c r="H196" s="4">
        <f t="shared" si="19"/>
        <v>0</v>
      </c>
      <c r="I196" s="4">
        <f t="shared" si="20"/>
        <v>143</v>
      </c>
      <c r="J196" s="4">
        <f t="shared" ref="J196:J242" si="22">INT(J676*0.8)</f>
        <v>2297</v>
      </c>
      <c r="K196" s="4">
        <f t="shared" ref="K196:K259" si="23">60*30</f>
        <v>1800</v>
      </c>
      <c r="L196" s="4">
        <f>IF(D196=1,"",VLOOKUP(D196,系数!$AA$1:$AJ$12,MATCH(C196,圣物评级,0),1))</f>
        <v>0</v>
      </c>
      <c r="M196" s="4">
        <f t="shared" si="21"/>
        <v>26953</v>
      </c>
    </row>
    <row r="197" spans="1:13" x14ac:dyDescent="0.3">
      <c r="A197" s="4">
        <f t="shared" si="17"/>
        <v>81000002</v>
      </c>
      <c r="B197" s="4">
        <v>1</v>
      </c>
      <c r="C197" s="4">
        <f>INDEX(属性!F:F,MATCH(强化!A197,属性!A:A,0))</f>
        <v>6</v>
      </c>
      <c r="D197" s="4">
        <f t="shared" si="18"/>
        <v>75</v>
      </c>
      <c r="E197" s="4">
        <v>0</v>
      </c>
      <c r="F197" s="4">
        <v>0</v>
      </c>
      <c r="G197" s="4">
        <v>0</v>
      </c>
      <c r="H197" s="4">
        <f t="shared" si="19"/>
        <v>0</v>
      </c>
      <c r="I197" s="4">
        <f t="shared" si="20"/>
        <v>144</v>
      </c>
      <c r="J197" s="4">
        <f t="shared" si="22"/>
        <v>2550</v>
      </c>
      <c r="K197" s="4">
        <f t="shared" si="23"/>
        <v>1800</v>
      </c>
      <c r="L197" s="4">
        <f>IF(D197=1,"",VLOOKUP(D197,系数!$AA$1:$AJ$12,MATCH(C197,圣物评级,0),1))</f>
        <v>0</v>
      </c>
      <c r="M197" s="4">
        <f t="shared" si="21"/>
        <v>29250</v>
      </c>
    </row>
    <row r="198" spans="1:13" x14ac:dyDescent="0.3">
      <c r="A198" s="4">
        <f t="shared" si="17"/>
        <v>81000002</v>
      </c>
      <c r="B198" s="4">
        <v>1</v>
      </c>
      <c r="C198" s="4">
        <f>INDEX(属性!F:F,MATCH(强化!A198,属性!A:A,0))</f>
        <v>6</v>
      </c>
      <c r="D198" s="4">
        <f t="shared" si="18"/>
        <v>76</v>
      </c>
      <c r="E198" s="4">
        <v>0</v>
      </c>
      <c r="F198" s="4">
        <v>0</v>
      </c>
      <c r="G198" s="4">
        <v>0</v>
      </c>
      <c r="H198" s="4">
        <f t="shared" si="19"/>
        <v>0</v>
      </c>
      <c r="I198" s="4">
        <f t="shared" si="20"/>
        <v>145</v>
      </c>
      <c r="J198" s="4">
        <f t="shared" si="22"/>
        <v>2832</v>
      </c>
      <c r="K198" s="4">
        <f t="shared" si="23"/>
        <v>1800</v>
      </c>
      <c r="L198" s="4">
        <f>IF(D198=1,"",VLOOKUP(D198,系数!$AA$1:$AJ$12,MATCH(C198,圣物评级,0),1))</f>
        <v>0</v>
      </c>
      <c r="M198" s="4">
        <f t="shared" si="21"/>
        <v>31800</v>
      </c>
    </row>
    <row r="199" spans="1:13" x14ac:dyDescent="0.3">
      <c r="A199" s="4">
        <f t="shared" si="17"/>
        <v>81000002</v>
      </c>
      <c r="B199" s="4">
        <v>1</v>
      </c>
      <c r="C199" s="4">
        <f>INDEX(属性!F:F,MATCH(强化!A199,属性!A:A,0))</f>
        <v>6</v>
      </c>
      <c r="D199" s="4">
        <f t="shared" si="18"/>
        <v>77</v>
      </c>
      <c r="E199" s="4">
        <v>0</v>
      </c>
      <c r="F199" s="4">
        <v>0</v>
      </c>
      <c r="G199" s="4">
        <v>0</v>
      </c>
      <c r="H199" s="4">
        <f t="shared" si="19"/>
        <v>0</v>
      </c>
      <c r="I199" s="4">
        <f t="shared" si="20"/>
        <v>146</v>
      </c>
      <c r="J199" s="4">
        <f t="shared" si="22"/>
        <v>3142</v>
      </c>
      <c r="K199" s="4">
        <f t="shared" si="23"/>
        <v>1800</v>
      </c>
      <c r="L199" s="4">
        <f>IF(D199=1,"",VLOOKUP(D199,系数!$AA$1:$AJ$12,MATCH(C199,圣物评级,0),1))</f>
        <v>0</v>
      </c>
      <c r="M199" s="4">
        <f t="shared" si="21"/>
        <v>34632</v>
      </c>
    </row>
    <row r="200" spans="1:13" x14ac:dyDescent="0.3">
      <c r="A200" s="4">
        <f t="shared" si="17"/>
        <v>81000002</v>
      </c>
      <c r="B200" s="4">
        <v>1</v>
      </c>
      <c r="C200" s="4">
        <f>INDEX(属性!F:F,MATCH(强化!A200,属性!A:A,0))</f>
        <v>6</v>
      </c>
      <c r="D200" s="4">
        <f t="shared" si="18"/>
        <v>78</v>
      </c>
      <c r="E200" s="4">
        <v>0</v>
      </c>
      <c r="F200" s="4">
        <v>0</v>
      </c>
      <c r="G200" s="4">
        <v>0</v>
      </c>
      <c r="H200" s="4">
        <f t="shared" si="19"/>
        <v>0</v>
      </c>
      <c r="I200" s="4">
        <f t="shared" si="20"/>
        <v>147</v>
      </c>
      <c r="J200" s="4">
        <f t="shared" si="22"/>
        <v>3488</v>
      </c>
      <c r="K200" s="4">
        <f t="shared" si="23"/>
        <v>1800</v>
      </c>
      <c r="L200" s="4">
        <f>IF(D200=1,"",VLOOKUP(D200,系数!$AA$1:$AJ$12,MATCH(C200,圣物评级,0),1))</f>
        <v>0</v>
      </c>
      <c r="M200" s="4">
        <f t="shared" si="21"/>
        <v>37774</v>
      </c>
    </row>
    <row r="201" spans="1:13" x14ac:dyDescent="0.3">
      <c r="A201" s="4">
        <f t="shared" si="17"/>
        <v>81000002</v>
      </c>
      <c r="B201" s="4">
        <v>1</v>
      </c>
      <c r="C201" s="4">
        <f>INDEX(属性!F:F,MATCH(强化!A201,属性!A:A,0))</f>
        <v>6</v>
      </c>
      <c r="D201" s="4">
        <f t="shared" si="18"/>
        <v>79</v>
      </c>
      <c r="E201" s="4">
        <v>0</v>
      </c>
      <c r="F201" s="4">
        <v>0</v>
      </c>
      <c r="G201" s="4">
        <v>0</v>
      </c>
      <c r="H201" s="4">
        <f t="shared" si="19"/>
        <v>0</v>
      </c>
      <c r="I201" s="4">
        <f t="shared" si="20"/>
        <v>148</v>
      </c>
      <c r="J201" s="4">
        <f t="shared" si="22"/>
        <v>3872</v>
      </c>
      <c r="K201" s="4">
        <f t="shared" si="23"/>
        <v>1800</v>
      </c>
      <c r="L201" s="4">
        <f>IF(D201=1,"",VLOOKUP(D201,系数!$AA$1:$AJ$12,MATCH(C201,圣物评级,0),1))</f>
        <v>0</v>
      </c>
      <c r="M201" s="4">
        <f t="shared" si="21"/>
        <v>41262</v>
      </c>
    </row>
    <row r="202" spans="1:13" x14ac:dyDescent="0.3">
      <c r="A202" s="4">
        <f t="shared" si="17"/>
        <v>81000002</v>
      </c>
      <c r="B202" s="4">
        <v>1</v>
      </c>
      <c r="C202" s="4">
        <f>INDEX(属性!F:F,MATCH(强化!A202,属性!A:A,0))</f>
        <v>6</v>
      </c>
      <c r="D202" s="4">
        <f t="shared" si="18"/>
        <v>80</v>
      </c>
      <c r="E202" s="4">
        <v>0</v>
      </c>
      <c r="F202" s="4">
        <v>0</v>
      </c>
      <c r="G202" s="4">
        <v>0</v>
      </c>
      <c r="H202" s="4">
        <f t="shared" si="19"/>
        <v>0</v>
      </c>
      <c r="I202" s="4">
        <f t="shared" si="20"/>
        <v>149</v>
      </c>
      <c r="J202" s="4">
        <f t="shared" si="22"/>
        <v>4515</v>
      </c>
      <c r="K202" s="4">
        <f t="shared" si="23"/>
        <v>1800</v>
      </c>
      <c r="L202" s="4">
        <f>IF(D202=1,"",VLOOKUP(D202,系数!$AA$1:$AJ$12,MATCH(C202,圣物评级,0),1))</f>
        <v>0</v>
      </c>
      <c r="M202" s="4">
        <f t="shared" si="21"/>
        <v>45134</v>
      </c>
    </row>
    <row r="203" spans="1:13" x14ac:dyDescent="0.3">
      <c r="A203" s="4">
        <f t="shared" si="17"/>
        <v>81000002</v>
      </c>
      <c r="B203" s="4">
        <v>1</v>
      </c>
      <c r="C203" s="4">
        <f>INDEX(属性!F:F,MATCH(强化!A203,属性!A:A,0))</f>
        <v>6</v>
      </c>
      <c r="D203" s="4">
        <f t="shared" si="18"/>
        <v>81</v>
      </c>
      <c r="E203" s="4">
        <v>0</v>
      </c>
      <c r="F203" s="4">
        <v>0</v>
      </c>
      <c r="G203" s="4">
        <v>0</v>
      </c>
      <c r="H203" s="4">
        <f t="shared" si="19"/>
        <v>0</v>
      </c>
      <c r="I203" s="4">
        <f t="shared" si="20"/>
        <v>150</v>
      </c>
      <c r="J203" s="4">
        <f t="shared" si="22"/>
        <v>5268</v>
      </c>
      <c r="K203" s="4">
        <f t="shared" si="23"/>
        <v>1800</v>
      </c>
      <c r="L203" s="4">
        <f>IF(D203=1,"",VLOOKUP(D203,系数!$AA$1:$AJ$12,MATCH(C203,圣物评级,0),1))</f>
        <v>0</v>
      </c>
      <c r="M203" s="4">
        <f t="shared" si="21"/>
        <v>49649</v>
      </c>
    </row>
    <row r="204" spans="1:13" x14ac:dyDescent="0.3">
      <c r="A204" s="4">
        <f t="shared" si="17"/>
        <v>81000002</v>
      </c>
      <c r="B204" s="4">
        <v>1</v>
      </c>
      <c r="C204" s="4">
        <f>INDEX(属性!F:F,MATCH(强化!A204,属性!A:A,0))</f>
        <v>6</v>
      </c>
      <c r="D204" s="4">
        <f t="shared" si="18"/>
        <v>82</v>
      </c>
      <c r="E204" s="4">
        <v>0</v>
      </c>
      <c r="F204" s="4">
        <v>0</v>
      </c>
      <c r="G204" s="4">
        <v>0</v>
      </c>
      <c r="H204" s="4">
        <f t="shared" si="19"/>
        <v>0</v>
      </c>
      <c r="I204" s="4">
        <f t="shared" si="20"/>
        <v>151</v>
      </c>
      <c r="J204" s="4">
        <f t="shared" si="22"/>
        <v>6020</v>
      </c>
      <c r="K204" s="4">
        <f t="shared" si="23"/>
        <v>1800</v>
      </c>
      <c r="L204" s="4">
        <f>IF(D204=1,"",VLOOKUP(D204,系数!$AA$1:$AJ$12,MATCH(C204,圣物评级,0),1))</f>
        <v>0</v>
      </c>
      <c r="M204" s="4">
        <f t="shared" si="21"/>
        <v>54917</v>
      </c>
    </row>
    <row r="205" spans="1:13" x14ac:dyDescent="0.3">
      <c r="A205" s="4">
        <f t="shared" si="17"/>
        <v>81000002</v>
      </c>
      <c r="B205" s="4">
        <v>1</v>
      </c>
      <c r="C205" s="4">
        <f>INDEX(属性!F:F,MATCH(强化!A205,属性!A:A,0))</f>
        <v>6</v>
      </c>
      <c r="D205" s="4">
        <f t="shared" si="18"/>
        <v>83</v>
      </c>
      <c r="E205" s="4">
        <v>0</v>
      </c>
      <c r="F205" s="4">
        <v>0</v>
      </c>
      <c r="G205" s="4">
        <v>0</v>
      </c>
      <c r="H205" s="4">
        <f t="shared" si="19"/>
        <v>0</v>
      </c>
      <c r="I205" s="4">
        <f t="shared" si="20"/>
        <v>152</v>
      </c>
      <c r="J205" s="4">
        <f t="shared" si="22"/>
        <v>6773</v>
      </c>
      <c r="K205" s="4">
        <f t="shared" si="23"/>
        <v>1800</v>
      </c>
      <c r="L205" s="4">
        <f>IF(D205=1,"",VLOOKUP(D205,系数!$AA$1:$AJ$12,MATCH(C205,圣物评级,0),1))</f>
        <v>0</v>
      </c>
      <c r="M205" s="4">
        <f t="shared" si="21"/>
        <v>60937</v>
      </c>
    </row>
    <row r="206" spans="1:13" x14ac:dyDescent="0.3">
      <c r="A206" s="4">
        <f t="shared" si="17"/>
        <v>81000002</v>
      </c>
      <c r="B206" s="4">
        <v>1</v>
      </c>
      <c r="C206" s="4">
        <f>INDEX(属性!F:F,MATCH(强化!A206,属性!A:A,0))</f>
        <v>6</v>
      </c>
      <c r="D206" s="4">
        <f t="shared" si="18"/>
        <v>84</v>
      </c>
      <c r="E206" s="4">
        <v>0</v>
      </c>
      <c r="F206" s="4">
        <v>0</v>
      </c>
      <c r="G206" s="4">
        <v>0</v>
      </c>
      <c r="H206" s="4">
        <f t="shared" si="19"/>
        <v>0</v>
      </c>
      <c r="I206" s="4">
        <f t="shared" si="20"/>
        <v>153</v>
      </c>
      <c r="J206" s="4">
        <f t="shared" si="22"/>
        <v>7526</v>
      </c>
      <c r="K206" s="4">
        <f t="shared" si="23"/>
        <v>1800</v>
      </c>
      <c r="L206" s="4">
        <f>IF(D206=1,"",VLOOKUP(D206,系数!$AA$1:$AJ$12,MATCH(C206,圣物评级,0),1))</f>
        <v>0</v>
      </c>
      <c r="M206" s="4">
        <f t="shared" si="21"/>
        <v>67710</v>
      </c>
    </row>
    <row r="207" spans="1:13" x14ac:dyDescent="0.3">
      <c r="A207" s="4">
        <f t="shared" si="17"/>
        <v>81000002</v>
      </c>
      <c r="B207" s="4">
        <v>1</v>
      </c>
      <c r="C207" s="4">
        <f>INDEX(属性!F:F,MATCH(强化!A207,属性!A:A,0))</f>
        <v>6</v>
      </c>
      <c r="D207" s="4">
        <f t="shared" si="18"/>
        <v>85</v>
      </c>
      <c r="E207" s="4">
        <v>0</v>
      </c>
      <c r="F207" s="4">
        <v>0</v>
      </c>
      <c r="G207" s="4">
        <v>0</v>
      </c>
      <c r="H207" s="4">
        <f t="shared" si="19"/>
        <v>0</v>
      </c>
      <c r="I207" s="4">
        <f t="shared" si="20"/>
        <v>154</v>
      </c>
      <c r="J207" s="4">
        <f t="shared" si="22"/>
        <v>8780</v>
      </c>
      <c r="K207" s="4">
        <f t="shared" si="23"/>
        <v>1800</v>
      </c>
      <c r="L207" s="4">
        <f>IF(D207=1,"",VLOOKUP(D207,系数!$AA$1:$AJ$12,MATCH(C207,圣物评级,0),1))</f>
        <v>0</v>
      </c>
      <c r="M207" s="4">
        <f t="shared" si="21"/>
        <v>75236</v>
      </c>
    </row>
    <row r="208" spans="1:13" x14ac:dyDescent="0.3">
      <c r="A208" s="4">
        <f t="shared" si="17"/>
        <v>81000002</v>
      </c>
      <c r="B208" s="4">
        <v>1</v>
      </c>
      <c r="C208" s="4">
        <f>INDEX(属性!F:F,MATCH(强化!A208,属性!A:A,0))</f>
        <v>6</v>
      </c>
      <c r="D208" s="4">
        <f t="shared" si="18"/>
        <v>86</v>
      </c>
      <c r="E208" s="4">
        <v>0</v>
      </c>
      <c r="F208" s="4">
        <v>0</v>
      </c>
      <c r="G208" s="4">
        <v>0</v>
      </c>
      <c r="H208" s="4">
        <f t="shared" si="19"/>
        <v>0</v>
      </c>
      <c r="I208" s="4">
        <f t="shared" si="20"/>
        <v>155</v>
      </c>
      <c r="J208" s="4">
        <f t="shared" si="22"/>
        <v>10035</v>
      </c>
      <c r="K208" s="4">
        <f t="shared" si="23"/>
        <v>1800</v>
      </c>
      <c r="L208" s="4">
        <f>IF(D208=1,"",VLOOKUP(D208,系数!$AA$1:$AJ$12,MATCH(C208,圣物评级,0),1))</f>
        <v>0</v>
      </c>
      <c r="M208" s="4">
        <f t="shared" si="21"/>
        <v>84016</v>
      </c>
    </row>
    <row r="209" spans="1:13" x14ac:dyDescent="0.3">
      <c r="A209" s="4">
        <f t="shared" si="17"/>
        <v>81000002</v>
      </c>
      <c r="B209" s="4">
        <v>1</v>
      </c>
      <c r="C209" s="4">
        <f>INDEX(属性!F:F,MATCH(强化!A209,属性!A:A,0))</f>
        <v>6</v>
      </c>
      <c r="D209" s="4">
        <f t="shared" si="18"/>
        <v>87</v>
      </c>
      <c r="E209" s="4">
        <v>0</v>
      </c>
      <c r="F209" s="4">
        <v>0</v>
      </c>
      <c r="G209" s="4">
        <v>0</v>
      </c>
      <c r="H209" s="4">
        <f t="shared" si="19"/>
        <v>0</v>
      </c>
      <c r="I209" s="4">
        <f t="shared" si="20"/>
        <v>156</v>
      </c>
      <c r="J209" s="4">
        <f t="shared" si="22"/>
        <v>11289</v>
      </c>
      <c r="K209" s="4">
        <f t="shared" si="23"/>
        <v>1800</v>
      </c>
      <c r="L209" s="4">
        <f>IF(D209=1,"",VLOOKUP(D209,系数!$AA$1:$AJ$12,MATCH(C209,圣物评级,0),1))</f>
        <v>0</v>
      </c>
      <c r="M209" s="4">
        <f t="shared" si="21"/>
        <v>94051</v>
      </c>
    </row>
    <row r="210" spans="1:13" x14ac:dyDescent="0.3">
      <c r="A210" s="4">
        <f t="shared" si="17"/>
        <v>81000002</v>
      </c>
      <c r="B210" s="4">
        <v>1</v>
      </c>
      <c r="C210" s="4">
        <f>INDEX(属性!F:F,MATCH(强化!A210,属性!A:A,0))</f>
        <v>6</v>
      </c>
      <c r="D210" s="4">
        <f t="shared" si="18"/>
        <v>88</v>
      </c>
      <c r="E210" s="4">
        <v>0</v>
      </c>
      <c r="F210" s="4">
        <v>0</v>
      </c>
      <c r="G210" s="4">
        <v>0</v>
      </c>
      <c r="H210" s="4">
        <f t="shared" si="19"/>
        <v>0</v>
      </c>
      <c r="I210" s="4">
        <f t="shared" si="20"/>
        <v>157</v>
      </c>
      <c r="J210" s="4">
        <f t="shared" si="22"/>
        <v>12544</v>
      </c>
      <c r="K210" s="4">
        <f t="shared" si="23"/>
        <v>1800</v>
      </c>
      <c r="L210" s="4">
        <f>IF(D210=1,"",VLOOKUP(D210,系数!$AA$1:$AJ$12,MATCH(C210,圣物评级,0),1))</f>
        <v>0</v>
      </c>
      <c r="M210" s="4">
        <f t="shared" si="21"/>
        <v>105340</v>
      </c>
    </row>
    <row r="211" spans="1:13" x14ac:dyDescent="0.3">
      <c r="A211" s="4">
        <f t="shared" si="17"/>
        <v>81000002</v>
      </c>
      <c r="B211" s="4">
        <v>1</v>
      </c>
      <c r="C211" s="4">
        <f>INDEX(属性!F:F,MATCH(强化!A211,属性!A:A,0))</f>
        <v>6</v>
      </c>
      <c r="D211" s="4">
        <f t="shared" si="18"/>
        <v>89</v>
      </c>
      <c r="E211" s="4">
        <v>0</v>
      </c>
      <c r="F211" s="4">
        <v>0</v>
      </c>
      <c r="G211" s="4">
        <v>0</v>
      </c>
      <c r="H211" s="4">
        <f t="shared" si="19"/>
        <v>0</v>
      </c>
      <c r="I211" s="4">
        <f t="shared" si="20"/>
        <v>158</v>
      </c>
      <c r="J211" s="4">
        <f t="shared" si="22"/>
        <v>13798</v>
      </c>
      <c r="K211" s="4">
        <f t="shared" si="23"/>
        <v>1800</v>
      </c>
      <c r="L211" s="4">
        <f>IF(D211=1,"",VLOOKUP(D211,系数!$AA$1:$AJ$12,MATCH(C211,圣物评级,0),1))</f>
        <v>0</v>
      </c>
      <c r="M211" s="4">
        <f t="shared" si="21"/>
        <v>117884</v>
      </c>
    </row>
    <row r="212" spans="1:13" x14ac:dyDescent="0.3">
      <c r="A212" s="4">
        <f t="shared" si="17"/>
        <v>81000002</v>
      </c>
      <c r="B212" s="4">
        <v>1</v>
      </c>
      <c r="C212" s="4">
        <f>INDEX(属性!F:F,MATCH(强化!A212,属性!A:A,0))</f>
        <v>6</v>
      </c>
      <c r="D212" s="4">
        <f t="shared" si="18"/>
        <v>90</v>
      </c>
      <c r="E212" s="4">
        <v>0</v>
      </c>
      <c r="F212" s="4">
        <v>0</v>
      </c>
      <c r="G212" s="4">
        <v>0</v>
      </c>
      <c r="H212" s="4">
        <f t="shared" si="19"/>
        <v>0</v>
      </c>
      <c r="I212" s="4">
        <f t="shared" si="20"/>
        <v>159</v>
      </c>
      <c r="J212" s="4">
        <f t="shared" si="22"/>
        <v>13798</v>
      </c>
      <c r="K212" s="4">
        <f t="shared" si="23"/>
        <v>1800</v>
      </c>
      <c r="L212" s="4">
        <f>IF(D212=1,"",VLOOKUP(D212,系数!$AA$1:$AJ$12,MATCH(C212,圣物评级,0),1))</f>
        <v>0</v>
      </c>
      <c r="M212" s="4">
        <f t="shared" si="21"/>
        <v>131682</v>
      </c>
    </row>
    <row r="213" spans="1:13" x14ac:dyDescent="0.3">
      <c r="A213" s="4">
        <f t="shared" si="17"/>
        <v>81000002</v>
      </c>
      <c r="B213" s="4">
        <v>1</v>
      </c>
      <c r="C213" s="4">
        <f>INDEX(属性!F:F,MATCH(强化!A213,属性!A:A,0))</f>
        <v>6</v>
      </c>
      <c r="D213" s="4">
        <f t="shared" si="18"/>
        <v>91</v>
      </c>
      <c r="E213" s="4">
        <v>0</v>
      </c>
      <c r="F213" s="4">
        <v>0</v>
      </c>
      <c r="G213" s="4">
        <v>0</v>
      </c>
      <c r="H213" s="4">
        <f t="shared" si="19"/>
        <v>0</v>
      </c>
      <c r="I213" s="4">
        <f t="shared" si="20"/>
        <v>160</v>
      </c>
      <c r="J213" s="4">
        <f t="shared" si="22"/>
        <v>13798</v>
      </c>
      <c r="K213" s="4">
        <f t="shared" si="23"/>
        <v>1800</v>
      </c>
      <c r="L213" s="4">
        <f>IF(D213=1,"",VLOOKUP(D213,系数!$AA$1:$AJ$12,MATCH(C213,圣物评级,0),1))</f>
        <v>0</v>
      </c>
      <c r="M213" s="4">
        <f t="shared" si="21"/>
        <v>145480</v>
      </c>
    </row>
    <row r="214" spans="1:13" x14ac:dyDescent="0.3">
      <c r="A214" s="4">
        <f t="shared" si="17"/>
        <v>81000002</v>
      </c>
      <c r="B214" s="4">
        <v>1</v>
      </c>
      <c r="C214" s="4">
        <f>INDEX(属性!F:F,MATCH(强化!A214,属性!A:A,0))</f>
        <v>6</v>
      </c>
      <c r="D214" s="4">
        <f t="shared" si="18"/>
        <v>92</v>
      </c>
      <c r="E214" s="4">
        <v>0</v>
      </c>
      <c r="F214" s="4">
        <v>0</v>
      </c>
      <c r="G214" s="4">
        <v>0</v>
      </c>
      <c r="H214" s="4">
        <f t="shared" si="19"/>
        <v>0</v>
      </c>
      <c r="I214" s="4">
        <f t="shared" si="20"/>
        <v>161</v>
      </c>
      <c r="J214" s="4">
        <f t="shared" si="22"/>
        <v>13798</v>
      </c>
      <c r="K214" s="4">
        <f t="shared" si="23"/>
        <v>1800</v>
      </c>
      <c r="L214" s="4">
        <f>IF(D214=1,"",VLOOKUP(D214,系数!$AA$1:$AJ$12,MATCH(C214,圣物评级,0),1))</f>
        <v>0</v>
      </c>
      <c r="M214" s="4">
        <f t="shared" si="21"/>
        <v>159278</v>
      </c>
    </row>
    <row r="215" spans="1:13" x14ac:dyDescent="0.3">
      <c r="A215" s="4">
        <f t="shared" si="17"/>
        <v>81000002</v>
      </c>
      <c r="B215" s="4">
        <v>1</v>
      </c>
      <c r="C215" s="4">
        <f>INDEX(属性!F:F,MATCH(强化!A215,属性!A:A,0))</f>
        <v>6</v>
      </c>
      <c r="D215" s="4">
        <f t="shared" si="18"/>
        <v>93</v>
      </c>
      <c r="E215" s="4">
        <v>0</v>
      </c>
      <c r="F215" s="4">
        <v>0</v>
      </c>
      <c r="G215" s="4">
        <v>0</v>
      </c>
      <c r="H215" s="4">
        <f t="shared" si="19"/>
        <v>0</v>
      </c>
      <c r="I215" s="4">
        <f t="shared" si="20"/>
        <v>162</v>
      </c>
      <c r="J215" s="4">
        <f t="shared" si="22"/>
        <v>13798</v>
      </c>
      <c r="K215" s="4">
        <f t="shared" si="23"/>
        <v>1800</v>
      </c>
      <c r="L215" s="4">
        <f>IF(D215=1,"",VLOOKUP(D215,系数!$AA$1:$AJ$12,MATCH(C215,圣物评级,0),1))</f>
        <v>0</v>
      </c>
      <c r="M215" s="4">
        <f t="shared" si="21"/>
        <v>173076</v>
      </c>
    </row>
    <row r="216" spans="1:13" x14ac:dyDescent="0.3">
      <c r="A216" s="4">
        <f t="shared" si="17"/>
        <v>81000002</v>
      </c>
      <c r="B216" s="4">
        <v>1</v>
      </c>
      <c r="C216" s="4">
        <f>INDEX(属性!F:F,MATCH(强化!A216,属性!A:A,0))</f>
        <v>6</v>
      </c>
      <c r="D216" s="4">
        <f t="shared" si="18"/>
        <v>94</v>
      </c>
      <c r="E216" s="4">
        <v>0</v>
      </c>
      <c r="F216" s="4">
        <v>0</v>
      </c>
      <c r="G216" s="4">
        <v>0</v>
      </c>
      <c r="H216" s="4">
        <f t="shared" si="19"/>
        <v>0</v>
      </c>
      <c r="I216" s="4">
        <f t="shared" si="20"/>
        <v>163</v>
      </c>
      <c r="J216" s="4">
        <f t="shared" si="22"/>
        <v>13798</v>
      </c>
      <c r="K216" s="4">
        <f t="shared" si="23"/>
        <v>1800</v>
      </c>
      <c r="L216" s="4">
        <f>IF(D216=1,"",VLOOKUP(D216,系数!$AA$1:$AJ$12,MATCH(C216,圣物评级,0),1))</f>
        <v>0</v>
      </c>
      <c r="M216" s="4">
        <f t="shared" si="21"/>
        <v>186874</v>
      </c>
    </row>
    <row r="217" spans="1:13" x14ac:dyDescent="0.3">
      <c r="A217" s="4">
        <f t="shared" si="17"/>
        <v>81000002</v>
      </c>
      <c r="B217" s="4">
        <v>1</v>
      </c>
      <c r="C217" s="4">
        <f>INDEX(属性!F:F,MATCH(强化!A217,属性!A:A,0))</f>
        <v>6</v>
      </c>
      <c r="D217" s="4">
        <f t="shared" si="18"/>
        <v>95</v>
      </c>
      <c r="E217" s="4">
        <v>0</v>
      </c>
      <c r="F217" s="4">
        <v>0</v>
      </c>
      <c r="G217" s="4">
        <v>0</v>
      </c>
      <c r="H217" s="4">
        <f t="shared" si="19"/>
        <v>0</v>
      </c>
      <c r="I217" s="4">
        <f t="shared" si="20"/>
        <v>164</v>
      </c>
      <c r="J217" s="4">
        <f t="shared" si="22"/>
        <v>13798</v>
      </c>
      <c r="K217" s="4">
        <f t="shared" si="23"/>
        <v>1800</v>
      </c>
      <c r="L217" s="4">
        <f>IF(D217=1,"",VLOOKUP(D217,系数!$AA$1:$AJ$12,MATCH(C217,圣物评级,0),1))</f>
        <v>0</v>
      </c>
      <c r="M217" s="4">
        <f t="shared" si="21"/>
        <v>200672</v>
      </c>
    </row>
    <row r="218" spans="1:13" x14ac:dyDescent="0.3">
      <c r="A218" s="4">
        <f t="shared" si="17"/>
        <v>81000002</v>
      </c>
      <c r="B218" s="4">
        <v>1</v>
      </c>
      <c r="C218" s="4">
        <f>INDEX(属性!F:F,MATCH(强化!A218,属性!A:A,0))</f>
        <v>6</v>
      </c>
      <c r="D218" s="4">
        <f t="shared" si="18"/>
        <v>96</v>
      </c>
      <c r="E218" s="4">
        <v>0</v>
      </c>
      <c r="F218" s="4">
        <v>0</v>
      </c>
      <c r="G218" s="4">
        <v>0</v>
      </c>
      <c r="H218" s="4">
        <f t="shared" si="19"/>
        <v>0</v>
      </c>
      <c r="I218" s="4">
        <f t="shared" si="20"/>
        <v>165</v>
      </c>
      <c r="J218" s="4">
        <f t="shared" si="22"/>
        <v>13798</v>
      </c>
      <c r="K218" s="4">
        <f t="shared" si="23"/>
        <v>1800</v>
      </c>
      <c r="L218" s="4">
        <f>IF(D218=1,"",VLOOKUP(D218,系数!$AA$1:$AJ$12,MATCH(C218,圣物评级,0),1))</f>
        <v>0</v>
      </c>
      <c r="M218" s="4">
        <f t="shared" si="21"/>
        <v>214470</v>
      </c>
    </row>
    <row r="219" spans="1:13" x14ac:dyDescent="0.3">
      <c r="A219" s="4">
        <f t="shared" si="17"/>
        <v>81000002</v>
      </c>
      <c r="B219" s="4">
        <v>1</v>
      </c>
      <c r="C219" s="4">
        <f>INDEX(属性!F:F,MATCH(强化!A219,属性!A:A,0))</f>
        <v>6</v>
      </c>
      <c r="D219" s="4">
        <f t="shared" si="18"/>
        <v>97</v>
      </c>
      <c r="E219" s="4">
        <v>0</v>
      </c>
      <c r="F219" s="4">
        <v>0</v>
      </c>
      <c r="G219" s="4">
        <v>0</v>
      </c>
      <c r="H219" s="4">
        <f t="shared" si="19"/>
        <v>0</v>
      </c>
      <c r="I219" s="4">
        <f t="shared" si="20"/>
        <v>166</v>
      </c>
      <c r="J219" s="4">
        <f t="shared" si="22"/>
        <v>13798</v>
      </c>
      <c r="K219" s="4">
        <f t="shared" si="23"/>
        <v>1800</v>
      </c>
      <c r="L219" s="4">
        <f>IF(D219=1,"",VLOOKUP(D219,系数!$AA$1:$AJ$12,MATCH(C219,圣物评级,0),1))</f>
        <v>0</v>
      </c>
      <c r="M219" s="4">
        <f t="shared" si="21"/>
        <v>228268</v>
      </c>
    </row>
    <row r="220" spans="1:13" x14ac:dyDescent="0.3">
      <c r="A220" s="4">
        <f t="shared" si="17"/>
        <v>81000002</v>
      </c>
      <c r="B220" s="4">
        <v>1</v>
      </c>
      <c r="C220" s="4">
        <f>INDEX(属性!F:F,MATCH(强化!A220,属性!A:A,0))</f>
        <v>6</v>
      </c>
      <c r="D220" s="4">
        <f t="shared" si="18"/>
        <v>98</v>
      </c>
      <c r="E220" s="4">
        <v>0</v>
      </c>
      <c r="F220" s="4">
        <v>0</v>
      </c>
      <c r="G220" s="4">
        <v>0</v>
      </c>
      <c r="H220" s="4">
        <f t="shared" si="19"/>
        <v>0</v>
      </c>
      <c r="I220" s="4">
        <f t="shared" si="20"/>
        <v>167</v>
      </c>
      <c r="J220" s="4">
        <f t="shared" si="22"/>
        <v>13798</v>
      </c>
      <c r="K220" s="4">
        <f t="shared" si="23"/>
        <v>1800</v>
      </c>
      <c r="L220" s="4">
        <f>IF(D220=1,"",VLOOKUP(D220,系数!$AA$1:$AJ$12,MATCH(C220,圣物评级,0),1))</f>
        <v>0</v>
      </c>
      <c r="M220" s="4">
        <f t="shared" si="21"/>
        <v>242066</v>
      </c>
    </row>
    <row r="221" spans="1:13" x14ac:dyDescent="0.3">
      <c r="A221" s="4">
        <f t="shared" si="17"/>
        <v>81000002</v>
      </c>
      <c r="B221" s="4">
        <v>1</v>
      </c>
      <c r="C221" s="4">
        <f>INDEX(属性!F:F,MATCH(强化!A221,属性!A:A,0))</f>
        <v>6</v>
      </c>
      <c r="D221" s="4">
        <f t="shared" si="18"/>
        <v>99</v>
      </c>
      <c r="E221" s="4">
        <v>0</v>
      </c>
      <c r="F221" s="4">
        <v>0</v>
      </c>
      <c r="G221" s="4">
        <v>0</v>
      </c>
      <c r="H221" s="4">
        <f t="shared" si="19"/>
        <v>0</v>
      </c>
      <c r="I221" s="4">
        <f t="shared" si="20"/>
        <v>168</v>
      </c>
      <c r="J221" s="4">
        <f t="shared" si="22"/>
        <v>13798</v>
      </c>
      <c r="K221" s="4">
        <f t="shared" si="23"/>
        <v>1800</v>
      </c>
      <c r="L221" s="4">
        <f>IF(D221=1,"",VLOOKUP(D221,系数!$AA$1:$AJ$12,MATCH(C221,圣物评级,0),1))</f>
        <v>0</v>
      </c>
      <c r="M221" s="4">
        <f t="shared" si="21"/>
        <v>255864</v>
      </c>
    </row>
    <row r="222" spans="1:13" x14ac:dyDescent="0.3">
      <c r="A222" s="4">
        <f t="shared" si="17"/>
        <v>81000002</v>
      </c>
      <c r="B222" s="4">
        <v>1</v>
      </c>
      <c r="C222" s="4">
        <f>INDEX(属性!F:F,MATCH(强化!A222,属性!A:A,0))</f>
        <v>6</v>
      </c>
      <c r="D222" s="4">
        <f t="shared" si="18"/>
        <v>100</v>
      </c>
      <c r="E222" s="4">
        <v>0</v>
      </c>
      <c r="F222" s="4">
        <v>0</v>
      </c>
      <c r="G222" s="4">
        <v>0</v>
      </c>
      <c r="H222" s="4">
        <f t="shared" si="19"/>
        <v>0</v>
      </c>
      <c r="I222" s="4">
        <f t="shared" si="20"/>
        <v>169</v>
      </c>
      <c r="J222" s="4">
        <f t="shared" si="22"/>
        <v>13798</v>
      </c>
      <c r="K222" s="4">
        <f t="shared" si="23"/>
        <v>1800</v>
      </c>
      <c r="L222" s="4">
        <f>IF(D222=1,"",VLOOKUP(D222,系数!$AA$1:$AJ$12,MATCH(C222,圣物评级,0),1))</f>
        <v>0</v>
      </c>
      <c r="M222" s="4">
        <f t="shared" si="21"/>
        <v>269662</v>
      </c>
    </row>
    <row r="223" spans="1:13" x14ac:dyDescent="0.3">
      <c r="A223" s="4">
        <f t="shared" si="17"/>
        <v>81000002</v>
      </c>
      <c r="B223" s="4">
        <v>1</v>
      </c>
      <c r="C223" s="4">
        <f>INDEX(属性!F:F,MATCH(强化!A223,属性!A:A,0))</f>
        <v>6</v>
      </c>
      <c r="D223" s="4">
        <f t="shared" si="18"/>
        <v>101</v>
      </c>
      <c r="E223" s="4">
        <v>0</v>
      </c>
      <c r="F223" s="4">
        <v>0</v>
      </c>
      <c r="G223" s="4">
        <v>0</v>
      </c>
      <c r="H223" s="4">
        <f t="shared" si="19"/>
        <v>0</v>
      </c>
      <c r="I223" s="4">
        <f t="shared" si="20"/>
        <v>170</v>
      </c>
      <c r="J223" s="4">
        <f t="shared" si="22"/>
        <v>13798</v>
      </c>
      <c r="K223" s="4">
        <f t="shared" si="23"/>
        <v>1800</v>
      </c>
      <c r="L223" s="4">
        <f>IF(D223=1,"",VLOOKUP(D223,系数!$AA$1:$AJ$12,MATCH(C223,圣物评级,0),1))</f>
        <v>0</v>
      </c>
      <c r="M223" s="4">
        <f t="shared" si="21"/>
        <v>283460</v>
      </c>
    </row>
    <row r="224" spans="1:13" x14ac:dyDescent="0.3">
      <c r="A224" s="4">
        <f t="shared" si="17"/>
        <v>81000002</v>
      </c>
      <c r="B224" s="4">
        <v>1</v>
      </c>
      <c r="C224" s="4">
        <f>INDEX(属性!F:F,MATCH(强化!A224,属性!A:A,0))</f>
        <v>6</v>
      </c>
      <c r="D224" s="4">
        <f t="shared" si="18"/>
        <v>102</v>
      </c>
      <c r="E224" s="4">
        <v>0</v>
      </c>
      <c r="F224" s="4">
        <v>0</v>
      </c>
      <c r="G224" s="4">
        <v>0</v>
      </c>
      <c r="H224" s="4">
        <f t="shared" si="19"/>
        <v>0</v>
      </c>
      <c r="I224" s="4">
        <f t="shared" si="20"/>
        <v>171</v>
      </c>
      <c r="J224" s="4">
        <f t="shared" si="22"/>
        <v>13798</v>
      </c>
      <c r="K224" s="4">
        <f t="shared" si="23"/>
        <v>1800</v>
      </c>
      <c r="L224" s="4">
        <f>IF(D224=1,"",VLOOKUP(D224,系数!$AA$1:$AJ$12,MATCH(C224,圣物评级,0),1))</f>
        <v>0</v>
      </c>
      <c r="M224" s="4">
        <f t="shared" si="21"/>
        <v>297258</v>
      </c>
    </row>
    <row r="225" spans="1:13" x14ac:dyDescent="0.3">
      <c r="A225" s="4">
        <f t="shared" si="17"/>
        <v>81000002</v>
      </c>
      <c r="B225" s="4">
        <v>1</v>
      </c>
      <c r="C225" s="4">
        <f>INDEX(属性!F:F,MATCH(强化!A225,属性!A:A,0))</f>
        <v>6</v>
      </c>
      <c r="D225" s="4">
        <f t="shared" si="18"/>
        <v>103</v>
      </c>
      <c r="E225" s="4">
        <v>0</v>
      </c>
      <c r="F225" s="4">
        <v>0</v>
      </c>
      <c r="G225" s="4">
        <v>0</v>
      </c>
      <c r="H225" s="4">
        <f t="shared" si="19"/>
        <v>0</v>
      </c>
      <c r="I225" s="4">
        <f t="shared" si="20"/>
        <v>172</v>
      </c>
      <c r="J225" s="4">
        <f t="shared" si="22"/>
        <v>13798</v>
      </c>
      <c r="K225" s="4">
        <f t="shared" si="23"/>
        <v>1800</v>
      </c>
      <c r="L225" s="4">
        <f>IF(D225=1,"",VLOOKUP(D225,系数!$AA$1:$AJ$12,MATCH(C225,圣物评级,0),1))</f>
        <v>0</v>
      </c>
      <c r="M225" s="4">
        <f t="shared" si="21"/>
        <v>311056</v>
      </c>
    </row>
    <row r="226" spans="1:13" x14ac:dyDescent="0.3">
      <c r="A226" s="4">
        <f t="shared" si="17"/>
        <v>81000002</v>
      </c>
      <c r="B226" s="4">
        <v>1</v>
      </c>
      <c r="C226" s="4">
        <f>INDEX(属性!F:F,MATCH(强化!A226,属性!A:A,0))</f>
        <v>6</v>
      </c>
      <c r="D226" s="4">
        <f t="shared" si="18"/>
        <v>104</v>
      </c>
      <c r="E226" s="4">
        <v>0</v>
      </c>
      <c r="F226" s="4">
        <v>0</v>
      </c>
      <c r="G226" s="4">
        <v>0</v>
      </c>
      <c r="H226" s="4">
        <f t="shared" si="19"/>
        <v>0</v>
      </c>
      <c r="I226" s="4">
        <f t="shared" si="20"/>
        <v>173</v>
      </c>
      <c r="J226" s="4">
        <f t="shared" si="22"/>
        <v>13798</v>
      </c>
      <c r="K226" s="4">
        <f t="shared" si="23"/>
        <v>1800</v>
      </c>
      <c r="L226" s="4">
        <f>IF(D226=1,"",VLOOKUP(D226,系数!$AA$1:$AJ$12,MATCH(C226,圣物评级,0),1))</f>
        <v>0</v>
      </c>
      <c r="M226" s="4">
        <f t="shared" si="21"/>
        <v>324854</v>
      </c>
    </row>
    <row r="227" spans="1:13" x14ac:dyDescent="0.3">
      <c r="A227" s="4">
        <f t="shared" si="17"/>
        <v>81000002</v>
      </c>
      <c r="B227" s="4">
        <v>1</v>
      </c>
      <c r="C227" s="4">
        <f>INDEX(属性!F:F,MATCH(强化!A227,属性!A:A,0))</f>
        <v>6</v>
      </c>
      <c r="D227" s="4">
        <f t="shared" si="18"/>
        <v>105</v>
      </c>
      <c r="E227" s="4">
        <v>0</v>
      </c>
      <c r="F227" s="4">
        <v>0</v>
      </c>
      <c r="G227" s="4">
        <v>0</v>
      </c>
      <c r="H227" s="4">
        <f t="shared" si="19"/>
        <v>0</v>
      </c>
      <c r="I227" s="4">
        <f t="shared" si="20"/>
        <v>174</v>
      </c>
      <c r="J227" s="4">
        <f t="shared" si="22"/>
        <v>13798</v>
      </c>
      <c r="K227" s="4">
        <f t="shared" si="23"/>
        <v>1800</v>
      </c>
      <c r="L227" s="4">
        <f>IF(D227=1,"",VLOOKUP(D227,系数!$AA$1:$AJ$12,MATCH(C227,圣物评级,0),1))</f>
        <v>0</v>
      </c>
      <c r="M227" s="4">
        <f t="shared" si="21"/>
        <v>338652</v>
      </c>
    </row>
    <row r="228" spans="1:13" x14ac:dyDescent="0.3">
      <c r="A228" s="4">
        <f t="shared" si="17"/>
        <v>81000002</v>
      </c>
      <c r="B228" s="4">
        <v>1</v>
      </c>
      <c r="C228" s="4">
        <f>INDEX(属性!F:F,MATCH(强化!A228,属性!A:A,0))</f>
        <v>6</v>
      </c>
      <c r="D228" s="4">
        <f t="shared" si="18"/>
        <v>106</v>
      </c>
      <c r="E228" s="4">
        <v>0</v>
      </c>
      <c r="F228" s="4">
        <v>0</v>
      </c>
      <c r="G228" s="4">
        <v>0</v>
      </c>
      <c r="H228" s="4">
        <f t="shared" si="19"/>
        <v>0</v>
      </c>
      <c r="I228" s="4">
        <f t="shared" si="20"/>
        <v>175</v>
      </c>
      <c r="J228" s="4">
        <f t="shared" si="22"/>
        <v>13798</v>
      </c>
      <c r="K228" s="4">
        <f t="shared" si="23"/>
        <v>1800</v>
      </c>
      <c r="L228" s="4">
        <f>IF(D228=1,"",VLOOKUP(D228,系数!$AA$1:$AJ$12,MATCH(C228,圣物评级,0),1))</f>
        <v>0</v>
      </c>
      <c r="M228" s="4">
        <f t="shared" si="21"/>
        <v>352450</v>
      </c>
    </row>
    <row r="229" spans="1:13" x14ac:dyDescent="0.3">
      <c r="A229" s="4">
        <f t="shared" si="17"/>
        <v>81000002</v>
      </c>
      <c r="B229" s="4">
        <v>1</v>
      </c>
      <c r="C229" s="4">
        <f>INDEX(属性!F:F,MATCH(强化!A229,属性!A:A,0))</f>
        <v>6</v>
      </c>
      <c r="D229" s="4">
        <f t="shared" si="18"/>
        <v>107</v>
      </c>
      <c r="E229" s="4">
        <v>0</v>
      </c>
      <c r="F229" s="4">
        <v>0</v>
      </c>
      <c r="G229" s="4">
        <v>0</v>
      </c>
      <c r="H229" s="4">
        <f t="shared" si="19"/>
        <v>0</v>
      </c>
      <c r="I229" s="4">
        <f t="shared" si="20"/>
        <v>176</v>
      </c>
      <c r="J229" s="4">
        <f t="shared" si="22"/>
        <v>13798</v>
      </c>
      <c r="K229" s="4">
        <f t="shared" si="23"/>
        <v>1800</v>
      </c>
      <c r="L229" s="4">
        <f>IF(D229=1,"",VLOOKUP(D229,系数!$AA$1:$AJ$12,MATCH(C229,圣物评级,0),1))</f>
        <v>0</v>
      </c>
      <c r="M229" s="4">
        <f t="shared" si="21"/>
        <v>366248</v>
      </c>
    </row>
    <row r="230" spans="1:13" x14ac:dyDescent="0.3">
      <c r="A230" s="4">
        <f t="shared" si="17"/>
        <v>81000002</v>
      </c>
      <c r="B230" s="4">
        <v>1</v>
      </c>
      <c r="C230" s="4">
        <f>INDEX(属性!F:F,MATCH(强化!A230,属性!A:A,0))</f>
        <v>6</v>
      </c>
      <c r="D230" s="4">
        <f t="shared" si="18"/>
        <v>108</v>
      </c>
      <c r="E230" s="4">
        <v>0</v>
      </c>
      <c r="F230" s="4">
        <v>0</v>
      </c>
      <c r="G230" s="4">
        <v>0</v>
      </c>
      <c r="H230" s="4">
        <f t="shared" si="19"/>
        <v>0</v>
      </c>
      <c r="I230" s="4">
        <f t="shared" si="20"/>
        <v>177</v>
      </c>
      <c r="J230" s="4">
        <f t="shared" si="22"/>
        <v>13798</v>
      </c>
      <c r="K230" s="4">
        <f t="shared" si="23"/>
        <v>1800</v>
      </c>
      <c r="L230" s="4">
        <f>IF(D230=1,"",VLOOKUP(D230,系数!$AA$1:$AJ$12,MATCH(C230,圣物评级,0),1))</f>
        <v>0</v>
      </c>
      <c r="M230" s="4">
        <f t="shared" si="21"/>
        <v>380046</v>
      </c>
    </row>
    <row r="231" spans="1:13" x14ac:dyDescent="0.3">
      <c r="A231" s="4">
        <f t="shared" si="17"/>
        <v>81000002</v>
      </c>
      <c r="B231" s="4">
        <v>1</v>
      </c>
      <c r="C231" s="4">
        <f>INDEX(属性!F:F,MATCH(强化!A231,属性!A:A,0))</f>
        <v>6</v>
      </c>
      <c r="D231" s="4">
        <f t="shared" si="18"/>
        <v>109</v>
      </c>
      <c r="E231" s="4">
        <v>0</v>
      </c>
      <c r="F231" s="4">
        <v>0</v>
      </c>
      <c r="G231" s="4">
        <v>0</v>
      </c>
      <c r="H231" s="4">
        <f t="shared" si="19"/>
        <v>0</v>
      </c>
      <c r="I231" s="4">
        <f t="shared" si="20"/>
        <v>178</v>
      </c>
      <c r="J231" s="4">
        <f t="shared" si="22"/>
        <v>13798</v>
      </c>
      <c r="K231" s="4">
        <f t="shared" si="23"/>
        <v>1800</v>
      </c>
      <c r="L231" s="4">
        <f>IF(D231=1,"",VLOOKUP(D231,系数!$AA$1:$AJ$12,MATCH(C231,圣物评级,0),1))</f>
        <v>0</v>
      </c>
      <c r="M231" s="4">
        <f t="shared" si="21"/>
        <v>393844</v>
      </c>
    </row>
    <row r="232" spans="1:13" x14ac:dyDescent="0.3">
      <c r="A232" s="4">
        <f t="shared" si="17"/>
        <v>81000002</v>
      </c>
      <c r="B232" s="4">
        <v>1</v>
      </c>
      <c r="C232" s="4">
        <f>INDEX(属性!F:F,MATCH(强化!A232,属性!A:A,0))</f>
        <v>6</v>
      </c>
      <c r="D232" s="4">
        <f t="shared" si="18"/>
        <v>110</v>
      </c>
      <c r="E232" s="4">
        <v>0</v>
      </c>
      <c r="F232" s="4">
        <v>0</v>
      </c>
      <c r="G232" s="4">
        <v>0</v>
      </c>
      <c r="H232" s="4">
        <f t="shared" si="19"/>
        <v>0</v>
      </c>
      <c r="I232" s="4">
        <f t="shared" si="20"/>
        <v>179</v>
      </c>
      <c r="J232" s="4">
        <f t="shared" si="22"/>
        <v>13798</v>
      </c>
      <c r="K232" s="4">
        <f t="shared" si="23"/>
        <v>1800</v>
      </c>
      <c r="L232" s="4">
        <f>IF(D232=1,"",VLOOKUP(D232,系数!$AA$1:$AJ$12,MATCH(C232,圣物评级,0),1))</f>
        <v>0</v>
      </c>
      <c r="M232" s="4">
        <f t="shared" si="21"/>
        <v>407642</v>
      </c>
    </row>
    <row r="233" spans="1:13" x14ac:dyDescent="0.3">
      <c r="A233" s="4">
        <f t="shared" si="17"/>
        <v>81000002</v>
      </c>
      <c r="B233" s="4">
        <v>1</v>
      </c>
      <c r="C233" s="4">
        <f>INDEX(属性!F:F,MATCH(强化!A233,属性!A:A,0))</f>
        <v>6</v>
      </c>
      <c r="D233" s="4">
        <f t="shared" si="18"/>
        <v>111</v>
      </c>
      <c r="E233" s="4">
        <v>0</v>
      </c>
      <c r="F233" s="4">
        <v>0</v>
      </c>
      <c r="G233" s="4">
        <v>0</v>
      </c>
      <c r="H233" s="4">
        <f t="shared" si="19"/>
        <v>0</v>
      </c>
      <c r="I233" s="4">
        <f t="shared" si="20"/>
        <v>180</v>
      </c>
      <c r="J233" s="4">
        <f t="shared" si="22"/>
        <v>13798</v>
      </c>
      <c r="K233" s="4">
        <f t="shared" si="23"/>
        <v>1800</v>
      </c>
      <c r="L233" s="4">
        <f>IF(D233=1,"",VLOOKUP(D233,系数!$AA$1:$AJ$12,MATCH(C233,圣物评级,0),1))</f>
        <v>0</v>
      </c>
      <c r="M233" s="4">
        <f t="shared" si="21"/>
        <v>421440</v>
      </c>
    </row>
    <row r="234" spans="1:13" x14ac:dyDescent="0.3">
      <c r="A234" s="4">
        <f t="shared" si="17"/>
        <v>81000002</v>
      </c>
      <c r="B234" s="4">
        <v>1</v>
      </c>
      <c r="C234" s="4">
        <f>INDEX(属性!F:F,MATCH(强化!A234,属性!A:A,0))</f>
        <v>6</v>
      </c>
      <c r="D234" s="4">
        <f t="shared" si="18"/>
        <v>112</v>
      </c>
      <c r="E234" s="4">
        <v>0</v>
      </c>
      <c r="F234" s="4">
        <v>0</v>
      </c>
      <c r="G234" s="4">
        <v>0</v>
      </c>
      <c r="H234" s="4">
        <f t="shared" si="19"/>
        <v>0</v>
      </c>
      <c r="I234" s="4">
        <f t="shared" si="20"/>
        <v>181</v>
      </c>
      <c r="J234" s="4">
        <f t="shared" si="22"/>
        <v>13798</v>
      </c>
      <c r="K234" s="4">
        <f t="shared" si="23"/>
        <v>1800</v>
      </c>
      <c r="L234" s="4">
        <f>IF(D234=1,"",VLOOKUP(D234,系数!$AA$1:$AJ$12,MATCH(C234,圣物评级,0),1))</f>
        <v>0</v>
      </c>
      <c r="M234" s="4">
        <f t="shared" si="21"/>
        <v>435238</v>
      </c>
    </row>
    <row r="235" spans="1:13" x14ac:dyDescent="0.3">
      <c r="A235" s="4">
        <f t="shared" si="17"/>
        <v>81000002</v>
      </c>
      <c r="B235" s="4">
        <v>1</v>
      </c>
      <c r="C235" s="4">
        <f>INDEX(属性!F:F,MATCH(强化!A235,属性!A:A,0))</f>
        <v>6</v>
      </c>
      <c r="D235" s="4">
        <f t="shared" si="18"/>
        <v>113</v>
      </c>
      <c r="E235" s="4">
        <v>0</v>
      </c>
      <c r="F235" s="4">
        <v>0</v>
      </c>
      <c r="G235" s="4">
        <v>0</v>
      </c>
      <c r="H235" s="4">
        <f t="shared" si="19"/>
        <v>0</v>
      </c>
      <c r="I235" s="4">
        <f t="shared" si="20"/>
        <v>182</v>
      </c>
      <c r="J235" s="4">
        <f t="shared" si="22"/>
        <v>13798</v>
      </c>
      <c r="K235" s="4">
        <f t="shared" si="23"/>
        <v>1800</v>
      </c>
      <c r="L235" s="4">
        <f>IF(D235=1,"",VLOOKUP(D235,系数!$AA$1:$AJ$12,MATCH(C235,圣物评级,0),1))</f>
        <v>0</v>
      </c>
      <c r="M235" s="4">
        <f t="shared" si="21"/>
        <v>449036</v>
      </c>
    </row>
    <row r="236" spans="1:13" x14ac:dyDescent="0.3">
      <c r="A236" s="4">
        <f t="shared" si="17"/>
        <v>81000002</v>
      </c>
      <c r="B236" s="4">
        <v>1</v>
      </c>
      <c r="C236" s="4">
        <f>INDEX(属性!F:F,MATCH(强化!A236,属性!A:A,0))</f>
        <v>6</v>
      </c>
      <c r="D236" s="4">
        <f t="shared" si="18"/>
        <v>114</v>
      </c>
      <c r="E236" s="4">
        <v>0</v>
      </c>
      <c r="F236" s="4">
        <v>0</v>
      </c>
      <c r="G236" s="4">
        <v>0</v>
      </c>
      <c r="H236" s="4">
        <f t="shared" si="19"/>
        <v>0</v>
      </c>
      <c r="I236" s="4">
        <f t="shared" si="20"/>
        <v>183</v>
      </c>
      <c r="J236" s="4">
        <f t="shared" si="22"/>
        <v>13798</v>
      </c>
      <c r="K236" s="4">
        <f t="shared" si="23"/>
        <v>1800</v>
      </c>
      <c r="L236" s="4">
        <f>IF(D236=1,"",VLOOKUP(D236,系数!$AA$1:$AJ$12,MATCH(C236,圣物评级,0),1))</f>
        <v>0</v>
      </c>
      <c r="M236" s="4">
        <f t="shared" si="21"/>
        <v>462834</v>
      </c>
    </row>
    <row r="237" spans="1:13" x14ac:dyDescent="0.3">
      <c r="A237" s="4">
        <f t="shared" si="17"/>
        <v>81000002</v>
      </c>
      <c r="B237" s="4">
        <v>1</v>
      </c>
      <c r="C237" s="4">
        <f>INDEX(属性!F:F,MATCH(强化!A237,属性!A:A,0))</f>
        <v>6</v>
      </c>
      <c r="D237" s="4">
        <f t="shared" si="18"/>
        <v>115</v>
      </c>
      <c r="E237" s="4">
        <v>0</v>
      </c>
      <c r="F237" s="4">
        <v>0</v>
      </c>
      <c r="G237" s="4">
        <v>0</v>
      </c>
      <c r="H237" s="4">
        <f t="shared" si="19"/>
        <v>0</v>
      </c>
      <c r="I237" s="4">
        <f t="shared" si="20"/>
        <v>184</v>
      </c>
      <c r="J237" s="4">
        <f t="shared" si="22"/>
        <v>13798</v>
      </c>
      <c r="K237" s="4">
        <f t="shared" si="23"/>
        <v>1800</v>
      </c>
      <c r="L237" s="4">
        <f>IF(D237=1,"",VLOOKUP(D237,系数!$AA$1:$AJ$12,MATCH(C237,圣物评级,0),1))</f>
        <v>0</v>
      </c>
      <c r="M237" s="4">
        <f t="shared" si="21"/>
        <v>476632</v>
      </c>
    </row>
    <row r="238" spans="1:13" x14ac:dyDescent="0.3">
      <c r="A238" s="4">
        <f t="shared" si="17"/>
        <v>81000002</v>
      </c>
      <c r="B238" s="4">
        <v>1</v>
      </c>
      <c r="C238" s="4">
        <f>INDEX(属性!F:F,MATCH(强化!A238,属性!A:A,0))</f>
        <v>6</v>
      </c>
      <c r="D238" s="4">
        <f t="shared" si="18"/>
        <v>116</v>
      </c>
      <c r="E238" s="4">
        <v>0</v>
      </c>
      <c r="F238" s="4">
        <v>0</v>
      </c>
      <c r="G238" s="4">
        <v>0</v>
      </c>
      <c r="H238" s="4">
        <f t="shared" si="19"/>
        <v>0</v>
      </c>
      <c r="I238" s="4">
        <f t="shared" si="20"/>
        <v>185</v>
      </c>
      <c r="J238" s="4">
        <f t="shared" si="22"/>
        <v>13798</v>
      </c>
      <c r="K238" s="4">
        <f t="shared" si="23"/>
        <v>1800</v>
      </c>
      <c r="L238" s="4">
        <f>IF(D238=1,"",VLOOKUP(D238,系数!$AA$1:$AJ$12,MATCH(C238,圣物评级,0),1))</f>
        <v>0</v>
      </c>
      <c r="M238" s="4">
        <f t="shared" si="21"/>
        <v>490430</v>
      </c>
    </row>
    <row r="239" spans="1:13" x14ac:dyDescent="0.3">
      <c r="A239" s="4">
        <f t="shared" si="17"/>
        <v>81000002</v>
      </c>
      <c r="B239" s="4">
        <v>1</v>
      </c>
      <c r="C239" s="4">
        <f>INDEX(属性!F:F,MATCH(强化!A239,属性!A:A,0))</f>
        <v>6</v>
      </c>
      <c r="D239" s="4">
        <f t="shared" si="18"/>
        <v>117</v>
      </c>
      <c r="E239" s="4">
        <v>0</v>
      </c>
      <c r="F239" s="4">
        <v>0</v>
      </c>
      <c r="G239" s="4">
        <v>0</v>
      </c>
      <c r="H239" s="4">
        <f t="shared" si="19"/>
        <v>0</v>
      </c>
      <c r="I239" s="4">
        <f t="shared" si="20"/>
        <v>186</v>
      </c>
      <c r="J239" s="4">
        <f t="shared" si="22"/>
        <v>13798</v>
      </c>
      <c r="K239" s="4">
        <f t="shared" si="23"/>
        <v>1800</v>
      </c>
      <c r="L239" s="4">
        <f>IF(D239=1,"",VLOOKUP(D239,系数!$AA$1:$AJ$12,MATCH(C239,圣物评级,0),1))</f>
        <v>0</v>
      </c>
      <c r="M239" s="4">
        <f t="shared" si="21"/>
        <v>504228</v>
      </c>
    </row>
    <row r="240" spans="1:13" x14ac:dyDescent="0.3">
      <c r="A240" s="4">
        <f t="shared" si="17"/>
        <v>81000002</v>
      </c>
      <c r="B240" s="4">
        <v>1</v>
      </c>
      <c r="C240" s="4">
        <f>INDEX(属性!F:F,MATCH(强化!A240,属性!A:A,0))</f>
        <v>6</v>
      </c>
      <c r="D240" s="4">
        <f t="shared" si="18"/>
        <v>118</v>
      </c>
      <c r="E240" s="4">
        <v>0</v>
      </c>
      <c r="F240" s="4">
        <v>0</v>
      </c>
      <c r="G240" s="4">
        <v>0</v>
      </c>
      <c r="H240" s="4">
        <f t="shared" si="19"/>
        <v>0</v>
      </c>
      <c r="I240" s="4">
        <f t="shared" si="20"/>
        <v>187</v>
      </c>
      <c r="J240" s="4">
        <f t="shared" si="22"/>
        <v>13798</v>
      </c>
      <c r="K240" s="4">
        <f t="shared" si="23"/>
        <v>1800</v>
      </c>
      <c r="L240" s="4">
        <f>IF(D240=1,"",VLOOKUP(D240,系数!$AA$1:$AJ$12,MATCH(C240,圣物评级,0),1))</f>
        <v>0</v>
      </c>
      <c r="M240" s="4">
        <f t="shared" si="21"/>
        <v>518026</v>
      </c>
    </row>
    <row r="241" spans="1:13" x14ac:dyDescent="0.3">
      <c r="A241" s="4">
        <f t="shared" si="17"/>
        <v>81000002</v>
      </c>
      <c r="B241" s="4">
        <v>1</v>
      </c>
      <c r="C241" s="4">
        <f>INDEX(属性!F:F,MATCH(强化!A241,属性!A:A,0))</f>
        <v>6</v>
      </c>
      <c r="D241" s="4">
        <f t="shared" si="18"/>
        <v>119</v>
      </c>
      <c r="E241" s="4">
        <v>0</v>
      </c>
      <c r="F241" s="4">
        <v>0</v>
      </c>
      <c r="G241" s="4">
        <v>0</v>
      </c>
      <c r="H241" s="4">
        <f t="shared" si="19"/>
        <v>0</v>
      </c>
      <c r="I241" s="4">
        <f t="shared" si="20"/>
        <v>188</v>
      </c>
      <c r="J241" s="4">
        <f t="shared" si="22"/>
        <v>13798</v>
      </c>
      <c r="K241" s="4">
        <f t="shared" si="23"/>
        <v>1800</v>
      </c>
      <c r="L241" s="4">
        <f>IF(D241=1,"",VLOOKUP(D241,系数!$AA$1:$AJ$12,MATCH(C241,圣物评级,0),1))</f>
        <v>0</v>
      </c>
      <c r="M241" s="4">
        <f t="shared" si="21"/>
        <v>531824</v>
      </c>
    </row>
    <row r="242" spans="1:13" x14ac:dyDescent="0.3">
      <c r="A242" s="4">
        <f t="shared" si="17"/>
        <v>81000002</v>
      </c>
      <c r="B242" s="4">
        <v>1</v>
      </c>
      <c r="C242" s="4">
        <f>INDEX(属性!F:F,MATCH(强化!A242,属性!A:A,0))</f>
        <v>6</v>
      </c>
      <c r="D242" s="4">
        <f t="shared" si="18"/>
        <v>120</v>
      </c>
      <c r="E242" s="4">
        <v>0</v>
      </c>
      <c r="F242" s="4">
        <v>0</v>
      </c>
      <c r="G242" s="4">
        <v>0</v>
      </c>
      <c r="H242" s="4">
        <f t="shared" si="19"/>
        <v>0</v>
      </c>
      <c r="I242" s="4">
        <f t="shared" si="20"/>
        <v>189</v>
      </c>
      <c r="J242" s="4">
        <f t="shared" si="22"/>
        <v>13798</v>
      </c>
      <c r="K242" s="4">
        <f t="shared" si="23"/>
        <v>1800</v>
      </c>
      <c r="L242" s="4">
        <f>IF(D242=1,"",VLOOKUP(D242,系数!$AA$1:$AJ$12,MATCH(C242,圣物评级,0),1))</f>
        <v>0</v>
      </c>
      <c r="M242" s="4">
        <f t="shared" si="21"/>
        <v>545622</v>
      </c>
    </row>
    <row r="243" spans="1:13" x14ac:dyDescent="0.3">
      <c r="A243" s="4">
        <f t="shared" si="17"/>
        <v>81000003</v>
      </c>
      <c r="B243" s="4">
        <v>2</v>
      </c>
      <c r="C243" s="4">
        <f>INDEX(属性!F:F,MATCH(强化!A243,属性!A:A,0))</f>
        <v>6</v>
      </c>
      <c r="D243" s="4">
        <f t="shared" si="18"/>
        <v>1</v>
      </c>
      <c r="E243" s="4">
        <v>0</v>
      </c>
      <c r="F243" s="4">
        <v>0</v>
      </c>
      <c r="G243" s="4">
        <v>0</v>
      </c>
      <c r="H243" s="4">
        <f t="shared" si="19"/>
        <v>70</v>
      </c>
      <c r="I243" s="4">
        <f t="shared" si="20"/>
        <v>0</v>
      </c>
      <c r="J243" s="4">
        <f t="shared" ref="J243:J251" si="24">J123</f>
        <v>1</v>
      </c>
      <c r="K243" s="4">
        <f t="shared" si="23"/>
        <v>1800</v>
      </c>
      <c r="L243" s="4" t="str">
        <f>IF(D243=1,"",VLOOKUP(D243,系数!$AA$1:$AJ$12,MATCH(C243,圣物评级,0),1))</f>
        <v/>
      </c>
      <c r="M243" s="4">
        <f t="shared" si="21"/>
        <v>0</v>
      </c>
    </row>
    <row r="244" spans="1:13" x14ac:dyDescent="0.3">
      <c r="A244" s="4">
        <f t="shared" si="17"/>
        <v>81000003</v>
      </c>
      <c r="B244" s="4">
        <v>2</v>
      </c>
      <c r="C244" s="4">
        <f>INDEX(属性!F:F,MATCH(强化!A244,属性!A:A,0))</f>
        <v>6</v>
      </c>
      <c r="D244" s="4">
        <f t="shared" si="18"/>
        <v>2</v>
      </c>
      <c r="E244" s="4">
        <v>0</v>
      </c>
      <c r="F244" s="4">
        <v>0</v>
      </c>
      <c r="G244" s="4">
        <v>0</v>
      </c>
      <c r="H244" s="4">
        <f t="shared" si="19"/>
        <v>71</v>
      </c>
      <c r="I244" s="4">
        <f t="shared" si="20"/>
        <v>0</v>
      </c>
      <c r="J244" s="4">
        <f t="shared" si="24"/>
        <v>4</v>
      </c>
      <c r="K244" s="4">
        <f t="shared" si="23"/>
        <v>1800</v>
      </c>
      <c r="L244" s="4">
        <f>IF(D244=1,"",VLOOKUP(D244,系数!$AA$1:$AJ$12,MATCH(C244,圣物评级,0),1))</f>
        <v>0</v>
      </c>
      <c r="M244" s="4">
        <f t="shared" si="21"/>
        <v>1</v>
      </c>
    </row>
    <row r="245" spans="1:13" x14ac:dyDescent="0.3">
      <c r="A245" s="4">
        <f t="shared" si="17"/>
        <v>81000003</v>
      </c>
      <c r="B245" s="4">
        <v>2</v>
      </c>
      <c r="C245" s="4">
        <f>INDEX(属性!F:F,MATCH(强化!A245,属性!A:A,0))</f>
        <v>6</v>
      </c>
      <c r="D245" s="4">
        <f t="shared" si="18"/>
        <v>3</v>
      </c>
      <c r="E245" s="4">
        <v>0</v>
      </c>
      <c r="F245" s="4">
        <v>0</v>
      </c>
      <c r="G245" s="4">
        <v>0</v>
      </c>
      <c r="H245" s="4">
        <f t="shared" si="19"/>
        <v>72</v>
      </c>
      <c r="I245" s="4">
        <f t="shared" si="20"/>
        <v>0</v>
      </c>
      <c r="J245" s="4">
        <f t="shared" si="24"/>
        <v>6</v>
      </c>
      <c r="K245" s="4">
        <f t="shared" si="23"/>
        <v>1800</v>
      </c>
      <c r="L245" s="4">
        <f>IF(D245=1,"",VLOOKUP(D245,系数!$AA$1:$AJ$12,MATCH(C245,圣物评级,0),1))</f>
        <v>0</v>
      </c>
      <c r="M245" s="4">
        <f t="shared" si="21"/>
        <v>5</v>
      </c>
    </row>
    <row r="246" spans="1:13" x14ac:dyDescent="0.3">
      <c r="A246" s="4">
        <f t="shared" si="17"/>
        <v>81000003</v>
      </c>
      <c r="B246" s="4">
        <v>2</v>
      </c>
      <c r="C246" s="4">
        <f>INDEX(属性!F:F,MATCH(强化!A246,属性!A:A,0))</f>
        <v>6</v>
      </c>
      <c r="D246" s="4">
        <f t="shared" si="18"/>
        <v>4</v>
      </c>
      <c r="E246" s="4">
        <v>0</v>
      </c>
      <c r="F246" s="4">
        <v>0</v>
      </c>
      <c r="G246" s="4">
        <v>0</v>
      </c>
      <c r="H246" s="4">
        <f t="shared" si="19"/>
        <v>73</v>
      </c>
      <c r="I246" s="4">
        <f t="shared" si="20"/>
        <v>0</v>
      </c>
      <c r="J246" s="4">
        <f t="shared" si="24"/>
        <v>9</v>
      </c>
      <c r="K246" s="4">
        <f t="shared" si="23"/>
        <v>1800</v>
      </c>
      <c r="L246" s="4">
        <f>IF(D246=1,"",VLOOKUP(D246,系数!$AA$1:$AJ$12,MATCH(C246,圣物评级,0),1))</f>
        <v>0</v>
      </c>
      <c r="M246" s="4">
        <f t="shared" si="21"/>
        <v>11</v>
      </c>
    </row>
    <row r="247" spans="1:13" x14ac:dyDescent="0.3">
      <c r="A247" s="4">
        <f t="shared" si="17"/>
        <v>81000003</v>
      </c>
      <c r="B247" s="4">
        <v>2</v>
      </c>
      <c r="C247" s="4">
        <f>INDEX(属性!F:F,MATCH(强化!A247,属性!A:A,0))</f>
        <v>6</v>
      </c>
      <c r="D247" s="4">
        <f t="shared" si="18"/>
        <v>5</v>
      </c>
      <c r="E247" s="4">
        <v>0</v>
      </c>
      <c r="F247" s="4">
        <v>0</v>
      </c>
      <c r="G247" s="4">
        <v>0</v>
      </c>
      <c r="H247" s="4">
        <f t="shared" si="19"/>
        <v>74</v>
      </c>
      <c r="I247" s="4">
        <f t="shared" si="20"/>
        <v>0</v>
      </c>
      <c r="J247" s="4">
        <f t="shared" si="24"/>
        <v>12</v>
      </c>
      <c r="K247" s="4">
        <f t="shared" si="23"/>
        <v>1800</v>
      </c>
      <c r="L247" s="4">
        <f>IF(D247=1,"",VLOOKUP(D247,系数!$AA$1:$AJ$12,MATCH(C247,圣物评级,0),1))</f>
        <v>0</v>
      </c>
      <c r="M247" s="4">
        <f t="shared" si="21"/>
        <v>20</v>
      </c>
    </row>
    <row r="248" spans="1:13" x14ac:dyDescent="0.3">
      <c r="A248" s="4">
        <f t="shared" si="17"/>
        <v>81000003</v>
      </c>
      <c r="B248" s="4">
        <v>2</v>
      </c>
      <c r="C248" s="4">
        <f>INDEX(属性!F:F,MATCH(强化!A248,属性!A:A,0))</f>
        <v>6</v>
      </c>
      <c r="D248" s="4">
        <f t="shared" si="18"/>
        <v>6</v>
      </c>
      <c r="E248" s="4">
        <v>0</v>
      </c>
      <c r="F248" s="4">
        <v>0</v>
      </c>
      <c r="G248" s="4">
        <v>0</v>
      </c>
      <c r="H248" s="4">
        <f t="shared" si="19"/>
        <v>75</v>
      </c>
      <c r="I248" s="4">
        <f t="shared" si="20"/>
        <v>0</v>
      </c>
      <c r="J248" s="4">
        <f t="shared" si="24"/>
        <v>14</v>
      </c>
      <c r="K248" s="4">
        <f t="shared" si="23"/>
        <v>1800</v>
      </c>
      <c r="L248" s="4">
        <f>IF(D248=1,"",VLOOKUP(D248,系数!$AA$1:$AJ$12,MATCH(C248,圣物评级,0),1))</f>
        <v>0</v>
      </c>
      <c r="M248" s="4">
        <f t="shared" si="21"/>
        <v>32</v>
      </c>
    </row>
    <row r="249" spans="1:13" x14ac:dyDescent="0.3">
      <c r="A249" s="4">
        <f t="shared" si="17"/>
        <v>81000003</v>
      </c>
      <c r="B249" s="4">
        <v>2</v>
      </c>
      <c r="C249" s="4">
        <f>INDEX(属性!F:F,MATCH(强化!A249,属性!A:A,0))</f>
        <v>6</v>
      </c>
      <c r="D249" s="4">
        <f t="shared" si="18"/>
        <v>7</v>
      </c>
      <c r="E249" s="4">
        <v>0</v>
      </c>
      <c r="F249" s="4">
        <v>0</v>
      </c>
      <c r="G249" s="4">
        <v>0</v>
      </c>
      <c r="H249" s="4">
        <f t="shared" si="19"/>
        <v>76</v>
      </c>
      <c r="I249" s="4">
        <f t="shared" si="20"/>
        <v>0</v>
      </c>
      <c r="J249" s="4">
        <f t="shared" si="24"/>
        <v>16</v>
      </c>
      <c r="K249" s="4">
        <f t="shared" si="23"/>
        <v>1800</v>
      </c>
      <c r="L249" s="4">
        <f>IF(D249=1,"",VLOOKUP(D249,系数!$AA$1:$AJ$12,MATCH(C249,圣物评级,0),1))</f>
        <v>0</v>
      </c>
      <c r="M249" s="4">
        <f t="shared" si="21"/>
        <v>46</v>
      </c>
    </row>
    <row r="250" spans="1:13" x14ac:dyDescent="0.3">
      <c r="A250" s="4">
        <f t="shared" si="17"/>
        <v>81000003</v>
      </c>
      <c r="B250" s="4">
        <v>2</v>
      </c>
      <c r="C250" s="4">
        <f>INDEX(属性!F:F,MATCH(强化!A250,属性!A:A,0))</f>
        <v>6</v>
      </c>
      <c r="D250" s="4">
        <f t="shared" si="18"/>
        <v>8</v>
      </c>
      <c r="E250" s="4">
        <v>0</v>
      </c>
      <c r="F250" s="4">
        <v>0</v>
      </c>
      <c r="G250" s="4">
        <v>0</v>
      </c>
      <c r="H250" s="4">
        <f t="shared" si="19"/>
        <v>77</v>
      </c>
      <c r="I250" s="4">
        <f t="shared" si="20"/>
        <v>0</v>
      </c>
      <c r="J250" s="4">
        <f t="shared" si="24"/>
        <v>19</v>
      </c>
      <c r="K250" s="4">
        <f t="shared" si="23"/>
        <v>1800</v>
      </c>
      <c r="L250" s="4">
        <f>IF(D250=1,"",VLOOKUP(D250,系数!$AA$1:$AJ$12,MATCH(C250,圣物评级,0),1))</f>
        <v>0</v>
      </c>
      <c r="M250" s="4">
        <f t="shared" si="21"/>
        <v>62</v>
      </c>
    </row>
    <row r="251" spans="1:13" x14ac:dyDescent="0.3">
      <c r="A251" s="4">
        <f t="shared" si="17"/>
        <v>81000003</v>
      </c>
      <c r="B251" s="4">
        <v>2</v>
      </c>
      <c r="C251" s="4">
        <f>INDEX(属性!F:F,MATCH(强化!A251,属性!A:A,0))</f>
        <v>6</v>
      </c>
      <c r="D251" s="4">
        <f t="shared" si="18"/>
        <v>9</v>
      </c>
      <c r="E251" s="4">
        <v>0</v>
      </c>
      <c r="F251" s="4">
        <v>0</v>
      </c>
      <c r="G251" s="4">
        <v>0</v>
      </c>
      <c r="H251" s="4">
        <f t="shared" si="19"/>
        <v>78</v>
      </c>
      <c r="I251" s="4">
        <f t="shared" si="20"/>
        <v>0</v>
      </c>
      <c r="J251" s="4">
        <f t="shared" si="24"/>
        <v>22</v>
      </c>
      <c r="K251" s="4">
        <f t="shared" si="23"/>
        <v>1800</v>
      </c>
      <c r="L251" s="4">
        <f>IF(D251=1,"",VLOOKUP(D251,系数!$AA$1:$AJ$12,MATCH(C251,圣物评级,0),1))</f>
        <v>0</v>
      </c>
      <c r="M251" s="4">
        <f t="shared" si="21"/>
        <v>81</v>
      </c>
    </row>
    <row r="252" spans="1:13" x14ac:dyDescent="0.3">
      <c r="A252" s="4">
        <f t="shared" ref="A252:A315" si="25">A132+1</f>
        <v>81000003</v>
      </c>
      <c r="B252" s="4">
        <v>2</v>
      </c>
      <c r="C252" s="4">
        <f>INDEX(属性!F:F,MATCH(强化!A252,属性!A:A,0))</f>
        <v>6</v>
      </c>
      <c r="D252" s="4">
        <f t="shared" ref="D252:D315" si="26">D132</f>
        <v>10</v>
      </c>
      <c r="E252" s="4">
        <v>0</v>
      </c>
      <c r="F252" s="4">
        <v>0</v>
      </c>
      <c r="G252" s="4">
        <v>0</v>
      </c>
      <c r="H252" s="4">
        <f t="shared" si="19"/>
        <v>79</v>
      </c>
      <c r="I252" s="4">
        <f t="shared" si="20"/>
        <v>0</v>
      </c>
      <c r="J252" s="4">
        <f t="shared" ref="J252:J315" si="27">J132</f>
        <v>24</v>
      </c>
      <c r="K252" s="4">
        <f t="shared" si="23"/>
        <v>1800</v>
      </c>
      <c r="L252" s="4">
        <f>IF(D252=1,"",VLOOKUP(D252,系数!$AA$1:$AJ$12,MATCH(C252,圣物评级,0),1))</f>
        <v>0</v>
      </c>
      <c r="M252" s="4">
        <f t="shared" si="21"/>
        <v>103</v>
      </c>
    </row>
    <row r="253" spans="1:13" x14ac:dyDescent="0.3">
      <c r="A253" s="4">
        <f t="shared" si="25"/>
        <v>81000003</v>
      </c>
      <c r="B253" s="4">
        <v>2</v>
      </c>
      <c r="C253" s="4">
        <f>INDEX(属性!F:F,MATCH(强化!A253,属性!A:A,0))</f>
        <v>6</v>
      </c>
      <c r="D253" s="4">
        <f t="shared" si="26"/>
        <v>11</v>
      </c>
      <c r="E253" s="4">
        <v>0</v>
      </c>
      <c r="F253" s="4">
        <v>0</v>
      </c>
      <c r="G253" s="4">
        <v>0</v>
      </c>
      <c r="H253" s="4">
        <f t="shared" si="19"/>
        <v>80</v>
      </c>
      <c r="I253" s="4">
        <f t="shared" si="20"/>
        <v>0</v>
      </c>
      <c r="J253" s="4">
        <f t="shared" si="27"/>
        <v>28</v>
      </c>
      <c r="K253" s="4">
        <f t="shared" si="23"/>
        <v>1800</v>
      </c>
      <c r="L253" s="4">
        <f>IF(D253=1,"",VLOOKUP(D253,系数!$AA$1:$AJ$12,MATCH(C253,圣物评级,0),1))</f>
        <v>0</v>
      </c>
      <c r="M253" s="4">
        <f t="shared" si="21"/>
        <v>127</v>
      </c>
    </row>
    <row r="254" spans="1:13" x14ac:dyDescent="0.3">
      <c r="A254" s="4">
        <f t="shared" si="25"/>
        <v>81000003</v>
      </c>
      <c r="B254" s="4">
        <v>2</v>
      </c>
      <c r="C254" s="4">
        <f>INDEX(属性!F:F,MATCH(强化!A254,属性!A:A,0))</f>
        <v>6</v>
      </c>
      <c r="D254" s="4">
        <f t="shared" si="26"/>
        <v>12</v>
      </c>
      <c r="E254" s="4">
        <v>0</v>
      </c>
      <c r="F254" s="4">
        <v>0</v>
      </c>
      <c r="G254" s="4">
        <v>0</v>
      </c>
      <c r="H254" s="4">
        <f t="shared" si="19"/>
        <v>81</v>
      </c>
      <c r="I254" s="4">
        <f t="shared" si="20"/>
        <v>0</v>
      </c>
      <c r="J254" s="4">
        <f t="shared" si="27"/>
        <v>34</v>
      </c>
      <c r="K254" s="4">
        <f t="shared" si="23"/>
        <v>1800</v>
      </c>
      <c r="L254" s="4">
        <f>IF(D254=1,"",VLOOKUP(D254,系数!$AA$1:$AJ$12,MATCH(C254,圣物评级,0),1))</f>
        <v>0</v>
      </c>
      <c r="M254" s="4">
        <f t="shared" si="21"/>
        <v>155</v>
      </c>
    </row>
    <row r="255" spans="1:13" x14ac:dyDescent="0.3">
      <c r="A255" s="4">
        <f t="shared" si="25"/>
        <v>81000003</v>
      </c>
      <c r="B255" s="4">
        <v>2</v>
      </c>
      <c r="C255" s="4">
        <f>INDEX(属性!F:F,MATCH(强化!A255,属性!A:A,0))</f>
        <v>6</v>
      </c>
      <c r="D255" s="4">
        <f t="shared" si="26"/>
        <v>13</v>
      </c>
      <c r="E255" s="4">
        <v>0</v>
      </c>
      <c r="F255" s="4">
        <v>0</v>
      </c>
      <c r="G255" s="4">
        <v>0</v>
      </c>
      <c r="H255" s="4">
        <f t="shared" si="19"/>
        <v>82</v>
      </c>
      <c r="I255" s="4">
        <f t="shared" si="20"/>
        <v>0</v>
      </c>
      <c r="J255" s="4">
        <f t="shared" si="27"/>
        <v>39</v>
      </c>
      <c r="K255" s="4">
        <f t="shared" si="23"/>
        <v>1800</v>
      </c>
      <c r="L255" s="4">
        <f>IF(D255=1,"",VLOOKUP(D255,系数!$AA$1:$AJ$12,MATCH(C255,圣物评级,0),1))</f>
        <v>0</v>
      </c>
      <c r="M255" s="4">
        <f t="shared" si="21"/>
        <v>189</v>
      </c>
    </row>
    <row r="256" spans="1:13" x14ac:dyDescent="0.3">
      <c r="A256" s="4">
        <f t="shared" si="25"/>
        <v>81000003</v>
      </c>
      <c r="B256" s="4">
        <v>2</v>
      </c>
      <c r="C256" s="4">
        <f>INDEX(属性!F:F,MATCH(强化!A256,属性!A:A,0))</f>
        <v>6</v>
      </c>
      <c r="D256" s="4">
        <f t="shared" si="26"/>
        <v>14</v>
      </c>
      <c r="E256" s="4">
        <v>0</v>
      </c>
      <c r="F256" s="4">
        <v>0</v>
      </c>
      <c r="G256" s="4">
        <v>0</v>
      </c>
      <c r="H256" s="4">
        <f t="shared" si="19"/>
        <v>83</v>
      </c>
      <c r="I256" s="4">
        <f t="shared" si="20"/>
        <v>0</v>
      </c>
      <c r="J256" s="4">
        <f t="shared" si="27"/>
        <v>44</v>
      </c>
      <c r="K256" s="4">
        <f t="shared" si="23"/>
        <v>1800</v>
      </c>
      <c r="L256" s="4">
        <f>IF(D256=1,"",VLOOKUP(D256,系数!$AA$1:$AJ$12,MATCH(C256,圣物评级,0),1))</f>
        <v>0</v>
      </c>
      <c r="M256" s="4">
        <f t="shared" si="21"/>
        <v>228</v>
      </c>
    </row>
    <row r="257" spans="1:13" x14ac:dyDescent="0.3">
      <c r="A257" s="4">
        <f t="shared" si="25"/>
        <v>81000003</v>
      </c>
      <c r="B257" s="4">
        <v>2</v>
      </c>
      <c r="C257" s="4">
        <f>INDEX(属性!F:F,MATCH(强化!A257,属性!A:A,0))</f>
        <v>6</v>
      </c>
      <c r="D257" s="4">
        <f t="shared" si="26"/>
        <v>15</v>
      </c>
      <c r="E257" s="4">
        <v>0</v>
      </c>
      <c r="F257" s="4">
        <v>0</v>
      </c>
      <c r="G257" s="4">
        <v>0</v>
      </c>
      <c r="H257" s="4">
        <f t="shared" si="19"/>
        <v>84</v>
      </c>
      <c r="I257" s="4">
        <f t="shared" si="20"/>
        <v>0</v>
      </c>
      <c r="J257" s="4">
        <f t="shared" si="27"/>
        <v>49</v>
      </c>
      <c r="K257" s="4">
        <f t="shared" si="23"/>
        <v>1800</v>
      </c>
      <c r="L257" s="4">
        <f>IF(D257=1,"",VLOOKUP(D257,系数!$AA$1:$AJ$12,MATCH(C257,圣物评级,0),1))</f>
        <v>0</v>
      </c>
      <c r="M257" s="4">
        <f t="shared" si="21"/>
        <v>272</v>
      </c>
    </row>
    <row r="258" spans="1:13" x14ac:dyDescent="0.3">
      <c r="A258" s="4">
        <f t="shared" si="25"/>
        <v>81000003</v>
      </c>
      <c r="B258" s="4">
        <v>2</v>
      </c>
      <c r="C258" s="4">
        <f>INDEX(属性!F:F,MATCH(强化!A258,属性!A:A,0))</f>
        <v>6</v>
      </c>
      <c r="D258" s="4">
        <f t="shared" si="26"/>
        <v>16</v>
      </c>
      <c r="E258" s="4">
        <v>0</v>
      </c>
      <c r="F258" s="4">
        <v>0</v>
      </c>
      <c r="G258" s="4">
        <v>0</v>
      </c>
      <c r="H258" s="4">
        <f t="shared" si="19"/>
        <v>85</v>
      </c>
      <c r="I258" s="4">
        <f t="shared" si="20"/>
        <v>0</v>
      </c>
      <c r="J258" s="4">
        <f t="shared" si="27"/>
        <v>54</v>
      </c>
      <c r="K258" s="4">
        <f t="shared" si="23"/>
        <v>1800</v>
      </c>
      <c r="L258" s="4">
        <f>IF(D258=1,"",VLOOKUP(D258,系数!$AA$1:$AJ$12,MATCH(C258,圣物评级,0),1))</f>
        <v>0</v>
      </c>
      <c r="M258" s="4">
        <f t="shared" si="21"/>
        <v>321</v>
      </c>
    </row>
    <row r="259" spans="1:13" x14ac:dyDescent="0.3">
      <c r="A259" s="4">
        <f t="shared" si="25"/>
        <v>81000003</v>
      </c>
      <c r="B259" s="4">
        <v>2</v>
      </c>
      <c r="C259" s="4">
        <f>INDEX(属性!F:F,MATCH(强化!A259,属性!A:A,0))</f>
        <v>6</v>
      </c>
      <c r="D259" s="4">
        <f t="shared" si="26"/>
        <v>17</v>
      </c>
      <c r="E259" s="4">
        <v>0</v>
      </c>
      <c r="F259" s="4">
        <v>0</v>
      </c>
      <c r="G259" s="4">
        <v>0</v>
      </c>
      <c r="H259" s="4">
        <f t="shared" ref="H259:H322" si="28">IF(B259=1,0,VLOOKUP($C259,圣物数值,2,0)+VLOOKUP($C259,圣物数值,3,0)*($D259-1))</f>
        <v>86</v>
      </c>
      <c r="I259" s="4">
        <f t="shared" ref="I259:I322" si="29">IF(B259=2,0,VLOOKUP($C259,圣物数值,2,0)+VLOOKUP($C259,圣物数值,3,0)*($D259-1))</f>
        <v>0</v>
      </c>
      <c r="J259" s="4">
        <f t="shared" si="27"/>
        <v>59</v>
      </c>
      <c r="K259" s="4">
        <f t="shared" si="23"/>
        <v>1800</v>
      </c>
      <c r="L259" s="4">
        <f>IF(D259=1,"",VLOOKUP(D259,系数!$AA$1:$AJ$12,MATCH(C259,圣物评级,0),1))</f>
        <v>0</v>
      </c>
      <c r="M259" s="4">
        <f t="shared" ref="M259:M322" si="30">IF(D259=1,0,M258+J258)</f>
        <v>375</v>
      </c>
    </row>
    <row r="260" spans="1:13" x14ac:dyDescent="0.3">
      <c r="A260" s="4">
        <f t="shared" si="25"/>
        <v>81000003</v>
      </c>
      <c r="B260" s="4">
        <v>2</v>
      </c>
      <c r="C260" s="4">
        <f>INDEX(属性!F:F,MATCH(强化!A260,属性!A:A,0))</f>
        <v>6</v>
      </c>
      <c r="D260" s="4">
        <f t="shared" si="26"/>
        <v>18</v>
      </c>
      <c r="E260" s="4">
        <v>0</v>
      </c>
      <c r="F260" s="4">
        <v>0</v>
      </c>
      <c r="G260" s="4">
        <v>0</v>
      </c>
      <c r="H260" s="4">
        <f t="shared" si="28"/>
        <v>87</v>
      </c>
      <c r="I260" s="4">
        <f t="shared" si="29"/>
        <v>0</v>
      </c>
      <c r="J260" s="4">
        <f t="shared" si="27"/>
        <v>64</v>
      </c>
      <c r="K260" s="4">
        <f t="shared" ref="K260:K323" si="31">60*30</f>
        <v>1800</v>
      </c>
      <c r="L260" s="4">
        <f>IF(D260=1,"",VLOOKUP(D260,系数!$AA$1:$AJ$12,MATCH(C260,圣物评级,0),1))</f>
        <v>0</v>
      </c>
      <c r="M260" s="4">
        <f t="shared" si="30"/>
        <v>434</v>
      </c>
    </row>
    <row r="261" spans="1:13" x14ac:dyDescent="0.3">
      <c r="A261" s="4">
        <f t="shared" si="25"/>
        <v>81000003</v>
      </c>
      <c r="B261" s="4">
        <v>2</v>
      </c>
      <c r="C261" s="4">
        <f>INDEX(属性!F:F,MATCH(强化!A261,属性!A:A,0))</f>
        <v>6</v>
      </c>
      <c r="D261" s="4">
        <f t="shared" si="26"/>
        <v>19</v>
      </c>
      <c r="E261" s="4">
        <v>0</v>
      </c>
      <c r="F261" s="4">
        <v>0</v>
      </c>
      <c r="G261" s="4">
        <v>0</v>
      </c>
      <c r="H261" s="4">
        <f t="shared" si="28"/>
        <v>88</v>
      </c>
      <c r="I261" s="4">
        <f t="shared" si="29"/>
        <v>0</v>
      </c>
      <c r="J261" s="4">
        <f t="shared" si="27"/>
        <v>69</v>
      </c>
      <c r="K261" s="4">
        <f t="shared" si="31"/>
        <v>1800</v>
      </c>
      <c r="L261" s="4">
        <f>IF(D261=1,"",VLOOKUP(D261,系数!$AA$1:$AJ$12,MATCH(C261,圣物评级,0),1))</f>
        <v>0</v>
      </c>
      <c r="M261" s="4">
        <f t="shared" si="30"/>
        <v>498</v>
      </c>
    </row>
    <row r="262" spans="1:13" x14ac:dyDescent="0.3">
      <c r="A262" s="4">
        <f t="shared" si="25"/>
        <v>81000003</v>
      </c>
      <c r="B262" s="4">
        <v>2</v>
      </c>
      <c r="C262" s="4">
        <f>INDEX(属性!F:F,MATCH(强化!A262,属性!A:A,0))</f>
        <v>6</v>
      </c>
      <c r="D262" s="4">
        <f t="shared" si="26"/>
        <v>20</v>
      </c>
      <c r="E262" s="4">
        <v>0</v>
      </c>
      <c r="F262" s="4">
        <v>0</v>
      </c>
      <c r="G262" s="4">
        <v>0</v>
      </c>
      <c r="H262" s="4">
        <f t="shared" si="28"/>
        <v>89</v>
      </c>
      <c r="I262" s="4">
        <f t="shared" si="29"/>
        <v>0</v>
      </c>
      <c r="J262" s="4">
        <f t="shared" si="27"/>
        <v>74</v>
      </c>
      <c r="K262" s="4">
        <f t="shared" si="31"/>
        <v>1800</v>
      </c>
      <c r="L262" s="4">
        <f>IF(D262=1,"",VLOOKUP(D262,系数!$AA$1:$AJ$12,MATCH(C262,圣物评级,0),1))</f>
        <v>0</v>
      </c>
      <c r="M262" s="4">
        <f t="shared" si="30"/>
        <v>567</v>
      </c>
    </row>
    <row r="263" spans="1:13" x14ac:dyDescent="0.3">
      <c r="A263" s="4">
        <f t="shared" si="25"/>
        <v>81000003</v>
      </c>
      <c r="B263" s="4">
        <v>2</v>
      </c>
      <c r="C263" s="4">
        <f>INDEX(属性!F:F,MATCH(强化!A263,属性!A:A,0))</f>
        <v>6</v>
      </c>
      <c r="D263" s="4">
        <f t="shared" si="26"/>
        <v>21</v>
      </c>
      <c r="E263" s="4">
        <v>0</v>
      </c>
      <c r="F263" s="4">
        <v>0</v>
      </c>
      <c r="G263" s="4">
        <v>0</v>
      </c>
      <c r="H263" s="4">
        <f t="shared" si="28"/>
        <v>90</v>
      </c>
      <c r="I263" s="4">
        <f t="shared" si="29"/>
        <v>0</v>
      </c>
      <c r="J263" s="4">
        <f t="shared" si="27"/>
        <v>80</v>
      </c>
      <c r="K263" s="4">
        <f t="shared" si="31"/>
        <v>1800</v>
      </c>
      <c r="L263" s="4">
        <f>IF(D263=1,"",VLOOKUP(D263,系数!$AA$1:$AJ$12,MATCH(C263,圣物评级,0),1))</f>
        <v>0</v>
      </c>
      <c r="M263" s="4">
        <f t="shared" si="30"/>
        <v>641</v>
      </c>
    </row>
    <row r="264" spans="1:13" x14ac:dyDescent="0.3">
      <c r="A264" s="4">
        <f t="shared" si="25"/>
        <v>81000003</v>
      </c>
      <c r="B264" s="4">
        <v>2</v>
      </c>
      <c r="C264" s="4">
        <f>INDEX(属性!F:F,MATCH(强化!A264,属性!A:A,0))</f>
        <v>6</v>
      </c>
      <c r="D264" s="4">
        <f t="shared" si="26"/>
        <v>22</v>
      </c>
      <c r="E264" s="4">
        <v>0</v>
      </c>
      <c r="F264" s="4">
        <v>0</v>
      </c>
      <c r="G264" s="4">
        <v>0</v>
      </c>
      <c r="H264" s="4">
        <f t="shared" si="28"/>
        <v>91</v>
      </c>
      <c r="I264" s="4">
        <f t="shared" si="29"/>
        <v>0</v>
      </c>
      <c r="J264" s="4">
        <f t="shared" si="27"/>
        <v>84</v>
      </c>
      <c r="K264" s="4">
        <f t="shared" si="31"/>
        <v>1800</v>
      </c>
      <c r="L264" s="4">
        <f>IF(D264=1,"",VLOOKUP(D264,系数!$AA$1:$AJ$12,MATCH(C264,圣物评级,0),1))</f>
        <v>0</v>
      </c>
      <c r="M264" s="4">
        <f t="shared" si="30"/>
        <v>721</v>
      </c>
    </row>
    <row r="265" spans="1:13" x14ac:dyDescent="0.3">
      <c r="A265" s="4">
        <f t="shared" si="25"/>
        <v>81000003</v>
      </c>
      <c r="B265" s="4">
        <v>2</v>
      </c>
      <c r="C265" s="4">
        <f>INDEX(属性!F:F,MATCH(强化!A265,属性!A:A,0))</f>
        <v>6</v>
      </c>
      <c r="D265" s="4">
        <f t="shared" si="26"/>
        <v>23</v>
      </c>
      <c r="E265" s="4">
        <v>0</v>
      </c>
      <c r="F265" s="4">
        <v>0</v>
      </c>
      <c r="G265" s="4">
        <v>0</v>
      </c>
      <c r="H265" s="4">
        <f t="shared" si="28"/>
        <v>92</v>
      </c>
      <c r="I265" s="4">
        <f t="shared" si="29"/>
        <v>0</v>
      </c>
      <c r="J265" s="4">
        <f t="shared" si="27"/>
        <v>89</v>
      </c>
      <c r="K265" s="4">
        <f t="shared" si="31"/>
        <v>1800</v>
      </c>
      <c r="L265" s="4">
        <f>IF(D265=1,"",VLOOKUP(D265,系数!$AA$1:$AJ$12,MATCH(C265,圣物评级,0),1))</f>
        <v>0</v>
      </c>
      <c r="M265" s="4">
        <f t="shared" si="30"/>
        <v>805</v>
      </c>
    </row>
    <row r="266" spans="1:13" x14ac:dyDescent="0.3">
      <c r="A266" s="4">
        <f t="shared" si="25"/>
        <v>81000003</v>
      </c>
      <c r="B266" s="4">
        <v>2</v>
      </c>
      <c r="C266" s="4">
        <f>INDEX(属性!F:F,MATCH(强化!A266,属性!A:A,0))</f>
        <v>6</v>
      </c>
      <c r="D266" s="4">
        <f t="shared" si="26"/>
        <v>24</v>
      </c>
      <c r="E266" s="4">
        <v>0</v>
      </c>
      <c r="F266" s="4">
        <v>0</v>
      </c>
      <c r="G266" s="4">
        <v>0</v>
      </c>
      <c r="H266" s="4">
        <f t="shared" si="28"/>
        <v>93</v>
      </c>
      <c r="I266" s="4">
        <f t="shared" si="29"/>
        <v>0</v>
      </c>
      <c r="J266" s="4">
        <f t="shared" si="27"/>
        <v>94</v>
      </c>
      <c r="K266" s="4">
        <f t="shared" si="31"/>
        <v>1800</v>
      </c>
      <c r="L266" s="4">
        <f>IF(D266=1,"",VLOOKUP(D266,系数!$AA$1:$AJ$12,MATCH(C266,圣物评级,0),1))</f>
        <v>0</v>
      </c>
      <c r="M266" s="4">
        <f t="shared" si="30"/>
        <v>894</v>
      </c>
    </row>
    <row r="267" spans="1:13" x14ac:dyDescent="0.3">
      <c r="A267" s="4">
        <f t="shared" si="25"/>
        <v>81000003</v>
      </c>
      <c r="B267" s="4">
        <v>2</v>
      </c>
      <c r="C267" s="4">
        <f>INDEX(属性!F:F,MATCH(强化!A267,属性!A:A,0))</f>
        <v>6</v>
      </c>
      <c r="D267" s="4">
        <f t="shared" si="26"/>
        <v>25</v>
      </c>
      <c r="E267" s="4">
        <v>0</v>
      </c>
      <c r="F267" s="4">
        <v>0</v>
      </c>
      <c r="G267" s="4">
        <v>0</v>
      </c>
      <c r="H267" s="4">
        <f t="shared" si="28"/>
        <v>94</v>
      </c>
      <c r="I267" s="4">
        <f t="shared" si="29"/>
        <v>0</v>
      </c>
      <c r="J267" s="4">
        <f t="shared" si="27"/>
        <v>99</v>
      </c>
      <c r="K267" s="4">
        <f t="shared" si="31"/>
        <v>1800</v>
      </c>
      <c r="L267" s="4">
        <f>IF(D267=1,"",VLOOKUP(D267,系数!$AA$1:$AJ$12,MATCH(C267,圣物评级,0),1))</f>
        <v>0</v>
      </c>
      <c r="M267" s="4">
        <f t="shared" si="30"/>
        <v>988</v>
      </c>
    </row>
    <row r="268" spans="1:13" x14ac:dyDescent="0.3">
      <c r="A268" s="4">
        <f t="shared" si="25"/>
        <v>81000003</v>
      </c>
      <c r="B268" s="4">
        <v>2</v>
      </c>
      <c r="C268" s="4">
        <f>INDEX(属性!F:F,MATCH(强化!A268,属性!A:A,0))</f>
        <v>6</v>
      </c>
      <c r="D268" s="4">
        <f t="shared" si="26"/>
        <v>26</v>
      </c>
      <c r="E268" s="4">
        <v>0</v>
      </c>
      <c r="F268" s="4">
        <v>0</v>
      </c>
      <c r="G268" s="4">
        <v>0</v>
      </c>
      <c r="H268" s="4">
        <f t="shared" si="28"/>
        <v>95</v>
      </c>
      <c r="I268" s="4">
        <f t="shared" si="29"/>
        <v>0</v>
      </c>
      <c r="J268" s="4">
        <f t="shared" si="27"/>
        <v>104</v>
      </c>
      <c r="K268" s="4">
        <f t="shared" si="31"/>
        <v>1800</v>
      </c>
      <c r="L268" s="4">
        <f>IF(D268=1,"",VLOOKUP(D268,系数!$AA$1:$AJ$12,MATCH(C268,圣物评级,0),1))</f>
        <v>0</v>
      </c>
      <c r="M268" s="4">
        <f t="shared" si="30"/>
        <v>1087</v>
      </c>
    </row>
    <row r="269" spans="1:13" x14ac:dyDescent="0.3">
      <c r="A269" s="4">
        <f t="shared" si="25"/>
        <v>81000003</v>
      </c>
      <c r="B269" s="4">
        <v>2</v>
      </c>
      <c r="C269" s="4">
        <f>INDEX(属性!F:F,MATCH(强化!A269,属性!A:A,0))</f>
        <v>6</v>
      </c>
      <c r="D269" s="4">
        <f t="shared" si="26"/>
        <v>27</v>
      </c>
      <c r="E269" s="4">
        <v>0</v>
      </c>
      <c r="F269" s="4">
        <v>0</v>
      </c>
      <c r="G269" s="4">
        <v>0</v>
      </c>
      <c r="H269" s="4">
        <f t="shared" si="28"/>
        <v>96</v>
      </c>
      <c r="I269" s="4">
        <f t="shared" si="29"/>
        <v>0</v>
      </c>
      <c r="J269" s="4">
        <f t="shared" si="27"/>
        <v>109</v>
      </c>
      <c r="K269" s="4">
        <f t="shared" si="31"/>
        <v>1800</v>
      </c>
      <c r="L269" s="4">
        <f>IF(D269=1,"",VLOOKUP(D269,系数!$AA$1:$AJ$12,MATCH(C269,圣物评级,0),1))</f>
        <v>0</v>
      </c>
      <c r="M269" s="4">
        <f t="shared" si="30"/>
        <v>1191</v>
      </c>
    </row>
    <row r="270" spans="1:13" x14ac:dyDescent="0.3">
      <c r="A270" s="4">
        <f t="shared" si="25"/>
        <v>81000003</v>
      </c>
      <c r="B270" s="4">
        <v>2</v>
      </c>
      <c r="C270" s="4">
        <f>INDEX(属性!F:F,MATCH(强化!A270,属性!A:A,0))</f>
        <v>6</v>
      </c>
      <c r="D270" s="4">
        <f t="shared" si="26"/>
        <v>28</v>
      </c>
      <c r="E270" s="4">
        <v>0</v>
      </c>
      <c r="F270" s="4">
        <v>0</v>
      </c>
      <c r="G270" s="4">
        <v>0</v>
      </c>
      <c r="H270" s="4">
        <f t="shared" si="28"/>
        <v>97</v>
      </c>
      <c r="I270" s="4">
        <f t="shared" si="29"/>
        <v>0</v>
      </c>
      <c r="J270" s="4">
        <f t="shared" si="27"/>
        <v>114</v>
      </c>
      <c r="K270" s="4">
        <f t="shared" si="31"/>
        <v>1800</v>
      </c>
      <c r="L270" s="4">
        <f>IF(D270=1,"",VLOOKUP(D270,系数!$AA$1:$AJ$12,MATCH(C270,圣物评级,0),1))</f>
        <v>0</v>
      </c>
      <c r="M270" s="4">
        <f t="shared" si="30"/>
        <v>1300</v>
      </c>
    </row>
    <row r="271" spans="1:13" x14ac:dyDescent="0.3">
      <c r="A271" s="4">
        <f t="shared" si="25"/>
        <v>81000003</v>
      </c>
      <c r="B271" s="4">
        <v>2</v>
      </c>
      <c r="C271" s="4">
        <f>INDEX(属性!F:F,MATCH(强化!A271,属性!A:A,0))</f>
        <v>6</v>
      </c>
      <c r="D271" s="4">
        <f t="shared" si="26"/>
        <v>29</v>
      </c>
      <c r="E271" s="4">
        <v>0</v>
      </c>
      <c r="F271" s="4">
        <v>0</v>
      </c>
      <c r="G271" s="4">
        <v>0</v>
      </c>
      <c r="H271" s="4">
        <f t="shared" si="28"/>
        <v>98</v>
      </c>
      <c r="I271" s="4">
        <f t="shared" si="29"/>
        <v>0</v>
      </c>
      <c r="J271" s="4">
        <f t="shared" si="27"/>
        <v>119</v>
      </c>
      <c r="K271" s="4">
        <f t="shared" si="31"/>
        <v>1800</v>
      </c>
      <c r="L271" s="4">
        <f>IF(D271=1,"",VLOOKUP(D271,系数!$AA$1:$AJ$12,MATCH(C271,圣物评级,0),1))</f>
        <v>0</v>
      </c>
      <c r="M271" s="4">
        <f t="shared" si="30"/>
        <v>1414</v>
      </c>
    </row>
    <row r="272" spans="1:13" x14ac:dyDescent="0.3">
      <c r="A272" s="4">
        <f t="shared" si="25"/>
        <v>81000003</v>
      </c>
      <c r="B272" s="4">
        <v>2</v>
      </c>
      <c r="C272" s="4">
        <f>INDEX(属性!F:F,MATCH(强化!A272,属性!A:A,0))</f>
        <v>6</v>
      </c>
      <c r="D272" s="4">
        <f t="shared" si="26"/>
        <v>30</v>
      </c>
      <c r="E272" s="4">
        <v>0</v>
      </c>
      <c r="F272" s="4">
        <v>0</v>
      </c>
      <c r="G272" s="4">
        <v>0</v>
      </c>
      <c r="H272" s="4">
        <f t="shared" si="28"/>
        <v>99</v>
      </c>
      <c r="I272" s="4">
        <f t="shared" si="29"/>
        <v>0</v>
      </c>
      <c r="J272" s="4">
        <f t="shared" si="27"/>
        <v>124</v>
      </c>
      <c r="K272" s="4">
        <f t="shared" si="31"/>
        <v>1800</v>
      </c>
      <c r="L272" s="4">
        <f>IF(D272=1,"",VLOOKUP(D272,系数!$AA$1:$AJ$12,MATCH(C272,圣物评级,0),1))</f>
        <v>0</v>
      </c>
      <c r="M272" s="4">
        <f t="shared" si="30"/>
        <v>1533</v>
      </c>
    </row>
    <row r="273" spans="1:13" x14ac:dyDescent="0.3">
      <c r="A273" s="4">
        <f t="shared" si="25"/>
        <v>81000003</v>
      </c>
      <c r="B273" s="4">
        <v>2</v>
      </c>
      <c r="C273" s="4">
        <f>INDEX(属性!F:F,MATCH(强化!A273,属性!A:A,0))</f>
        <v>6</v>
      </c>
      <c r="D273" s="4">
        <f t="shared" si="26"/>
        <v>31</v>
      </c>
      <c r="E273" s="4">
        <v>0</v>
      </c>
      <c r="F273" s="4">
        <v>0</v>
      </c>
      <c r="G273" s="4">
        <v>0</v>
      </c>
      <c r="H273" s="4">
        <f t="shared" si="28"/>
        <v>100</v>
      </c>
      <c r="I273" s="4">
        <f t="shared" si="29"/>
        <v>0</v>
      </c>
      <c r="J273" s="4">
        <f t="shared" si="27"/>
        <v>132</v>
      </c>
      <c r="K273" s="4">
        <f t="shared" si="31"/>
        <v>1800</v>
      </c>
      <c r="L273" s="4">
        <f>IF(D273=1,"",VLOOKUP(D273,系数!$AA$1:$AJ$12,MATCH(C273,圣物评级,0),1))</f>
        <v>0</v>
      </c>
      <c r="M273" s="4">
        <f t="shared" si="30"/>
        <v>1657</v>
      </c>
    </row>
    <row r="274" spans="1:13" x14ac:dyDescent="0.3">
      <c r="A274" s="4">
        <f t="shared" si="25"/>
        <v>81000003</v>
      </c>
      <c r="B274" s="4">
        <v>2</v>
      </c>
      <c r="C274" s="4">
        <f>INDEX(属性!F:F,MATCH(强化!A274,属性!A:A,0))</f>
        <v>6</v>
      </c>
      <c r="D274" s="4">
        <f t="shared" si="26"/>
        <v>32</v>
      </c>
      <c r="E274" s="4">
        <v>0</v>
      </c>
      <c r="F274" s="4">
        <v>0</v>
      </c>
      <c r="G274" s="4">
        <v>0</v>
      </c>
      <c r="H274" s="4">
        <f t="shared" si="28"/>
        <v>101</v>
      </c>
      <c r="I274" s="4">
        <f t="shared" si="29"/>
        <v>0</v>
      </c>
      <c r="J274" s="4">
        <f t="shared" si="27"/>
        <v>140</v>
      </c>
      <c r="K274" s="4">
        <f t="shared" si="31"/>
        <v>1800</v>
      </c>
      <c r="L274" s="4">
        <f>IF(D274=1,"",VLOOKUP(D274,系数!$AA$1:$AJ$12,MATCH(C274,圣物评级,0),1))</f>
        <v>0</v>
      </c>
      <c r="M274" s="4">
        <f t="shared" si="30"/>
        <v>1789</v>
      </c>
    </row>
    <row r="275" spans="1:13" x14ac:dyDescent="0.3">
      <c r="A275" s="4">
        <f t="shared" si="25"/>
        <v>81000003</v>
      </c>
      <c r="B275" s="4">
        <v>2</v>
      </c>
      <c r="C275" s="4">
        <f>INDEX(属性!F:F,MATCH(强化!A275,属性!A:A,0))</f>
        <v>6</v>
      </c>
      <c r="D275" s="4">
        <f t="shared" si="26"/>
        <v>33</v>
      </c>
      <c r="E275" s="4">
        <v>0</v>
      </c>
      <c r="F275" s="4">
        <v>0</v>
      </c>
      <c r="G275" s="4">
        <v>0</v>
      </c>
      <c r="H275" s="4">
        <f t="shared" si="28"/>
        <v>102</v>
      </c>
      <c r="I275" s="4">
        <f t="shared" si="29"/>
        <v>0</v>
      </c>
      <c r="J275" s="4">
        <f t="shared" si="27"/>
        <v>147</v>
      </c>
      <c r="K275" s="4">
        <f t="shared" si="31"/>
        <v>1800</v>
      </c>
      <c r="L275" s="4">
        <f>IF(D275=1,"",VLOOKUP(D275,系数!$AA$1:$AJ$12,MATCH(C275,圣物评级,0),1))</f>
        <v>0</v>
      </c>
      <c r="M275" s="4">
        <f t="shared" si="30"/>
        <v>1929</v>
      </c>
    </row>
    <row r="276" spans="1:13" x14ac:dyDescent="0.3">
      <c r="A276" s="4">
        <f t="shared" si="25"/>
        <v>81000003</v>
      </c>
      <c r="B276" s="4">
        <v>2</v>
      </c>
      <c r="C276" s="4">
        <f>INDEX(属性!F:F,MATCH(强化!A276,属性!A:A,0))</f>
        <v>6</v>
      </c>
      <c r="D276" s="4">
        <f t="shared" si="26"/>
        <v>34</v>
      </c>
      <c r="E276" s="4">
        <v>0</v>
      </c>
      <c r="F276" s="4">
        <v>0</v>
      </c>
      <c r="G276" s="4">
        <v>0</v>
      </c>
      <c r="H276" s="4">
        <f t="shared" si="28"/>
        <v>103</v>
      </c>
      <c r="I276" s="4">
        <f t="shared" si="29"/>
        <v>0</v>
      </c>
      <c r="J276" s="4">
        <f t="shared" si="27"/>
        <v>154</v>
      </c>
      <c r="K276" s="4">
        <f t="shared" si="31"/>
        <v>1800</v>
      </c>
      <c r="L276" s="4">
        <f>IF(D276=1,"",VLOOKUP(D276,系数!$AA$1:$AJ$12,MATCH(C276,圣物评级,0),1))</f>
        <v>0</v>
      </c>
      <c r="M276" s="4">
        <f t="shared" si="30"/>
        <v>2076</v>
      </c>
    </row>
    <row r="277" spans="1:13" x14ac:dyDescent="0.3">
      <c r="A277" s="4">
        <f t="shared" si="25"/>
        <v>81000003</v>
      </c>
      <c r="B277" s="4">
        <v>2</v>
      </c>
      <c r="C277" s="4">
        <f>INDEX(属性!F:F,MATCH(强化!A277,属性!A:A,0))</f>
        <v>6</v>
      </c>
      <c r="D277" s="4">
        <f t="shared" si="26"/>
        <v>35</v>
      </c>
      <c r="E277" s="4">
        <v>0</v>
      </c>
      <c r="F277" s="4">
        <v>0</v>
      </c>
      <c r="G277" s="4">
        <v>0</v>
      </c>
      <c r="H277" s="4">
        <f t="shared" si="28"/>
        <v>104</v>
      </c>
      <c r="I277" s="4">
        <f t="shared" si="29"/>
        <v>0</v>
      </c>
      <c r="J277" s="4">
        <f t="shared" si="27"/>
        <v>162</v>
      </c>
      <c r="K277" s="4">
        <f t="shared" si="31"/>
        <v>1800</v>
      </c>
      <c r="L277" s="4">
        <f>IF(D277=1,"",VLOOKUP(D277,系数!$AA$1:$AJ$12,MATCH(C277,圣物评级,0),1))</f>
        <v>0</v>
      </c>
      <c r="M277" s="4">
        <f t="shared" si="30"/>
        <v>2230</v>
      </c>
    </row>
    <row r="278" spans="1:13" x14ac:dyDescent="0.3">
      <c r="A278" s="4">
        <f t="shared" si="25"/>
        <v>81000003</v>
      </c>
      <c r="B278" s="4">
        <v>2</v>
      </c>
      <c r="C278" s="4">
        <f>INDEX(属性!F:F,MATCH(强化!A278,属性!A:A,0))</f>
        <v>6</v>
      </c>
      <c r="D278" s="4">
        <f t="shared" si="26"/>
        <v>36</v>
      </c>
      <c r="E278" s="4">
        <v>0</v>
      </c>
      <c r="F278" s="4">
        <v>0</v>
      </c>
      <c r="G278" s="4">
        <v>0</v>
      </c>
      <c r="H278" s="4">
        <f t="shared" si="28"/>
        <v>105</v>
      </c>
      <c r="I278" s="4">
        <f t="shared" si="29"/>
        <v>0</v>
      </c>
      <c r="J278" s="4">
        <f t="shared" si="27"/>
        <v>169</v>
      </c>
      <c r="K278" s="4">
        <f t="shared" si="31"/>
        <v>1800</v>
      </c>
      <c r="L278" s="4">
        <f>IF(D278=1,"",VLOOKUP(D278,系数!$AA$1:$AJ$12,MATCH(C278,圣物评级,0),1))</f>
        <v>0</v>
      </c>
      <c r="M278" s="4">
        <f t="shared" si="30"/>
        <v>2392</v>
      </c>
    </row>
    <row r="279" spans="1:13" x14ac:dyDescent="0.3">
      <c r="A279" s="4">
        <f t="shared" si="25"/>
        <v>81000003</v>
      </c>
      <c r="B279" s="4">
        <v>2</v>
      </c>
      <c r="C279" s="4">
        <f>INDEX(属性!F:F,MATCH(强化!A279,属性!A:A,0))</f>
        <v>6</v>
      </c>
      <c r="D279" s="4">
        <f t="shared" si="26"/>
        <v>37</v>
      </c>
      <c r="E279" s="4">
        <v>0</v>
      </c>
      <c r="F279" s="4">
        <v>0</v>
      </c>
      <c r="G279" s="4">
        <v>0</v>
      </c>
      <c r="H279" s="4">
        <f t="shared" si="28"/>
        <v>106</v>
      </c>
      <c r="I279" s="4">
        <f t="shared" si="29"/>
        <v>0</v>
      </c>
      <c r="J279" s="4">
        <f t="shared" si="27"/>
        <v>176</v>
      </c>
      <c r="K279" s="4">
        <f t="shared" si="31"/>
        <v>1800</v>
      </c>
      <c r="L279" s="4">
        <f>IF(D279=1,"",VLOOKUP(D279,系数!$AA$1:$AJ$12,MATCH(C279,圣物评级,0),1))</f>
        <v>0</v>
      </c>
      <c r="M279" s="4">
        <f t="shared" si="30"/>
        <v>2561</v>
      </c>
    </row>
    <row r="280" spans="1:13" x14ac:dyDescent="0.3">
      <c r="A280" s="4">
        <f t="shared" si="25"/>
        <v>81000003</v>
      </c>
      <c r="B280" s="4">
        <v>2</v>
      </c>
      <c r="C280" s="4">
        <f>INDEX(属性!F:F,MATCH(强化!A280,属性!A:A,0))</f>
        <v>6</v>
      </c>
      <c r="D280" s="4">
        <f t="shared" si="26"/>
        <v>38</v>
      </c>
      <c r="E280" s="4">
        <v>0</v>
      </c>
      <c r="F280" s="4">
        <v>0</v>
      </c>
      <c r="G280" s="4">
        <v>0</v>
      </c>
      <c r="H280" s="4">
        <f t="shared" si="28"/>
        <v>107</v>
      </c>
      <c r="I280" s="4">
        <f t="shared" si="29"/>
        <v>0</v>
      </c>
      <c r="J280" s="4">
        <f t="shared" si="27"/>
        <v>184</v>
      </c>
      <c r="K280" s="4">
        <f t="shared" si="31"/>
        <v>1800</v>
      </c>
      <c r="L280" s="4">
        <f>IF(D280=1,"",VLOOKUP(D280,系数!$AA$1:$AJ$12,MATCH(C280,圣物评级,0),1))</f>
        <v>0</v>
      </c>
      <c r="M280" s="4">
        <f t="shared" si="30"/>
        <v>2737</v>
      </c>
    </row>
    <row r="281" spans="1:13" x14ac:dyDescent="0.3">
      <c r="A281" s="4">
        <f t="shared" si="25"/>
        <v>81000003</v>
      </c>
      <c r="B281" s="4">
        <v>2</v>
      </c>
      <c r="C281" s="4">
        <f>INDEX(属性!F:F,MATCH(强化!A281,属性!A:A,0))</f>
        <v>6</v>
      </c>
      <c r="D281" s="4">
        <f t="shared" si="26"/>
        <v>39</v>
      </c>
      <c r="E281" s="4">
        <v>0</v>
      </c>
      <c r="F281" s="4">
        <v>0</v>
      </c>
      <c r="G281" s="4">
        <v>0</v>
      </c>
      <c r="H281" s="4">
        <f t="shared" si="28"/>
        <v>108</v>
      </c>
      <c r="I281" s="4">
        <f t="shared" si="29"/>
        <v>0</v>
      </c>
      <c r="J281" s="4">
        <f t="shared" si="27"/>
        <v>192</v>
      </c>
      <c r="K281" s="4">
        <f t="shared" si="31"/>
        <v>1800</v>
      </c>
      <c r="L281" s="4">
        <f>IF(D281=1,"",VLOOKUP(D281,系数!$AA$1:$AJ$12,MATCH(C281,圣物评级,0),1))</f>
        <v>0</v>
      </c>
      <c r="M281" s="4">
        <f t="shared" si="30"/>
        <v>2921</v>
      </c>
    </row>
    <row r="282" spans="1:13" x14ac:dyDescent="0.3">
      <c r="A282" s="4">
        <f t="shared" si="25"/>
        <v>81000003</v>
      </c>
      <c r="B282" s="4">
        <v>2</v>
      </c>
      <c r="C282" s="4">
        <f>INDEX(属性!F:F,MATCH(强化!A282,属性!A:A,0))</f>
        <v>6</v>
      </c>
      <c r="D282" s="4">
        <f t="shared" si="26"/>
        <v>40</v>
      </c>
      <c r="E282" s="4">
        <v>0</v>
      </c>
      <c r="F282" s="4">
        <v>0</v>
      </c>
      <c r="G282" s="4">
        <v>0</v>
      </c>
      <c r="H282" s="4">
        <f t="shared" si="28"/>
        <v>109</v>
      </c>
      <c r="I282" s="4">
        <f t="shared" si="29"/>
        <v>0</v>
      </c>
      <c r="J282" s="4">
        <f t="shared" si="27"/>
        <v>200</v>
      </c>
      <c r="K282" s="4">
        <f t="shared" si="31"/>
        <v>1800</v>
      </c>
      <c r="L282" s="4">
        <f>IF(D282=1,"",VLOOKUP(D282,系数!$AA$1:$AJ$12,MATCH(C282,圣物评级,0),1))</f>
        <v>0</v>
      </c>
      <c r="M282" s="4">
        <f t="shared" si="30"/>
        <v>3113</v>
      </c>
    </row>
    <row r="283" spans="1:13" x14ac:dyDescent="0.3">
      <c r="A283" s="4">
        <f t="shared" si="25"/>
        <v>81000003</v>
      </c>
      <c r="B283" s="4">
        <v>2</v>
      </c>
      <c r="C283" s="4">
        <f>INDEX(属性!F:F,MATCH(强化!A283,属性!A:A,0))</f>
        <v>6</v>
      </c>
      <c r="D283" s="4">
        <f t="shared" si="26"/>
        <v>41</v>
      </c>
      <c r="E283" s="4">
        <v>0</v>
      </c>
      <c r="F283" s="4">
        <v>0</v>
      </c>
      <c r="G283" s="4">
        <v>0</v>
      </c>
      <c r="H283" s="4">
        <f t="shared" si="28"/>
        <v>110</v>
      </c>
      <c r="I283" s="4">
        <f t="shared" si="29"/>
        <v>0</v>
      </c>
      <c r="J283" s="4">
        <f t="shared" si="27"/>
        <v>210</v>
      </c>
      <c r="K283" s="4">
        <f t="shared" si="31"/>
        <v>1800</v>
      </c>
      <c r="L283" s="4">
        <f>IF(D283=1,"",VLOOKUP(D283,系数!$AA$1:$AJ$12,MATCH(C283,圣物评级,0),1))</f>
        <v>0</v>
      </c>
      <c r="M283" s="4">
        <f t="shared" si="30"/>
        <v>3313</v>
      </c>
    </row>
    <row r="284" spans="1:13" x14ac:dyDescent="0.3">
      <c r="A284" s="4">
        <f t="shared" si="25"/>
        <v>81000003</v>
      </c>
      <c r="B284" s="4">
        <v>2</v>
      </c>
      <c r="C284" s="4">
        <f>INDEX(属性!F:F,MATCH(强化!A284,属性!A:A,0))</f>
        <v>6</v>
      </c>
      <c r="D284" s="4">
        <f t="shared" si="26"/>
        <v>42</v>
      </c>
      <c r="E284" s="4">
        <v>0</v>
      </c>
      <c r="F284" s="4">
        <v>0</v>
      </c>
      <c r="G284" s="4">
        <v>0</v>
      </c>
      <c r="H284" s="4">
        <f t="shared" si="28"/>
        <v>111</v>
      </c>
      <c r="I284" s="4">
        <f t="shared" si="29"/>
        <v>0</v>
      </c>
      <c r="J284" s="4">
        <f t="shared" si="27"/>
        <v>220</v>
      </c>
      <c r="K284" s="4">
        <f t="shared" si="31"/>
        <v>1800</v>
      </c>
      <c r="L284" s="4">
        <f>IF(D284=1,"",VLOOKUP(D284,系数!$AA$1:$AJ$12,MATCH(C284,圣物评级,0),1))</f>
        <v>0</v>
      </c>
      <c r="M284" s="4">
        <f t="shared" si="30"/>
        <v>3523</v>
      </c>
    </row>
    <row r="285" spans="1:13" x14ac:dyDescent="0.3">
      <c r="A285" s="4">
        <f t="shared" si="25"/>
        <v>81000003</v>
      </c>
      <c r="B285" s="4">
        <v>2</v>
      </c>
      <c r="C285" s="4">
        <f>INDEX(属性!F:F,MATCH(强化!A285,属性!A:A,0))</f>
        <v>6</v>
      </c>
      <c r="D285" s="4">
        <f t="shared" si="26"/>
        <v>43</v>
      </c>
      <c r="E285" s="4">
        <v>0</v>
      </c>
      <c r="F285" s="4">
        <v>0</v>
      </c>
      <c r="G285" s="4">
        <v>0</v>
      </c>
      <c r="H285" s="4">
        <f t="shared" si="28"/>
        <v>112</v>
      </c>
      <c r="I285" s="4">
        <f t="shared" si="29"/>
        <v>0</v>
      </c>
      <c r="J285" s="4">
        <f t="shared" si="27"/>
        <v>231</v>
      </c>
      <c r="K285" s="4">
        <f t="shared" si="31"/>
        <v>1800</v>
      </c>
      <c r="L285" s="4">
        <f>IF(D285=1,"",VLOOKUP(D285,系数!$AA$1:$AJ$12,MATCH(C285,圣物评级,0),1))</f>
        <v>0</v>
      </c>
      <c r="M285" s="4">
        <f t="shared" si="30"/>
        <v>3743</v>
      </c>
    </row>
    <row r="286" spans="1:13" x14ac:dyDescent="0.3">
      <c r="A286" s="4">
        <f t="shared" si="25"/>
        <v>81000003</v>
      </c>
      <c r="B286" s="4">
        <v>2</v>
      </c>
      <c r="C286" s="4">
        <f>INDEX(属性!F:F,MATCH(强化!A286,属性!A:A,0))</f>
        <v>6</v>
      </c>
      <c r="D286" s="4">
        <f t="shared" si="26"/>
        <v>44</v>
      </c>
      <c r="E286" s="4">
        <v>0</v>
      </c>
      <c r="F286" s="4">
        <v>0</v>
      </c>
      <c r="G286" s="4">
        <v>0</v>
      </c>
      <c r="H286" s="4">
        <f t="shared" si="28"/>
        <v>113</v>
      </c>
      <c r="I286" s="4">
        <f t="shared" si="29"/>
        <v>0</v>
      </c>
      <c r="J286" s="4">
        <f t="shared" si="27"/>
        <v>243</v>
      </c>
      <c r="K286" s="4">
        <f t="shared" si="31"/>
        <v>1800</v>
      </c>
      <c r="L286" s="4">
        <f>IF(D286=1,"",VLOOKUP(D286,系数!$AA$1:$AJ$12,MATCH(C286,圣物评级,0),1))</f>
        <v>0</v>
      </c>
      <c r="M286" s="4">
        <f t="shared" si="30"/>
        <v>3974</v>
      </c>
    </row>
    <row r="287" spans="1:13" x14ac:dyDescent="0.3">
      <c r="A287" s="4">
        <f t="shared" si="25"/>
        <v>81000003</v>
      </c>
      <c r="B287" s="4">
        <v>2</v>
      </c>
      <c r="C287" s="4">
        <f>INDEX(属性!F:F,MATCH(强化!A287,属性!A:A,0))</f>
        <v>6</v>
      </c>
      <c r="D287" s="4">
        <f t="shared" si="26"/>
        <v>45</v>
      </c>
      <c r="E287" s="4">
        <v>0</v>
      </c>
      <c r="F287" s="4">
        <v>0</v>
      </c>
      <c r="G287" s="4">
        <v>0</v>
      </c>
      <c r="H287" s="4">
        <f t="shared" si="28"/>
        <v>114</v>
      </c>
      <c r="I287" s="4">
        <f t="shared" si="29"/>
        <v>0</v>
      </c>
      <c r="J287" s="4">
        <f t="shared" si="27"/>
        <v>255</v>
      </c>
      <c r="K287" s="4">
        <f t="shared" si="31"/>
        <v>1800</v>
      </c>
      <c r="L287" s="4">
        <f>IF(D287=1,"",VLOOKUP(D287,系数!$AA$1:$AJ$12,MATCH(C287,圣物评级,0),1))</f>
        <v>0</v>
      </c>
      <c r="M287" s="4">
        <f t="shared" si="30"/>
        <v>4217</v>
      </c>
    </row>
    <row r="288" spans="1:13" x14ac:dyDescent="0.3">
      <c r="A288" s="4">
        <f t="shared" si="25"/>
        <v>81000003</v>
      </c>
      <c r="B288" s="4">
        <v>2</v>
      </c>
      <c r="C288" s="4">
        <f>INDEX(属性!F:F,MATCH(强化!A288,属性!A:A,0))</f>
        <v>6</v>
      </c>
      <c r="D288" s="4">
        <f t="shared" si="26"/>
        <v>46</v>
      </c>
      <c r="E288" s="4">
        <v>0</v>
      </c>
      <c r="F288" s="4">
        <v>0</v>
      </c>
      <c r="G288" s="4">
        <v>0</v>
      </c>
      <c r="H288" s="4">
        <f t="shared" si="28"/>
        <v>115</v>
      </c>
      <c r="I288" s="4">
        <f t="shared" si="29"/>
        <v>0</v>
      </c>
      <c r="J288" s="4">
        <f t="shared" si="27"/>
        <v>268</v>
      </c>
      <c r="K288" s="4">
        <f t="shared" si="31"/>
        <v>1800</v>
      </c>
      <c r="L288" s="4">
        <f>IF(D288=1,"",VLOOKUP(D288,系数!$AA$1:$AJ$12,MATCH(C288,圣物评级,0),1))</f>
        <v>0</v>
      </c>
      <c r="M288" s="4">
        <f t="shared" si="30"/>
        <v>4472</v>
      </c>
    </row>
    <row r="289" spans="1:13" x14ac:dyDescent="0.3">
      <c r="A289" s="4">
        <f t="shared" si="25"/>
        <v>81000003</v>
      </c>
      <c r="B289" s="4">
        <v>2</v>
      </c>
      <c r="C289" s="4">
        <f>INDEX(属性!F:F,MATCH(强化!A289,属性!A:A,0))</f>
        <v>6</v>
      </c>
      <c r="D289" s="4">
        <f t="shared" si="26"/>
        <v>47</v>
      </c>
      <c r="E289" s="4">
        <v>0</v>
      </c>
      <c r="F289" s="4">
        <v>0</v>
      </c>
      <c r="G289" s="4">
        <v>0</v>
      </c>
      <c r="H289" s="4">
        <f t="shared" si="28"/>
        <v>116</v>
      </c>
      <c r="I289" s="4">
        <f t="shared" si="29"/>
        <v>0</v>
      </c>
      <c r="J289" s="4">
        <f t="shared" si="27"/>
        <v>281</v>
      </c>
      <c r="K289" s="4">
        <f t="shared" si="31"/>
        <v>1800</v>
      </c>
      <c r="L289" s="4">
        <f>IF(D289=1,"",VLOOKUP(D289,系数!$AA$1:$AJ$12,MATCH(C289,圣物评级,0),1))</f>
        <v>0</v>
      </c>
      <c r="M289" s="4">
        <f t="shared" si="30"/>
        <v>4740</v>
      </c>
    </row>
    <row r="290" spans="1:13" x14ac:dyDescent="0.3">
      <c r="A290" s="4">
        <f t="shared" si="25"/>
        <v>81000003</v>
      </c>
      <c r="B290" s="4">
        <v>2</v>
      </c>
      <c r="C290" s="4">
        <f>INDEX(属性!F:F,MATCH(强化!A290,属性!A:A,0))</f>
        <v>6</v>
      </c>
      <c r="D290" s="4">
        <f t="shared" si="26"/>
        <v>48</v>
      </c>
      <c r="E290" s="4">
        <v>0</v>
      </c>
      <c r="F290" s="4">
        <v>0</v>
      </c>
      <c r="G290" s="4">
        <v>0</v>
      </c>
      <c r="H290" s="4">
        <f t="shared" si="28"/>
        <v>117</v>
      </c>
      <c r="I290" s="4">
        <f t="shared" si="29"/>
        <v>0</v>
      </c>
      <c r="J290" s="4">
        <f t="shared" si="27"/>
        <v>295</v>
      </c>
      <c r="K290" s="4">
        <f t="shared" si="31"/>
        <v>1800</v>
      </c>
      <c r="L290" s="4">
        <f>IF(D290=1,"",VLOOKUP(D290,系数!$AA$1:$AJ$12,MATCH(C290,圣物评级,0),1))</f>
        <v>0</v>
      </c>
      <c r="M290" s="4">
        <f t="shared" si="30"/>
        <v>5021</v>
      </c>
    </row>
    <row r="291" spans="1:13" x14ac:dyDescent="0.3">
      <c r="A291" s="4">
        <f t="shared" si="25"/>
        <v>81000003</v>
      </c>
      <c r="B291" s="4">
        <v>2</v>
      </c>
      <c r="C291" s="4">
        <f>INDEX(属性!F:F,MATCH(强化!A291,属性!A:A,0))</f>
        <v>6</v>
      </c>
      <c r="D291" s="4">
        <f t="shared" si="26"/>
        <v>49</v>
      </c>
      <c r="E291" s="4">
        <v>0</v>
      </c>
      <c r="F291" s="4">
        <v>0</v>
      </c>
      <c r="G291" s="4">
        <v>0</v>
      </c>
      <c r="H291" s="4">
        <f t="shared" si="28"/>
        <v>118</v>
      </c>
      <c r="I291" s="4">
        <f t="shared" si="29"/>
        <v>0</v>
      </c>
      <c r="J291" s="4">
        <f t="shared" si="27"/>
        <v>310</v>
      </c>
      <c r="K291" s="4">
        <f t="shared" si="31"/>
        <v>1800</v>
      </c>
      <c r="L291" s="4">
        <f>IF(D291=1,"",VLOOKUP(D291,系数!$AA$1:$AJ$12,MATCH(C291,圣物评级,0),1))</f>
        <v>0</v>
      </c>
      <c r="M291" s="4">
        <f t="shared" si="30"/>
        <v>5316</v>
      </c>
    </row>
    <row r="292" spans="1:13" x14ac:dyDescent="0.3">
      <c r="A292" s="4">
        <f t="shared" si="25"/>
        <v>81000003</v>
      </c>
      <c r="B292" s="4">
        <v>2</v>
      </c>
      <c r="C292" s="4">
        <f>INDEX(属性!F:F,MATCH(强化!A292,属性!A:A,0))</f>
        <v>6</v>
      </c>
      <c r="D292" s="4">
        <f t="shared" si="26"/>
        <v>50</v>
      </c>
      <c r="E292" s="4">
        <v>0</v>
      </c>
      <c r="F292" s="4">
        <v>0</v>
      </c>
      <c r="G292" s="4">
        <v>0</v>
      </c>
      <c r="H292" s="4">
        <f t="shared" si="28"/>
        <v>119</v>
      </c>
      <c r="I292" s="4">
        <f t="shared" si="29"/>
        <v>0</v>
      </c>
      <c r="J292" s="4">
        <f t="shared" si="27"/>
        <v>325</v>
      </c>
      <c r="K292" s="4">
        <f t="shared" si="31"/>
        <v>1800</v>
      </c>
      <c r="L292" s="4">
        <f>IF(D292=1,"",VLOOKUP(D292,系数!$AA$1:$AJ$12,MATCH(C292,圣物评级,0),1))</f>
        <v>0</v>
      </c>
      <c r="M292" s="4">
        <f t="shared" si="30"/>
        <v>5626</v>
      </c>
    </row>
    <row r="293" spans="1:13" x14ac:dyDescent="0.3">
      <c r="A293" s="4">
        <f t="shared" si="25"/>
        <v>81000003</v>
      </c>
      <c r="B293" s="4">
        <v>2</v>
      </c>
      <c r="C293" s="4">
        <f>INDEX(属性!F:F,MATCH(强化!A293,属性!A:A,0))</f>
        <v>6</v>
      </c>
      <c r="D293" s="4">
        <f t="shared" si="26"/>
        <v>51</v>
      </c>
      <c r="E293" s="4">
        <v>0</v>
      </c>
      <c r="F293" s="4">
        <v>0</v>
      </c>
      <c r="G293" s="4">
        <v>0</v>
      </c>
      <c r="H293" s="4">
        <f t="shared" si="28"/>
        <v>120</v>
      </c>
      <c r="I293" s="4">
        <f t="shared" si="29"/>
        <v>0</v>
      </c>
      <c r="J293" s="4">
        <f t="shared" si="27"/>
        <v>348</v>
      </c>
      <c r="K293" s="4">
        <f t="shared" si="31"/>
        <v>1800</v>
      </c>
      <c r="L293" s="4">
        <f>IF(D293=1,"",VLOOKUP(D293,系数!$AA$1:$AJ$12,MATCH(C293,圣物评级,0),1))</f>
        <v>0</v>
      </c>
      <c r="M293" s="4">
        <f t="shared" si="30"/>
        <v>5951</v>
      </c>
    </row>
    <row r="294" spans="1:13" x14ac:dyDescent="0.3">
      <c r="A294" s="4">
        <f t="shared" si="25"/>
        <v>81000003</v>
      </c>
      <c r="B294" s="4">
        <v>2</v>
      </c>
      <c r="C294" s="4">
        <f>INDEX(属性!F:F,MATCH(强化!A294,属性!A:A,0))</f>
        <v>6</v>
      </c>
      <c r="D294" s="4">
        <f t="shared" si="26"/>
        <v>52</v>
      </c>
      <c r="E294" s="4">
        <v>0</v>
      </c>
      <c r="F294" s="4">
        <v>0</v>
      </c>
      <c r="G294" s="4">
        <v>0</v>
      </c>
      <c r="H294" s="4">
        <f t="shared" si="28"/>
        <v>121</v>
      </c>
      <c r="I294" s="4">
        <f t="shared" si="29"/>
        <v>0</v>
      </c>
      <c r="J294" s="4">
        <f t="shared" si="27"/>
        <v>372</v>
      </c>
      <c r="K294" s="4">
        <f t="shared" si="31"/>
        <v>1800</v>
      </c>
      <c r="L294" s="4">
        <f>IF(D294=1,"",VLOOKUP(D294,系数!$AA$1:$AJ$12,MATCH(C294,圣物评级,0),1))</f>
        <v>0</v>
      </c>
      <c r="M294" s="4">
        <f t="shared" si="30"/>
        <v>6299</v>
      </c>
    </row>
    <row r="295" spans="1:13" x14ac:dyDescent="0.3">
      <c r="A295" s="4">
        <f t="shared" si="25"/>
        <v>81000003</v>
      </c>
      <c r="B295" s="4">
        <v>2</v>
      </c>
      <c r="C295" s="4">
        <f>INDEX(属性!F:F,MATCH(强化!A295,属性!A:A,0))</f>
        <v>6</v>
      </c>
      <c r="D295" s="4">
        <f t="shared" si="26"/>
        <v>53</v>
      </c>
      <c r="E295" s="4">
        <v>0</v>
      </c>
      <c r="F295" s="4">
        <v>0</v>
      </c>
      <c r="G295" s="4">
        <v>0</v>
      </c>
      <c r="H295" s="4">
        <f t="shared" si="28"/>
        <v>122</v>
      </c>
      <c r="I295" s="4">
        <f t="shared" si="29"/>
        <v>0</v>
      </c>
      <c r="J295" s="4">
        <f t="shared" si="27"/>
        <v>398</v>
      </c>
      <c r="K295" s="4">
        <f t="shared" si="31"/>
        <v>1800</v>
      </c>
      <c r="L295" s="4">
        <f>IF(D295=1,"",VLOOKUP(D295,系数!$AA$1:$AJ$12,MATCH(C295,圣物评级,0),1))</f>
        <v>0</v>
      </c>
      <c r="M295" s="4">
        <f t="shared" si="30"/>
        <v>6671</v>
      </c>
    </row>
    <row r="296" spans="1:13" x14ac:dyDescent="0.3">
      <c r="A296" s="4">
        <f t="shared" si="25"/>
        <v>81000003</v>
      </c>
      <c r="B296" s="4">
        <v>2</v>
      </c>
      <c r="C296" s="4">
        <f>INDEX(属性!F:F,MATCH(强化!A296,属性!A:A,0))</f>
        <v>6</v>
      </c>
      <c r="D296" s="4">
        <f t="shared" si="26"/>
        <v>54</v>
      </c>
      <c r="E296" s="4">
        <v>0</v>
      </c>
      <c r="F296" s="4">
        <v>0</v>
      </c>
      <c r="G296" s="4">
        <v>0</v>
      </c>
      <c r="H296" s="4">
        <f t="shared" si="28"/>
        <v>123</v>
      </c>
      <c r="I296" s="4">
        <f t="shared" si="29"/>
        <v>0</v>
      </c>
      <c r="J296" s="4">
        <f t="shared" si="27"/>
        <v>426</v>
      </c>
      <c r="K296" s="4">
        <f t="shared" si="31"/>
        <v>1800</v>
      </c>
      <c r="L296" s="4">
        <f>IF(D296=1,"",VLOOKUP(D296,系数!$AA$1:$AJ$12,MATCH(C296,圣物评级,0),1))</f>
        <v>0</v>
      </c>
      <c r="M296" s="4">
        <f t="shared" si="30"/>
        <v>7069</v>
      </c>
    </row>
    <row r="297" spans="1:13" x14ac:dyDescent="0.3">
      <c r="A297" s="4">
        <f t="shared" si="25"/>
        <v>81000003</v>
      </c>
      <c r="B297" s="4">
        <v>2</v>
      </c>
      <c r="C297" s="4">
        <f>INDEX(属性!F:F,MATCH(强化!A297,属性!A:A,0))</f>
        <v>6</v>
      </c>
      <c r="D297" s="4">
        <f t="shared" si="26"/>
        <v>55</v>
      </c>
      <c r="E297" s="4">
        <v>0</v>
      </c>
      <c r="F297" s="4">
        <v>0</v>
      </c>
      <c r="G297" s="4">
        <v>0</v>
      </c>
      <c r="H297" s="4">
        <f t="shared" si="28"/>
        <v>124</v>
      </c>
      <c r="I297" s="4">
        <f t="shared" si="29"/>
        <v>0</v>
      </c>
      <c r="J297" s="4">
        <f t="shared" si="27"/>
        <v>456</v>
      </c>
      <c r="K297" s="4">
        <f t="shared" si="31"/>
        <v>1800</v>
      </c>
      <c r="L297" s="4">
        <f>IF(D297=1,"",VLOOKUP(D297,系数!$AA$1:$AJ$12,MATCH(C297,圣物评级,0),1))</f>
        <v>0</v>
      </c>
      <c r="M297" s="4">
        <f t="shared" si="30"/>
        <v>7495</v>
      </c>
    </row>
    <row r="298" spans="1:13" x14ac:dyDescent="0.3">
      <c r="A298" s="4">
        <f t="shared" si="25"/>
        <v>81000003</v>
      </c>
      <c r="B298" s="4">
        <v>2</v>
      </c>
      <c r="C298" s="4">
        <f>INDEX(属性!F:F,MATCH(强化!A298,属性!A:A,0))</f>
        <v>6</v>
      </c>
      <c r="D298" s="4">
        <f t="shared" si="26"/>
        <v>56</v>
      </c>
      <c r="E298" s="4">
        <v>0</v>
      </c>
      <c r="F298" s="4">
        <v>0</v>
      </c>
      <c r="G298" s="4">
        <v>0</v>
      </c>
      <c r="H298" s="4">
        <f t="shared" si="28"/>
        <v>125</v>
      </c>
      <c r="I298" s="4">
        <f t="shared" si="29"/>
        <v>0</v>
      </c>
      <c r="J298" s="4">
        <f t="shared" si="27"/>
        <v>488</v>
      </c>
      <c r="K298" s="4">
        <f t="shared" si="31"/>
        <v>1800</v>
      </c>
      <c r="L298" s="4">
        <f>IF(D298=1,"",VLOOKUP(D298,系数!$AA$1:$AJ$12,MATCH(C298,圣物评级,0),1))</f>
        <v>0</v>
      </c>
      <c r="M298" s="4">
        <f t="shared" si="30"/>
        <v>7951</v>
      </c>
    </row>
    <row r="299" spans="1:13" x14ac:dyDescent="0.3">
      <c r="A299" s="4">
        <f t="shared" si="25"/>
        <v>81000003</v>
      </c>
      <c r="B299" s="4">
        <v>2</v>
      </c>
      <c r="C299" s="4">
        <f>INDEX(属性!F:F,MATCH(强化!A299,属性!A:A,0))</f>
        <v>6</v>
      </c>
      <c r="D299" s="4">
        <f t="shared" si="26"/>
        <v>57</v>
      </c>
      <c r="E299" s="4">
        <v>0</v>
      </c>
      <c r="F299" s="4">
        <v>0</v>
      </c>
      <c r="G299" s="4">
        <v>0</v>
      </c>
      <c r="H299" s="4">
        <f t="shared" si="28"/>
        <v>126</v>
      </c>
      <c r="I299" s="4">
        <f t="shared" si="29"/>
        <v>0</v>
      </c>
      <c r="J299" s="4">
        <f t="shared" si="27"/>
        <v>521</v>
      </c>
      <c r="K299" s="4">
        <f t="shared" si="31"/>
        <v>1800</v>
      </c>
      <c r="L299" s="4">
        <f>IF(D299=1,"",VLOOKUP(D299,系数!$AA$1:$AJ$12,MATCH(C299,圣物评级,0),1))</f>
        <v>0</v>
      </c>
      <c r="M299" s="4">
        <f t="shared" si="30"/>
        <v>8439</v>
      </c>
    </row>
    <row r="300" spans="1:13" x14ac:dyDescent="0.3">
      <c r="A300" s="4">
        <f t="shared" si="25"/>
        <v>81000003</v>
      </c>
      <c r="B300" s="4">
        <v>2</v>
      </c>
      <c r="C300" s="4">
        <f>INDEX(属性!F:F,MATCH(强化!A300,属性!A:A,0))</f>
        <v>6</v>
      </c>
      <c r="D300" s="4">
        <f t="shared" si="26"/>
        <v>58</v>
      </c>
      <c r="E300" s="4">
        <v>0</v>
      </c>
      <c r="F300" s="4">
        <v>0</v>
      </c>
      <c r="G300" s="4">
        <v>0</v>
      </c>
      <c r="H300" s="4">
        <f t="shared" si="28"/>
        <v>127</v>
      </c>
      <c r="I300" s="4">
        <f t="shared" si="29"/>
        <v>0</v>
      </c>
      <c r="J300" s="4">
        <f t="shared" si="27"/>
        <v>558</v>
      </c>
      <c r="K300" s="4">
        <f t="shared" si="31"/>
        <v>1800</v>
      </c>
      <c r="L300" s="4">
        <f>IF(D300=1,"",VLOOKUP(D300,系数!$AA$1:$AJ$12,MATCH(C300,圣物评级,0),1))</f>
        <v>0</v>
      </c>
      <c r="M300" s="4">
        <f t="shared" si="30"/>
        <v>8960</v>
      </c>
    </row>
    <row r="301" spans="1:13" x14ac:dyDescent="0.3">
      <c r="A301" s="4">
        <f t="shared" si="25"/>
        <v>81000003</v>
      </c>
      <c r="B301" s="4">
        <v>2</v>
      </c>
      <c r="C301" s="4">
        <f>INDEX(属性!F:F,MATCH(强化!A301,属性!A:A,0))</f>
        <v>6</v>
      </c>
      <c r="D301" s="4">
        <f t="shared" si="26"/>
        <v>59</v>
      </c>
      <c r="E301" s="4">
        <v>0</v>
      </c>
      <c r="F301" s="4">
        <v>0</v>
      </c>
      <c r="G301" s="4">
        <v>0</v>
      </c>
      <c r="H301" s="4">
        <f t="shared" si="28"/>
        <v>128</v>
      </c>
      <c r="I301" s="4">
        <f t="shared" si="29"/>
        <v>0</v>
      </c>
      <c r="J301" s="4">
        <f t="shared" si="27"/>
        <v>597</v>
      </c>
      <c r="K301" s="4">
        <f t="shared" si="31"/>
        <v>1800</v>
      </c>
      <c r="L301" s="4">
        <f>IF(D301=1,"",VLOOKUP(D301,系数!$AA$1:$AJ$12,MATCH(C301,圣物评级,0),1))</f>
        <v>0</v>
      </c>
      <c r="M301" s="4">
        <f t="shared" si="30"/>
        <v>9518</v>
      </c>
    </row>
    <row r="302" spans="1:13" x14ac:dyDescent="0.3">
      <c r="A302" s="4">
        <f t="shared" si="25"/>
        <v>81000003</v>
      </c>
      <c r="B302" s="4">
        <v>2</v>
      </c>
      <c r="C302" s="4">
        <f>INDEX(属性!F:F,MATCH(强化!A302,属性!A:A,0))</f>
        <v>6</v>
      </c>
      <c r="D302" s="4">
        <f t="shared" si="26"/>
        <v>60</v>
      </c>
      <c r="E302" s="4">
        <v>0</v>
      </c>
      <c r="F302" s="4">
        <v>0</v>
      </c>
      <c r="G302" s="4">
        <v>0</v>
      </c>
      <c r="H302" s="4">
        <f t="shared" si="28"/>
        <v>129</v>
      </c>
      <c r="I302" s="4">
        <f t="shared" si="29"/>
        <v>0</v>
      </c>
      <c r="J302" s="4">
        <f t="shared" si="27"/>
        <v>640</v>
      </c>
      <c r="K302" s="4">
        <f t="shared" si="31"/>
        <v>1800</v>
      </c>
      <c r="L302" s="4">
        <f>IF(D302=1,"",VLOOKUP(D302,系数!$AA$1:$AJ$12,MATCH(C302,圣物评级,0),1))</f>
        <v>0</v>
      </c>
      <c r="M302" s="4">
        <f t="shared" si="30"/>
        <v>10115</v>
      </c>
    </row>
    <row r="303" spans="1:13" x14ac:dyDescent="0.3">
      <c r="A303" s="4">
        <f t="shared" si="25"/>
        <v>81000003</v>
      </c>
      <c r="B303" s="4">
        <v>2</v>
      </c>
      <c r="C303" s="4">
        <f>INDEX(属性!F:F,MATCH(强化!A303,属性!A:A,0))</f>
        <v>6</v>
      </c>
      <c r="D303" s="4">
        <f t="shared" si="26"/>
        <v>61</v>
      </c>
      <c r="E303" s="4">
        <v>0</v>
      </c>
      <c r="F303" s="4">
        <v>0</v>
      </c>
      <c r="G303" s="4">
        <v>0</v>
      </c>
      <c r="H303" s="4">
        <f t="shared" si="28"/>
        <v>130</v>
      </c>
      <c r="I303" s="4">
        <f t="shared" si="29"/>
        <v>0</v>
      </c>
      <c r="J303" s="4">
        <f t="shared" si="27"/>
        <v>696</v>
      </c>
      <c r="K303" s="4">
        <f t="shared" si="31"/>
        <v>1800</v>
      </c>
      <c r="L303" s="4">
        <f>IF(D303=1,"",VLOOKUP(D303,系数!$AA$1:$AJ$12,MATCH(C303,圣物评级,0),1))</f>
        <v>0</v>
      </c>
      <c r="M303" s="4">
        <f t="shared" si="30"/>
        <v>10755</v>
      </c>
    </row>
    <row r="304" spans="1:13" x14ac:dyDescent="0.3">
      <c r="A304" s="4">
        <f t="shared" si="25"/>
        <v>81000003</v>
      </c>
      <c r="B304" s="4">
        <v>2</v>
      </c>
      <c r="C304" s="4">
        <f>INDEX(属性!F:F,MATCH(强化!A304,属性!A:A,0))</f>
        <v>6</v>
      </c>
      <c r="D304" s="4">
        <f t="shared" si="26"/>
        <v>62</v>
      </c>
      <c r="E304" s="4">
        <v>0</v>
      </c>
      <c r="F304" s="4">
        <v>0</v>
      </c>
      <c r="G304" s="4">
        <v>0</v>
      </c>
      <c r="H304" s="4">
        <f t="shared" si="28"/>
        <v>131</v>
      </c>
      <c r="I304" s="4">
        <f t="shared" si="29"/>
        <v>0</v>
      </c>
      <c r="J304" s="4">
        <f t="shared" si="27"/>
        <v>759</v>
      </c>
      <c r="K304" s="4">
        <f t="shared" si="31"/>
        <v>1800</v>
      </c>
      <c r="L304" s="4">
        <f>IF(D304=1,"",VLOOKUP(D304,系数!$AA$1:$AJ$12,MATCH(C304,圣物评级,0),1))</f>
        <v>0</v>
      </c>
      <c r="M304" s="4">
        <f t="shared" si="30"/>
        <v>11451</v>
      </c>
    </row>
    <row r="305" spans="1:13" x14ac:dyDescent="0.3">
      <c r="A305" s="4">
        <f t="shared" si="25"/>
        <v>81000003</v>
      </c>
      <c r="B305" s="4">
        <v>2</v>
      </c>
      <c r="C305" s="4">
        <f>INDEX(属性!F:F,MATCH(强化!A305,属性!A:A,0))</f>
        <v>6</v>
      </c>
      <c r="D305" s="4">
        <f t="shared" si="26"/>
        <v>63</v>
      </c>
      <c r="E305" s="4">
        <v>0</v>
      </c>
      <c r="F305" s="4">
        <v>0</v>
      </c>
      <c r="G305" s="4">
        <v>0</v>
      </c>
      <c r="H305" s="4">
        <f t="shared" si="28"/>
        <v>132</v>
      </c>
      <c r="I305" s="4">
        <f t="shared" si="29"/>
        <v>0</v>
      </c>
      <c r="J305" s="4">
        <f t="shared" si="27"/>
        <v>828</v>
      </c>
      <c r="K305" s="4">
        <f t="shared" si="31"/>
        <v>1800</v>
      </c>
      <c r="L305" s="4">
        <f>IF(D305=1,"",VLOOKUP(D305,系数!$AA$1:$AJ$12,MATCH(C305,圣物评级,0),1))</f>
        <v>0</v>
      </c>
      <c r="M305" s="4">
        <f t="shared" si="30"/>
        <v>12210</v>
      </c>
    </row>
    <row r="306" spans="1:13" x14ac:dyDescent="0.3">
      <c r="A306" s="4">
        <f t="shared" si="25"/>
        <v>81000003</v>
      </c>
      <c r="B306" s="4">
        <v>2</v>
      </c>
      <c r="C306" s="4">
        <f>INDEX(属性!F:F,MATCH(强化!A306,属性!A:A,0))</f>
        <v>6</v>
      </c>
      <c r="D306" s="4">
        <f t="shared" si="26"/>
        <v>64</v>
      </c>
      <c r="E306" s="4">
        <v>0</v>
      </c>
      <c r="F306" s="4">
        <v>0</v>
      </c>
      <c r="G306" s="4">
        <v>0</v>
      </c>
      <c r="H306" s="4">
        <f t="shared" si="28"/>
        <v>133</v>
      </c>
      <c r="I306" s="4">
        <f t="shared" si="29"/>
        <v>0</v>
      </c>
      <c r="J306" s="4">
        <f t="shared" si="27"/>
        <v>902</v>
      </c>
      <c r="K306" s="4">
        <f t="shared" si="31"/>
        <v>1800</v>
      </c>
      <c r="L306" s="4">
        <f>IF(D306=1,"",VLOOKUP(D306,系数!$AA$1:$AJ$12,MATCH(C306,圣物评级,0),1))</f>
        <v>0</v>
      </c>
      <c r="M306" s="4">
        <f t="shared" si="30"/>
        <v>13038</v>
      </c>
    </row>
    <row r="307" spans="1:13" x14ac:dyDescent="0.3">
      <c r="A307" s="4">
        <f t="shared" si="25"/>
        <v>81000003</v>
      </c>
      <c r="B307" s="4">
        <v>2</v>
      </c>
      <c r="C307" s="4">
        <f>INDEX(属性!F:F,MATCH(强化!A307,属性!A:A,0))</f>
        <v>6</v>
      </c>
      <c r="D307" s="4">
        <f t="shared" si="26"/>
        <v>65</v>
      </c>
      <c r="E307" s="4">
        <v>0</v>
      </c>
      <c r="F307" s="4">
        <v>0</v>
      </c>
      <c r="G307" s="4">
        <v>0</v>
      </c>
      <c r="H307" s="4">
        <f t="shared" si="28"/>
        <v>134</v>
      </c>
      <c r="I307" s="4">
        <f t="shared" si="29"/>
        <v>0</v>
      </c>
      <c r="J307" s="4">
        <f t="shared" si="27"/>
        <v>984</v>
      </c>
      <c r="K307" s="4">
        <f t="shared" si="31"/>
        <v>1800</v>
      </c>
      <c r="L307" s="4">
        <f>IF(D307=1,"",VLOOKUP(D307,系数!$AA$1:$AJ$12,MATCH(C307,圣物评级,0),1))</f>
        <v>0</v>
      </c>
      <c r="M307" s="4">
        <f t="shared" si="30"/>
        <v>13940</v>
      </c>
    </row>
    <row r="308" spans="1:13" x14ac:dyDescent="0.3">
      <c r="A308" s="4">
        <f t="shared" si="25"/>
        <v>81000003</v>
      </c>
      <c r="B308" s="4">
        <v>2</v>
      </c>
      <c r="C308" s="4">
        <f>INDEX(属性!F:F,MATCH(强化!A308,属性!A:A,0))</f>
        <v>6</v>
      </c>
      <c r="D308" s="4">
        <f t="shared" si="26"/>
        <v>66</v>
      </c>
      <c r="E308" s="4">
        <v>0</v>
      </c>
      <c r="F308" s="4">
        <v>0</v>
      </c>
      <c r="G308" s="4">
        <v>0</v>
      </c>
      <c r="H308" s="4">
        <f t="shared" si="28"/>
        <v>135</v>
      </c>
      <c r="I308" s="4">
        <f t="shared" si="29"/>
        <v>0</v>
      </c>
      <c r="J308" s="4">
        <f t="shared" si="27"/>
        <v>1072</v>
      </c>
      <c r="K308" s="4">
        <f t="shared" si="31"/>
        <v>1800</v>
      </c>
      <c r="L308" s="4">
        <f>IF(D308=1,"",VLOOKUP(D308,系数!$AA$1:$AJ$12,MATCH(C308,圣物评级,0),1))</f>
        <v>0</v>
      </c>
      <c r="M308" s="4">
        <f t="shared" si="30"/>
        <v>14924</v>
      </c>
    </row>
    <row r="309" spans="1:13" x14ac:dyDescent="0.3">
      <c r="A309" s="4">
        <f t="shared" si="25"/>
        <v>81000003</v>
      </c>
      <c r="B309" s="4">
        <v>2</v>
      </c>
      <c r="C309" s="4">
        <f>INDEX(属性!F:F,MATCH(强化!A309,属性!A:A,0))</f>
        <v>6</v>
      </c>
      <c r="D309" s="4">
        <f t="shared" si="26"/>
        <v>67</v>
      </c>
      <c r="E309" s="4">
        <v>0</v>
      </c>
      <c r="F309" s="4">
        <v>0</v>
      </c>
      <c r="G309" s="4">
        <v>0</v>
      </c>
      <c r="H309" s="4">
        <f t="shared" si="28"/>
        <v>136</v>
      </c>
      <c r="I309" s="4">
        <f t="shared" si="29"/>
        <v>0</v>
      </c>
      <c r="J309" s="4">
        <f t="shared" si="27"/>
        <v>1168</v>
      </c>
      <c r="K309" s="4">
        <f t="shared" si="31"/>
        <v>1800</v>
      </c>
      <c r="L309" s="4">
        <f>IF(D309=1,"",VLOOKUP(D309,系数!$AA$1:$AJ$12,MATCH(C309,圣物评级,0),1))</f>
        <v>0</v>
      </c>
      <c r="M309" s="4">
        <f t="shared" si="30"/>
        <v>15996</v>
      </c>
    </row>
    <row r="310" spans="1:13" x14ac:dyDescent="0.3">
      <c r="A310" s="4">
        <f t="shared" si="25"/>
        <v>81000003</v>
      </c>
      <c r="B310" s="4">
        <v>2</v>
      </c>
      <c r="C310" s="4">
        <f>INDEX(属性!F:F,MATCH(强化!A310,属性!A:A,0))</f>
        <v>6</v>
      </c>
      <c r="D310" s="4">
        <f t="shared" si="26"/>
        <v>68</v>
      </c>
      <c r="E310" s="4">
        <v>0</v>
      </c>
      <c r="F310" s="4">
        <v>0</v>
      </c>
      <c r="G310" s="4">
        <v>0</v>
      </c>
      <c r="H310" s="4">
        <f t="shared" si="28"/>
        <v>137</v>
      </c>
      <c r="I310" s="4">
        <f t="shared" si="29"/>
        <v>0</v>
      </c>
      <c r="J310" s="4">
        <f t="shared" si="27"/>
        <v>1273</v>
      </c>
      <c r="K310" s="4">
        <f t="shared" si="31"/>
        <v>1800</v>
      </c>
      <c r="L310" s="4">
        <f>IF(D310=1,"",VLOOKUP(D310,系数!$AA$1:$AJ$12,MATCH(C310,圣物评级,0),1))</f>
        <v>0</v>
      </c>
      <c r="M310" s="4">
        <f t="shared" si="30"/>
        <v>17164</v>
      </c>
    </row>
    <row r="311" spans="1:13" x14ac:dyDescent="0.3">
      <c r="A311" s="4">
        <f t="shared" si="25"/>
        <v>81000003</v>
      </c>
      <c r="B311" s="4">
        <v>2</v>
      </c>
      <c r="C311" s="4">
        <f>INDEX(属性!F:F,MATCH(强化!A311,属性!A:A,0))</f>
        <v>6</v>
      </c>
      <c r="D311" s="4">
        <f t="shared" si="26"/>
        <v>69</v>
      </c>
      <c r="E311" s="4">
        <v>0</v>
      </c>
      <c r="F311" s="4">
        <v>0</v>
      </c>
      <c r="G311" s="4">
        <v>0</v>
      </c>
      <c r="H311" s="4">
        <f t="shared" si="28"/>
        <v>138</v>
      </c>
      <c r="I311" s="4">
        <f t="shared" si="29"/>
        <v>0</v>
      </c>
      <c r="J311" s="4">
        <f t="shared" si="27"/>
        <v>1388</v>
      </c>
      <c r="K311" s="4">
        <f t="shared" si="31"/>
        <v>1800</v>
      </c>
      <c r="L311" s="4">
        <f>IF(D311=1,"",VLOOKUP(D311,系数!$AA$1:$AJ$12,MATCH(C311,圣物评级,0),1))</f>
        <v>0</v>
      </c>
      <c r="M311" s="4">
        <f t="shared" si="30"/>
        <v>18437</v>
      </c>
    </row>
    <row r="312" spans="1:13" x14ac:dyDescent="0.3">
      <c r="A312" s="4">
        <f t="shared" si="25"/>
        <v>81000003</v>
      </c>
      <c r="B312" s="4">
        <v>2</v>
      </c>
      <c r="C312" s="4">
        <f>INDEX(属性!F:F,MATCH(强化!A312,属性!A:A,0))</f>
        <v>6</v>
      </c>
      <c r="D312" s="4">
        <f t="shared" si="26"/>
        <v>70</v>
      </c>
      <c r="E312" s="4">
        <v>0</v>
      </c>
      <c r="F312" s="4">
        <v>0</v>
      </c>
      <c r="G312" s="4">
        <v>0</v>
      </c>
      <c r="H312" s="4">
        <f t="shared" si="28"/>
        <v>139</v>
      </c>
      <c r="I312" s="4">
        <f t="shared" si="29"/>
        <v>0</v>
      </c>
      <c r="J312" s="4">
        <f t="shared" si="27"/>
        <v>1513</v>
      </c>
      <c r="K312" s="4">
        <f t="shared" si="31"/>
        <v>1800</v>
      </c>
      <c r="L312" s="4">
        <f>IF(D312=1,"",VLOOKUP(D312,系数!$AA$1:$AJ$12,MATCH(C312,圣物评级,0),1))</f>
        <v>0</v>
      </c>
      <c r="M312" s="4">
        <f t="shared" si="30"/>
        <v>19825</v>
      </c>
    </row>
    <row r="313" spans="1:13" x14ac:dyDescent="0.3">
      <c r="A313" s="4">
        <f t="shared" si="25"/>
        <v>81000003</v>
      </c>
      <c r="B313" s="4">
        <v>2</v>
      </c>
      <c r="C313" s="4">
        <f>INDEX(属性!F:F,MATCH(强化!A313,属性!A:A,0))</f>
        <v>6</v>
      </c>
      <c r="D313" s="4">
        <f t="shared" si="26"/>
        <v>71</v>
      </c>
      <c r="E313" s="4">
        <v>0</v>
      </c>
      <c r="F313" s="4">
        <v>0</v>
      </c>
      <c r="G313" s="4">
        <v>0</v>
      </c>
      <c r="H313" s="4">
        <f t="shared" si="28"/>
        <v>140</v>
      </c>
      <c r="I313" s="4">
        <f t="shared" si="29"/>
        <v>0</v>
      </c>
      <c r="J313" s="4">
        <f t="shared" si="27"/>
        <v>1680</v>
      </c>
      <c r="K313" s="4">
        <f t="shared" si="31"/>
        <v>1800</v>
      </c>
      <c r="L313" s="4">
        <f>IF(D313=1,"",VLOOKUP(D313,系数!$AA$1:$AJ$12,MATCH(C313,圣物评级,0),1))</f>
        <v>0</v>
      </c>
      <c r="M313" s="4">
        <f t="shared" si="30"/>
        <v>21338</v>
      </c>
    </row>
    <row r="314" spans="1:13" x14ac:dyDescent="0.3">
      <c r="A314" s="4">
        <f t="shared" si="25"/>
        <v>81000003</v>
      </c>
      <c r="B314" s="4">
        <v>2</v>
      </c>
      <c r="C314" s="4">
        <f>INDEX(属性!F:F,MATCH(强化!A314,属性!A:A,0))</f>
        <v>6</v>
      </c>
      <c r="D314" s="4">
        <f t="shared" si="26"/>
        <v>72</v>
      </c>
      <c r="E314" s="4">
        <v>0</v>
      </c>
      <c r="F314" s="4">
        <v>0</v>
      </c>
      <c r="G314" s="4">
        <v>0</v>
      </c>
      <c r="H314" s="4">
        <f t="shared" si="28"/>
        <v>141</v>
      </c>
      <c r="I314" s="4">
        <f t="shared" si="29"/>
        <v>0</v>
      </c>
      <c r="J314" s="4">
        <f t="shared" si="27"/>
        <v>1865</v>
      </c>
      <c r="K314" s="4">
        <f t="shared" si="31"/>
        <v>1800</v>
      </c>
      <c r="L314" s="4">
        <f>IF(D314=1,"",VLOOKUP(D314,系数!$AA$1:$AJ$12,MATCH(C314,圣物评级,0),1))</f>
        <v>0</v>
      </c>
      <c r="M314" s="4">
        <f t="shared" si="30"/>
        <v>23018</v>
      </c>
    </row>
    <row r="315" spans="1:13" x14ac:dyDescent="0.3">
      <c r="A315" s="4">
        <f t="shared" si="25"/>
        <v>81000003</v>
      </c>
      <c r="B315" s="4">
        <v>2</v>
      </c>
      <c r="C315" s="4">
        <f>INDEX(属性!F:F,MATCH(强化!A315,属性!A:A,0))</f>
        <v>6</v>
      </c>
      <c r="D315" s="4">
        <f t="shared" si="26"/>
        <v>73</v>
      </c>
      <c r="E315" s="4">
        <v>0</v>
      </c>
      <c r="F315" s="4">
        <v>0</v>
      </c>
      <c r="G315" s="4">
        <v>0</v>
      </c>
      <c r="H315" s="4">
        <f t="shared" si="28"/>
        <v>142</v>
      </c>
      <c r="I315" s="4">
        <f t="shared" si="29"/>
        <v>0</v>
      </c>
      <c r="J315" s="4">
        <f t="shared" si="27"/>
        <v>2070</v>
      </c>
      <c r="K315" s="4">
        <f t="shared" si="31"/>
        <v>1800</v>
      </c>
      <c r="L315" s="4">
        <f>IF(D315=1,"",VLOOKUP(D315,系数!$AA$1:$AJ$12,MATCH(C315,圣物评级,0),1))</f>
        <v>0</v>
      </c>
      <c r="M315" s="4">
        <f t="shared" si="30"/>
        <v>24883</v>
      </c>
    </row>
    <row r="316" spans="1:13" x14ac:dyDescent="0.3">
      <c r="A316" s="4">
        <f t="shared" ref="A316:A379" si="32">A196+1</f>
        <v>81000003</v>
      </c>
      <c r="B316" s="4">
        <v>2</v>
      </c>
      <c r="C316" s="4">
        <f>INDEX(属性!F:F,MATCH(强化!A316,属性!A:A,0))</f>
        <v>6</v>
      </c>
      <c r="D316" s="4">
        <f t="shared" ref="D316:D379" si="33">D196</f>
        <v>74</v>
      </c>
      <c r="E316" s="4">
        <v>0</v>
      </c>
      <c r="F316" s="4">
        <v>0</v>
      </c>
      <c r="G316" s="4">
        <v>0</v>
      </c>
      <c r="H316" s="4">
        <f t="shared" si="28"/>
        <v>143</v>
      </c>
      <c r="I316" s="4">
        <f t="shared" si="29"/>
        <v>0</v>
      </c>
      <c r="J316" s="4">
        <f t="shared" ref="J316:J379" si="34">J196</f>
        <v>2297</v>
      </c>
      <c r="K316" s="4">
        <f t="shared" si="31"/>
        <v>1800</v>
      </c>
      <c r="L316" s="4">
        <f>IF(D316=1,"",VLOOKUP(D316,系数!$AA$1:$AJ$12,MATCH(C316,圣物评级,0),1))</f>
        <v>0</v>
      </c>
      <c r="M316" s="4">
        <f t="shared" si="30"/>
        <v>26953</v>
      </c>
    </row>
    <row r="317" spans="1:13" x14ac:dyDescent="0.3">
      <c r="A317" s="4">
        <f t="shared" si="32"/>
        <v>81000003</v>
      </c>
      <c r="B317" s="4">
        <v>2</v>
      </c>
      <c r="C317" s="4">
        <f>INDEX(属性!F:F,MATCH(强化!A317,属性!A:A,0))</f>
        <v>6</v>
      </c>
      <c r="D317" s="4">
        <f t="shared" si="33"/>
        <v>75</v>
      </c>
      <c r="E317" s="4">
        <v>0</v>
      </c>
      <c r="F317" s="4">
        <v>0</v>
      </c>
      <c r="G317" s="4">
        <v>0</v>
      </c>
      <c r="H317" s="4">
        <f t="shared" si="28"/>
        <v>144</v>
      </c>
      <c r="I317" s="4">
        <f t="shared" si="29"/>
        <v>0</v>
      </c>
      <c r="J317" s="4">
        <f t="shared" si="34"/>
        <v>2550</v>
      </c>
      <c r="K317" s="4">
        <f t="shared" si="31"/>
        <v>1800</v>
      </c>
      <c r="L317" s="4">
        <f>IF(D317=1,"",VLOOKUP(D317,系数!$AA$1:$AJ$12,MATCH(C317,圣物评级,0),1))</f>
        <v>0</v>
      </c>
      <c r="M317" s="4">
        <f t="shared" si="30"/>
        <v>29250</v>
      </c>
    </row>
    <row r="318" spans="1:13" x14ac:dyDescent="0.3">
      <c r="A318" s="4">
        <f t="shared" si="32"/>
        <v>81000003</v>
      </c>
      <c r="B318" s="4">
        <v>2</v>
      </c>
      <c r="C318" s="4">
        <f>INDEX(属性!F:F,MATCH(强化!A318,属性!A:A,0))</f>
        <v>6</v>
      </c>
      <c r="D318" s="4">
        <f t="shared" si="33"/>
        <v>76</v>
      </c>
      <c r="E318" s="4">
        <v>0</v>
      </c>
      <c r="F318" s="4">
        <v>0</v>
      </c>
      <c r="G318" s="4">
        <v>0</v>
      </c>
      <c r="H318" s="4">
        <f t="shared" si="28"/>
        <v>145</v>
      </c>
      <c r="I318" s="4">
        <f t="shared" si="29"/>
        <v>0</v>
      </c>
      <c r="J318" s="4">
        <f t="shared" si="34"/>
        <v>2832</v>
      </c>
      <c r="K318" s="4">
        <f t="shared" si="31"/>
        <v>1800</v>
      </c>
      <c r="L318" s="4">
        <f>IF(D318=1,"",VLOOKUP(D318,系数!$AA$1:$AJ$12,MATCH(C318,圣物评级,0),1))</f>
        <v>0</v>
      </c>
      <c r="M318" s="4">
        <f t="shared" si="30"/>
        <v>31800</v>
      </c>
    </row>
    <row r="319" spans="1:13" x14ac:dyDescent="0.3">
      <c r="A319" s="4">
        <f t="shared" si="32"/>
        <v>81000003</v>
      </c>
      <c r="B319" s="4">
        <v>2</v>
      </c>
      <c r="C319" s="4">
        <f>INDEX(属性!F:F,MATCH(强化!A319,属性!A:A,0))</f>
        <v>6</v>
      </c>
      <c r="D319" s="4">
        <f t="shared" si="33"/>
        <v>77</v>
      </c>
      <c r="E319" s="4">
        <v>0</v>
      </c>
      <c r="F319" s="4">
        <v>0</v>
      </c>
      <c r="G319" s="4">
        <v>0</v>
      </c>
      <c r="H319" s="4">
        <f t="shared" si="28"/>
        <v>146</v>
      </c>
      <c r="I319" s="4">
        <f t="shared" si="29"/>
        <v>0</v>
      </c>
      <c r="J319" s="4">
        <f t="shared" si="34"/>
        <v>3142</v>
      </c>
      <c r="K319" s="4">
        <f t="shared" si="31"/>
        <v>1800</v>
      </c>
      <c r="L319" s="4">
        <f>IF(D319=1,"",VLOOKUP(D319,系数!$AA$1:$AJ$12,MATCH(C319,圣物评级,0),1))</f>
        <v>0</v>
      </c>
      <c r="M319" s="4">
        <f t="shared" si="30"/>
        <v>34632</v>
      </c>
    </row>
    <row r="320" spans="1:13" x14ac:dyDescent="0.3">
      <c r="A320" s="4">
        <f t="shared" si="32"/>
        <v>81000003</v>
      </c>
      <c r="B320" s="4">
        <v>2</v>
      </c>
      <c r="C320" s="4">
        <f>INDEX(属性!F:F,MATCH(强化!A320,属性!A:A,0))</f>
        <v>6</v>
      </c>
      <c r="D320" s="4">
        <f t="shared" si="33"/>
        <v>78</v>
      </c>
      <c r="E320" s="4">
        <v>0</v>
      </c>
      <c r="F320" s="4">
        <v>0</v>
      </c>
      <c r="G320" s="4">
        <v>0</v>
      </c>
      <c r="H320" s="4">
        <f t="shared" si="28"/>
        <v>147</v>
      </c>
      <c r="I320" s="4">
        <f t="shared" si="29"/>
        <v>0</v>
      </c>
      <c r="J320" s="4">
        <f t="shared" si="34"/>
        <v>3488</v>
      </c>
      <c r="K320" s="4">
        <f t="shared" si="31"/>
        <v>1800</v>
      </c>
      <c r="L320" s="4">
        <f>IF(D320=1,"",VLOOKUP(D320,系数!$AA$1:$AJ$12,MATCH(C320,圣物评级,0),1))</f>
        <v>0</v>
      </c>
      <c r="M320" s="4">
        <f t="shared" si="30"/>
        <v>37774</v>
      </c>
    </row>
    <row r="321" spans="1:13" x14ac:dyDescent="0.3">
      <c r="A321" s="4">
        <f t="shared" si="32"/>
        <v>81000003</v>
      </c>
      <c r="B321" s="4">
        <v>2</v>
      </c>
      <c r="C321" s="4">
        <f>INDEX(属性!F:F,MATCH(强化!A321,属性!A:A,0))</f>
        <v>6</v>
      </c>
      <c r="D321" s="4">
        <f t="shared" si="33"/>
        <v>79</v>
      </c>
      <c r="E321" s="4">
        <v>0</v>
      </c>
      <c r="F321" s="4">
        <v>0</v>
      </c>
      <c r="G321" s="4">
        <v>0</v>
      </c>
      <c r="H321" s="4">
        <f t="shared" si="28"/>
        <v>148</v>
      </c>
      <c r="I321" s="4">
        <f t="shared" si="29"/>
        <v>0</v>
      </c>
      <c r="J321" s="4">
        <f t="shared" si="34"/>
        <v>3872</v>
      </c>
      <c r="K321" s="4">
        <f t="shared" si="31"/>
        <v>1800</v>
      </c>
      <c r="L321" s="4">
        <f>IF(D321=1,"",VLOOKUP(D321,系数!$AA$1:$AJ$12,MATCH(C321,圣物评级,0),1))</f>
        <v>0</v>
      </c>
      <c r="M321" s="4">
        <f t="shared" si="30"/>
        <v>41262</v>
      </c>
    </row>
    <row r="322" spans="1:13" x14ac:dyDescent="0.3">
      <c r="A322" s="4">
        <f t="shared" si="32"/>
        <v>81000003</v>
      </c>
      <c r="B322" s="4">
        <v>2</v>
      </c>
      <c r="C322" s="4">
        <f>INDEX(属性!F:F,MATCH(强化!A322,属性!A:A,0))</f>
        <v>6</v>
      </c>
      <c r="D322" s="4">
        <f t="shared" si="33"/>
        <v>80</v>
      </c>
      <c r="E322" s="4">
        <v>0</v>
      </c>
      <c r="F322" s="4">
        <v>0</v>
      </c>
      <c r="G322" s="4">
        <v>0</v>
      </c>
      <c r="H322" s="4">
        <f t="shared" si="28"/>
        <v>149</v>
      </c>
      <c r="I322" s="4">
        <f t="shared" si="29"/>
        <v>0</v>
      </c>
      <c r="J322" s="4">
        <f t="shared" si="34"/>
        <v>4515</v>
      </c>
      <c r="K322" s="4">
        <f t="shared" si="31"/>
        <v>1800</v>
      </c>
      <c r="L322" s="4">
        <f>IF(D322=1,"",VLOOKUP(D322,系数!$AA$1:$AJ$12,MATCH(C322,圣物评级,0),1))</f>
        <v>0</v>
      </c>
      <c r="M322" s="4">
        <f t="shared" si="30"/>
        <v>45134</v>
      </c>
    </row>
    <row r="323" spans="1:13" x14ac:dyDescent="0.3">
      <c r="A323" s="4">
        <f t="shared" si="32"/>
        <v>81000003</v>
      </c>
      <c r="B323" s="4">
        <v>2</v>
      </c>
      <c r="C323" s="4">
        <f>INDEX(属性!F:F,MATCH(强化!A323,属性!A:A,0))</f>
        <v>6</v>
      </c>
      <c r="D323" s="4">
        <f t="shared" si="33"/>
        <v>81</v>
      </c>
      <c r="E323" s="4">
        <v>0</v>
      </c>
      <c r="F323" s="4">
        <v>0</v>
      </c>
      <c r="G323" s="4">
        <v>0</v>
      </c>
      <c r="H323" s="4">
        <f t="shared" ref="H323:H386" si="35">IF(B323=1,0,VLOOKUP($C323,圣物数值,2,0)+VLOOKUP($C323,圣物数值,3,0)*($D323-1))</f>
        <v>150</v>
      </c>
      <c r="I323" s="4">
        <f t="shared" ref="I323:I386" si="36">IF(B323=2,0,VLOOKUP($C323,圣物数值,2,0)+VLOOKUP($C323,圣物数值,3,0)*($D323-1))</f>
        <v>0</v>
      </c>
      <c r="J323" s="4">
        <f t="shared" si="34"/>
        <v>5268</v>
      </c>
      <c r="K323" s="4">
        <f t="shared" si="31"/>
        <v>1800</v>
      </c>
      <c r="L323" s="4">
        <f>IF(D323=1,"",VLOOKUP(D323,系数!$AA$1:$AJ$12,MATCH(C323,圣物评级,0),1))</f>
        <v>0</v>
      </c>
      <c r="M323" s="4">
        <f t="shared" ref="M323:M386" si="37">IF(D323=1,0,M322+J322)</f>
        <v>49649</v>
      </c>
    </row>
    <row r="324" spans="1:13" x14ac:dyDescent="0.3">
      <c r="A324" s="4">
        <f t="shared" si="32"/>
        <v>81000003</v>
      </c>
      <c r="B324" s="4">
        <v>2</v>
      </c>
      <c r="C324" s="4">
        <f>INDEX(属性!F:F,MATCH(强化!A324,属性!A:A,0))</f>
        <v>6</v>
      </c>
      <c r="D324" s="4">
        <f t="shared" si="33"/>
        <v>82</v>
      </c>
      <c r="E324" s="4">
        <v>0</v>
      </c>
      <c r="F324" s="4">
        <v>0</v>
      </c>
      <c r="G324" s="4">
        <v>0</v>
      </c>
      <c r="H324" s="4">
        <f t="shared" si="35"/>
        <v>151</v>
      </c>
      <c r="I324" s="4">
        <f t="shared" si="36"/>
        <v>0</v>
      </c>
      <c r="J324" s="4">
        <f t="shared" si="34"/>
        <v>6020</v>
      </c>
      <c r="K324" s="4">
        <f t="shared" ref="K324:K387" si="38">60*30</f>
        <v>1800</v>
      </c>
      <c r="L324" s="4">
        <f>IF(D324=1,"",VLOOKUP(D324,系数!$AA$1:$AJ$12,MATCH(C324,圣物评级,0),1))</f>
        <v>0</v>
      </c>
      <c r="M324" s="4">
        <f t="shared" si="37"/>
        <v>54917</v>
      </c>
    </row>
    <row r="325" spans="1:13" x14ac:dyDescent="0.3">
      <c r="A325" s="4">
        <f t="shared" si="32"/>
        <v>81000003</v>
      </c>
      <c r="B325" s="4">
        <v>2</v>
      </c>
      <c r="C325" s="4">
        <f>INDEX(属性!F:F,MATCH(强化!A325,属性!A:A,0))</f>
        <v>6</v>
      </c>
      <c r="D325" s="4">
        <f t="shared" si="33"/>
        <v>83</v>
      </c>
      <c r="E325" s="4">
        <v>0</v>
      </c>
      <c r="F325" s="4">
        <v>0</v>
      </c>
      <c r="G325" s="4">
        <v>0</v>
      </c>
      <c r="H325" s="4">
        <f t="shared" si="35"/>
        <v>152</v>
      </c>
      <c r="I325" s="4">
        <f t="shared" si="36"/>
        <v>0</v>
      </c>
      <c r="J325" s="4">
        <f t="shared" si="34"/>
        <v>6773</v>
      </c>
      <c r="K325" s="4">
        <f t="shared" si="38"/>
        <v>1800</v>
      </c>
      <c r="L325" s="4">
        <f>IF(D325=1,"",VLOOKUP(D325,系数!$AA$1:$AJ$12,MATCH(C325,圣物评级,0),1))</f>
        <v>0</v>
      </c>
      <c r="M325" s="4">
        <f t="shared" si="37"/>
        <v>60937</v>
      </c>
    </row>
    <row r="326" spans="1:13" x14ac:dyDescent="0.3">
      <c r="A326" s="4">
        <f t="shared" si="32"/>
        <v>81000003</v>
      </c>
      <c r="B326" s="4">
        <v>2</v>
      </c>
      <c r="C326" s="4">
        <f>INDEX(属性!F:F,MATCH(强化!A326,属性!A:A,0))</f>
        <v>6</v>
      </c>
      <c r="D326" s="4">
        <f t="shared" si="33"/>
        <v>84</v>
      </c>
      <c r="E326" s="4">
        <v>0</v>
      </c>
      <c r="F326" s="4">
        <v>0</v>
      </c>
      <c r="G326" s="4">
        <v>0</v>
      </c>
      <c r="H326" s="4">
        <f t="shared" si="35"/>
        <v>153</v>
      </c>
      <c r="I326" s="4">
        <f t="shared" si="36"/>
        <v>0</v>
      </c>
      <c r="J326" s="4">
        <f t="shared" si="34"/>
        <v>7526</v>
      </c>
      <c r="K326" s="4">
        <f t="shared" si="38"/>
        <v>1800</v>
      </c>
      <c r="L326" s="4">
        <f>IF(D326=1,"",VLOOKUP(D326,系数!$AA$1:$AJ$12,MATCH(C326,圣物评级,0),1))</f>
        <v>0</v>
      </c>
      <c r="M326" s="4">
        <f t="shared" si="37"/>
        <v>67710</v>
      </c>
    </row>
    <row r="327" spans="1:13" x14ac:dyDescent="0.3">
      <c r="A327" s="4">
        <f t="shared" si="32"/>
        <v>81000003</v>
      </c>
      <c r="B327" s="4">
        <v>2</v>
      </c>
      <c r="C327" s="4">
        <f>INDEX(属性!F:F,MATCH(强化!A327,属性!A:A,0))</f>
        <v>6</v>
      </c>
      <c r="D327" s="4">
        <f t="shared" si="33"/>
        <v>85</v>
      </c>
      <c r="E327" s="4">
        <v>0</v>
      </c>
      <c r="F327" s="4">
        <v>0</v>
      </c>
      <c r="G327" s="4">
        <v>0</v>
      </c>
      <c r="H327" s="4">
        <f t="shared" si="35"/>
        <v>154</v>
      </c>
      <c r="I327" s="4">
        <f t="shared" si="36"/>
        <v>0</v>
      </c>
      <c r="J327" s="4">
        <f t="shared" si="34"/>
        <v>8780</v>
      </c>
      <c r="K327" s="4">
        <f t="shared" si="38"/>
        <v>1800</v>
      </c>
      <c r="L327" s="4">
        <f>IF(D327=1,"",VLOOKUP(D327,系数!$AA$1:$AJ$12,MATCH(C327,圣物评级,0),1))</f>
        <v>0</v>
      </c>
      <c r="M327" s="4">
        <f t="shared" si="37"/>
        <v>75236</v>
      </c>
    </row>
    <row r="328" spans="1:13" x14ac:dyDescent="0.3">
      <c r="A328" s="4">
        <f t="shared" si="32"/>
        <v>81000003</v>
      </c>
      <c r="B328" s="4">
        <v>2</v>
      </c>
      <c r="C328" s="4">
        <f>INDEX(属性!F:F,MATCH(强化!A328,属性!A:A,0))</f>
        <v>6</v>
      </c>
      <c r="D328" s="4">
        <f t="shared" si="33"/>
        <v>86</v>
      </c>
      <c r="E328" s="4">
        <v>0</v>
      </c>
      <c r="F328" s="4">
        <v>0</v>
      </c>
      <c r="G328" s="4">
        <v>0</v>
      </c>
      <c r="H328" s="4">
        <f t="shared" si="35"/>
        <v>155</v>
      </c>
      <c r="I328" s="4">
        <f t="shared" si="36"/>
        <v>0</v>
      </c>
      <c r="J328" s="4">
        <f t="shared" si="34"/>
        <v>10035</v>
      </c>
      <c r="K328" s="4">
        <f t="shared" si="38"/>
        <v>1800</v>
      </c>
      <c r="L328" s="4">
        <f>IF(D328=1,"",VLOOKUP(D328,系数!$AA$1:$AJ$12,MATCH(C328,圣物评级,0),1))</f>
        <v>0</v>
      </c>
      <c r="M328" s="4">
        <f t="shared" si="37"/>
        <v>84016</v>
      </c>
    </row>
    <row r="329" spans="1:13" x14ac:dyDescent="0.3">
      <c r="A329" s="4">
        <f t="shared" si="32"/>
        <v>81000003</v>
      </c>
      <c r="B329" s="4">
        <v>2</v>
      </c>
      <c r="C329" s="4">
        <f>INDEX(属性!F:F,MATCH(强化!A329,属性!A:A,0))</f>
        <v>6</v>
      </c>
      <c r="D329" s="4">
        <f t="shared" si="33"/>
        <v>87</v>
      </c>
      <c r="E329" s="4">
        <v>0</v>
      </c>
      <c r="F329" s="4">
        <v>0</v>
      </c>
      <c r="G329" s="4">
        <v>0</v>
      </c>
      <c r="H329" s="4">
        <f t="shared" si="35"/>
        <v>156</v>
      </c>
      <c r="I329" s="4">
        <f t="shared" si="36"/>
        <v>0</v>
      </c>
      <c r="J329" s="4">
        <f t="shared" si="34"/>
        <v>11289</v>
      </c>
      <c r="K329" s="4">
        <f t="shared" si="38"/>
        <v>1800</v>
      </c>
      <c r="L329" s="4">
        <f>IF(D329=1,"",VLOOKUP(D329,系数!$AA$1:$AJ$12,MATCH(C329,圣物评级,0),1))</f>
        <v>0</v>
      </c>
      <c r="M329" s="4">
        <f t="shared" si="37"/>
        <v>94051</v>
      </c>
    </row>
    <row r="330" spans="1:13" x14ac:dyDescent="0.3">
      <c r="A330" s="4">
        <f t="shared" si="32"/>
        <v>81000003</v>
      </c>
      <c r="B330" s="4">
        <v>2</v>
      </c>
      <c r="C330" s="4">
        <f>INDEX(属性!F:F,MATCH(强化!A330,属性!A:A,0))</f>
        <v>6</v>
      </c>
      <c r="D330" s="4">
        <f t="shared" si="33"/>
        <v>88</v>
      </c>
      <c r="E330" s="4">
        <v>0</v>
      </c>
      <c r="F330" s="4">
        <v>0</v>
      </c>
      <c r="G330" s="4">
        <v>0</v>
      </c>
      <c r="H330" s="4">
        <f t="shared" si="35"/>
        <v>157</v>
      </c>
      <c r="I330" s="4">
        <f t="shared" si="36"/>
        <v>0</v>
      </c>
      <c r="J330" s="4">
        <f t="shared" si="34"/>
        <v>12544</v>
      </c>
      <c r="K330" s="4">
        <f t="shared" si="38"/>
        <v>1800</v>
      </c>
      <c r="L330" s="4">
        <f>IF(D330=1,"",VLOOKUP(D330,系数!$AA$1:$AJ$12,MATCH(C330,圣物评级,0),1))</f>
        <v>0</v>
      </c>
      <c r="M330" s="4">
        <f t="shared" si="37"/>
        <v>105340</v>
      </c>
    </row>
    <row r="331" spans="1:13" x14ac:dyDescent="0.3">
      <c r="A331" s="4">
        <f t="shared" si="32"/>
        <v>81000003</v>
      </c>
      <c r="B331" s="4">
        <v>2</v>
      </c>
      <c r="C331" s="4">
        <f>INDEX(属性!F:F,MATCH(强化!A331,属性!A:A,0))</f>
        <v>6</v>
      </c>
      <c r="D331" s="4">
        <f t="shared" si="33"/>
        <v>89</v>
      </c>
      <c r="E331" s="4">
        <v>0</v>
      </c>
      <c r="F331" s="4">
        <v>0</v>
      </c>
      <c r="G331" s="4">
        <v>0</v>
      </c>
      <c r="H331" s="4">
        <f t="shared" si="35"/>
        <v>158</v>
      </c>
      <c r="I331" s="4">
        <f t="shared" si="36"/>
        <v>0</v>
      </c>
      <c r="J331" s="4">
        <f t="shared" si="34"/>
        <v>13798</v>
      </c>
      <c r="K331" s="4">
        <f t="shared" si="38"/>
        <v>1800</v>
      </c>
      <c r="L331" s="4">
        <f>IF(D331=1,"",VLOOKUP(D331,系数!$AA$1:$AJ$12,MATCH(C331,圣物评级,0),1))</f>
        <v>0</v>
      </c>
      <c r="M331" s="4">
        <f t="shared" si="37"/>
        <v>117884</v>
      </c>
    </row>
    <row r="332" spans="1:13" x14ac:dyDescent="0.3">
      <c r="A332" s="4">
        <f t="shared" si="32"/>
        <v>81000003</v>
      </c>
      <c r="B332" s="4">
        <v>2</v>
      </c>
      <c r="C332" s="4">
        <f>INDEX(属性!F:F,MATCH(强化!A332,属性!A:A,0))</f>
        <v>6</v>
      </c>
      <c r="D332" s="4">
        <f t="shared" si="33"/>
        <v>90</v>
      </c>
      <c r="E332" s="4">
        <v>0</v>
      </c>
      <c r="F332" s="4">
        <v>0</v>
      </c>
      <c r="G332" s="4">
        <v>0</v>
      </c>
      <c r="H332" s="4">
        <f t="shared" si="35"/>
        <v>159</v>
      </c>
      <c r="I332" s="4">
        <f t="shared" si="36"/>
        <v>0</v>
      </c>
      <c r="J332" s="4">
        <f t="shared" si="34"/>
        <v>13798</v>
      </c>
      <c r="K332" s="4">
        <f t="shared" si="38"/>
        <v>1800</v>
      </c>
      <c r="L332" s="4">
        <f>IF(D332=1,"",VLOOKUP(D332,系数!$AA$1:$AJ$12,MATCH(C332,圣物评级,0),1))</f>
        <v>0</v>
      </c>
      <c r="M332" s="4">
        <f t="shared" si="37"/>
        <v>131682</v>
      </c>
    </row>
    <row r="333" spans="1:13" x14ac:dyDescent="0.3">
      <c r="A333" s="4">
        <f t="shared" si="32"/>
        <v>81000003</v>
      </c>
      <c r="B333" s="4">
        <v>2</v>
      </c>
      <c r="C333" s="4">
        <f>INDEX(属性!F:F,MATCH(强化!A333,属性!A:A,0))</f>
        <v>6</v>
      </c>
      <c r="D333" s="4">
        <f t="shared" si="33"/>
        <v>91</v>
      </c>
      <c r="E333" s="4">
        <v>0</v>
      </c>
      <c r="F333" s="4">
        <v>0</v>
      </c>
      <c r="G333" s="4">
        <v>0</v>
      </c>
      <c r="H333" s="4">
        <f t="shared" si="35"/>
        <v>160</v>
      </c>
      <c r="I333" s="4">
        <f t="shared" si="36"/>
        <v>0</v>
      </c>
      <c r="J333" s="4">
        <f t="shared" si="34"/>
        <v>13798</v>
      </c>
      <c r="K333" s="4">
        <f t="shared" si="38"/>
        <v>1800</v>
      </c>
      <c r="L333" s="4">
        <f>IF(D333=1,"",VLOOKUP(D333,系数!$AA$1:$AJ$12,MATCH(C333,圣物评级,0),1))</f>
        <v>0</v>
      </c>
      <c r="M333" s="4">
        <f t="shared" si="37"/>
        <v>145480</v>
      </c>
    </row>
    <row r="334" spans="1:13" x14ac:dyDescent="0.3">
      <c r="A334" s="4">
        <f t="shared" si="32"/>
        <v>81000003</v>
      </c>
      <c r="B334" s="4">
        <v>2</v>
      </c>
      <c r="C334" s="4">
        <f>INDEX(属性!F:F,MATCH(强化!A334,属性!A:A,0))</f>
        <v>6</v>
      </c>
      <c r="D334" s="4">
        <f t="shared" si="33"/>
        <v>92</v>
      </c>
      <c r="E334" s="4">
        <v>0</v>
      </c>
      <c r="F334" s="4">
        <v>0</v>
      </c>
      <c r="G334" s="4">
        <v>0</v>
      </c>
      <c r="H334" s="4">
        <f t="shared" si="35"/>
        <v>161</v>
      </c>
      <c r="I334" s="4">
        <f t="shared" si="36"/>
        <v>0</v>
      </c>
      <c r="J334" s="4">
        <f t="shared" si="34"/>
        <v>13798</v>
      </c>
      <c r="K334" s="4">
        <f t="shared" si="38"/>
        <v>1800</v>
      </c>
      <c r="L334" s="4">
        <f>IF(D334=1,"",VLOOKUP(D334,系数!$AA$1:$AJ$12,MATCH(C334,圣物评级,0),1))</f>
        <v>0</v>
      </c>
      <c r="M334" s="4">
        <f t="shared" si="37"/>
        <v>159278</v>
      </c>
    </row>
    <row r="335" spans="1:13" x14ac:dyDescent="0.3">
      <c r="A335" s="4">
        <f t="shared" si="32"/>
        <v>81000003</v>
      </c>
      <c r="B335" s="4">
        <v>2</v>
      </c>
      <c r="C335" s="4">
        <f>INDEX(属性!F:F,MATCH(强化!A335,属性!A:A,0))</f>
        <v>6</v>
      </c>
      <c r="D335" s="4">
        <f t="shared" si="33"/>
        <v>93</v>
      </c>
      <c r="E335" s="4">
        <v>0</v>
      </c>
      <c r="F335" s="4">
        <v>0</v>
      </c>
      <c r="G335" s="4">
        <v>0</v>
      </c>
      <c r="H335" s="4">
        <f t="shared" si="35"/>
        <v>162</v>
      </c>
      <c r="I335" s="4">
        <f t="shared" si="36"/>
        <v>0</v>
      </c>
      <c r="J335" s="4">
        <f t="shared" si="34"/>
        <v>13798</v>
      </c>
      <c r="K335" s="4">
        <f t="shared" si="38"/>
        <v>1800</v>
      </c>
      <c r="L335" s="4">
        <f>IF(D335=1,"",VLOOKUP(D335,系数!$AA$1:$AJ$12,MATCH(C335,圣物评级,0),1))</f>
        <v>0</v>
      </c>
      <c r="M335" s="4">
        <f t="shared" si="37"/>
        <v>173076</v>
      </c>
    </row>
    <row r="336" spans="1:13" x14ac:dyDescent="0.3">
      <c r="A336" s="4">
        <f t="shared" si="32"/>
        <v>81000003</v>
      </c>
      <c r="B336" s="4">
        <v>2</v>
      </c>
      <c r="C336" s="4">
        <f>INDEX(属性!F:F,MATCH(强化!A336,属性!A:A,0))</f>
        <v>6</v>
      </c>
      <c r="D336" s="4">
        <f t="shared" si="33"/>
        <v>94</v>
      </c>
      <c r="E336" s="4">
        <v>0</v>
      </c>
      <c r="F336" s="4">
        <v>0</v>
      </c>
      <c r="G336" s="4">
        <v>0</v>
      </c>
      <c r="H336" s="4">
        <f t="shared" si="35"/>
        <v>163</v>
      </c>
      <c r="I336" s="4">
        <f t="shared" si="36"/>
        <v>0</v>
      </c>
      <c r="J336" s="4">
        <f t="shared" si="34"/>
        <v>13798</v>
      </c>
      <c r="K336" s="4">
        <f t="shared" si="38"/>
        <v>1800</v>
      </c>
      <c r="L336" s="4">
        <f>IF(D336=1,"",VLOOKUP(D336,系数!$AA$1:$AJ$12,MATCH(C336,圣物评级,0),1))</f>
        <v>0</v>
      </c>
      <c r="M336" s="4">
        <f t="shared" si="37"/>
        <v>186874</v>
      </c>
    </row>
    <row r="337" spans="1:13" x14ac:dyDescent="0.3">
      <c r="A337" s="4">
        <f t="shared" si="32"/>
        <v>81000003</v>
      </c>
      <c r="B337" s="4">
        <v>2</v>
      </c>
      <c r="C337" s="4">
        <f>INDEX(属性!F:F,MATCH(强化!A337,属性!A:A,0))</f>
        <v>6</v>
      </c>
      <c r="D337" s="4">
        <f t="shared" si="33"/>
        <v>95</v>
      </c>
      <c r="E337" s="4">
        <v>0</v>
      </c>
      <c r="F337" s="4">
        <v>0</v>
      </c>
      <c r="G337" s="4">
        <v>0</v>
      </c>
      <c r="H337" s="4">
        <f t="shared" si="35"/>
        <v>164</v>
      </c>
      <c r="I337" s="4">
        <f t="shared" si="36"/>
        <v>0</v>
      </c>
      <c r="J337" s="4">
        <f t="shared" si="34"/>
        <v>13798</v>
      </c>
      <c r="K337" s="4">
        <f t="shared" si="38"/>
        <v>1800</v>
      </c>
      <c r="L337" s="4">
        <f>IF(D337=1,"",VLOOKUP(D337,系数!$AA$1:$AJ$12,MATCH(C337,圣物评级,0),1))</f>
        <v>0</v>
      </c>
      <c r="M337" s="4">
        <f t="shared" si="37"/>
        <v>200672</v>
      </c>
    </row>
    <row r="338" spans="1:13" x14ac:dyDescent="0.3">
      <c r="A338" s="4">
        <f t="shared" si="32"/>
        <v>81000003</v>
      </c>
      <c r="B338" s="4">
        <v>2</v>
      </c>
      <c r="C338" s="4">
        <f>INDEX(属性!F:F,MATCH(强化!A338,属性!A:A,0))</f>
        <v>6</v>
      </c>
      <c r="D338" s="4">
        <f t="shared" si="33"/>
        <v>96</v>
      </c>
      <c r="E338" s="4">
        <v>0</v>
      </c>
      <c r="F338" s="4">
        <v>0</v>
      </c>
      <c r="G338" s="4">
        <v>0</v>
      </c>
      <c r="H338" s="4">
        <f t="shared" si="35"/>
        <v>165</v>
      </c>
      <c r="I338" s="4">
        <f t="shared" si="36"/>
        <v>0</v>
      </c>
      <c r="J338" s="4">
        <f t="shared" si="34"/>
        <v>13798</v>
      </c>
      <c r="K338" s="4">
        <f t="shared" si="38"/>
        <v>1800</v>
      </c>
      <c r="L338" s="4">
        <f>IF(D338=1,"",VLOOKUP(D338,系数!$AA$1:$AJ$12,MATCH(C338,圣物评级,0),1))</f>
        <v>0</v>
      </c>
      <c r="M338" s="4">
        <f t="shared" si="37"/>
        <v>214470</v>
      </c>
    </row>
    <row r="339" spans="1:13" x14ac:dyDescent="0.3">
      <c r="A339" s="4">
        <f t="shared" si="32"/>
        <v>81000003</v>
      </c>
      <c r="B339" s="4">
        <v>2</v>
      </c>
      <c r="C339" s="4">
        <f>INDEX(属性!F:F,MATCH(强化!A339,属性!A:A,0))</f>
        <v>6</v>
      </c>
      <c r="D339" s="4">
        <f t="shared" si="33"/>
        <v>97</v>
      </c>
      <c r="E339" s="4">
        <v>0</v>
      </c>
      <c r="F339" s="4">
        <v>0</v>
      </c>
      <c r="G339" s="4">
        <v>0</v>
      </c>
      <c r="H339" s="4">
        <f t="shared" si="35"/>
        <v>166</v>
      </c>
      <c r="I339" s="4">
        <f t="shared" si="36"/>
        <v>0</v>
      </c>
      <c r="J339" s="4">
        <f t="shared" si="34"/>
        <v>13798</v>
      </c>
      <c r="K339" s="4">
        <f t="shared" si="38"/>
        <v>1800</v>
      </c>
      <c r="L339" s="4">
        <f>IF(D339=1,"",VLOOKUP(D339,系数!$AA$1:$AJ$12,MATCH(C339,圣物评级,0),1))</f>
        <v>0</v>
      </c>
      <c r="M339" s="4">
        <f t="shared" si="37"/>
        <v>228268</v>
      </c>
    </row>
    <row r="340" spans="1:13" x14ac:dyDescent="0.3">
      <c r="A340" s="4">
        <f t="shared" si="32"/>
        <v>81000003</v>
      </c>
      <c r="B340" s="4">
        <v>2</v>
      </c>
      <c r="C340" s="4">
        <f>INDEX(属性!F:F,MATCH(强化!A340,属性!A:A,0))</f>
        <v>6</v>
      </c>
      <c r="D340" s="4">
        <f t="shared" si="33"/>
        <v>98</v>
      </c>
      <c r="E340" s="4">
        <v>0</v>
      </c>
      <c r="F340" s="4">
        <v>0</v>
      </c>
      <c r="G340" s="4">
        <v>0</v>
      </c>
      <c r="H340" s="4">
        <f t="shared" si="35"/>
        <v>167</v>
      </c>
      <c r="I340" s="4">
        <f t="shared" si="36"/>
        <v>0</v>
      </c>
      <c r="J340" s="4">
        <f t="shared" si="34"/>
        <v>13798</v>
      </c>
      <c r="K340" s="4">
        <f t="shared" si="38"/>
        <v>1800</v>
      </c>
      <c r="L340" s="4">
        <f>IF(D340=1,"",VLOOKUP(D340,系数!$AA$1:$AJ$12,MATCH(C340,圣物评级,0),1))</f>
        <v>0</v>
      </c>
      <c r="M340" s="4">
        <f t="shared" si="37"/>
        <v>242066</v>
      </c>
    </row>
    <row r="341" spans="1:13" x14ac:dyDescent="0.3">
      <c r="A341" s="4">
        <f t="shared" si="32"/>
        <v>81000003</v>
      </c>
      <c r="B341" s="4">
        <v>2</v>
      </c>
      <c r="C341" s="4">
        <f>INDEX(属性!F:F,MATCH(强化!A341,属性!A:A,0))</f>
        <v>6</v>
      </c>
      <c r="D341" s="4">
        <f t="shared" si="33"/>
        <v>99</v>
      </c>
      <c r="E341" s="4">
        <v>0</v>
      </c>
      <c r="F341" s="4">
        <v>0</v>
      </c>
      <c r="G341" s="4">
        <v>0</v>
      </c>
      <c r="H341" s="4">
        <f t="shared" si="35"/>
        <v>168</v>
      </c>
      <c r="I341" s="4">
        <f t="shared" si="36"/>
        <v>0</v>
      </c>
      <c r="J341" s="4">
        <f t="shared" si="34"/>
        <v>13798</v>
      </c>
      <c r="K341" s="4">
        <f t="shared" si="38"/>
        <v>1800</v>
      </c>
      <c r="L341" s="4">
        <f>IF(D341=1,"",VLOOKUP(D341,系数!$AA$1:$AJ$12,MATCH(C341,圣物评级,0),1))</f>
        <v>0</v>
      </c>
      <c r="M341" s="4">
        <f t="shared" si="37"/>
        <v>255864</v>
      </c>
    </row>
    <row r="342" spans="1:13" x14ac:dyDescent="0.3">
      <c r="A342" s="4">
        <f t="shared" si="32"/>
        <v>81000003</v>
      </c>
      <c r="B342" s="4">
        <v>2</v>
      </c>
      <c r="C342" s="4">
        <f>INDEX(属性!F:F,MATCH(强化!A342,属性!A:A,0))</f>
        <v>6</v>
      </c>
      <c r="D342" s="4">
        <f t="shared" si="33"/>
        <v>100</v>
      </c>
      <c r="E342" s="4">
        <v>0</v>
      </c>
      <c r="F342" s="4">
        <v>0</v>
      </c>
      <c r="G342" s="4">
        <v>0</v>
      </c>
      <c r="H342" s="4">
        <f t="shared" si="35"/>
        <v>169</v>
      </c>
      <c r="I342" s="4">
        <f t="shared" si="36"/>
        <v>0</v>
      </c>
      <c r="J342" s="4">
        <f t="shared" si="34"/>
        <v>13798</v>
      </c>
      <c r="K342" s="4">
        <f t="shared" si="38"/>
        <v>1800</v>
      </c>
      <c r="L342" s="4">
        <f>IF(D342=1,"",VLOOKUP(D342,系数!$AA$1:$AJ$12,MATCH(C342,圣物评级,0),1))</f>
        <v>0</v>
      </c>
      <c r="M342" s="4">
        <f t="shared" si="37"/>
        <v>269662</v>
      </c>
    </row>
    <row r="343" spans="1:13" x14ac:dyDescent="0.3">
      <c r="A343" s="4">
        <f t="shared" si="32"/>
        <v>81000003</v>
      </c>
      <c r="B343" s="4">
        <v>2</v>
      </c>
      <c r="C343" s="4">
        <f>INDEX(属性!F:F,MATCH(强化!A343,属性!A:A,0))</f>
        <v>6</v>
      </c>
      <c r="D343" s="4">
        <f t="shared" si="33"/>
        <v>101</v>
      </c>
      <c r="E343" s="4">
        <v>0</v>
      </c>
      <c r="F343" s="4">
        <v>0</v>
      </c>
      <c r="G343" s="4">
        <v>0</v>
      </c>
      <c r="H343" s="4">
        <f t="shared" si="35"/>
        <v>170</v>
      </c>
      <c r="I343" s="4">
        <f t="shared" si="36"/>
        <v>0</v>
      </c>
      <c r="J343" s="4">
        <f t="shared" si="34"/>
        <v>13798</v>
      </c>
      <c r="K343" s="4">
        <f t="shared" si="38"/>
        <v>1800</v>
      </c>
      <c r="L343" s="4">
        <f>IF(D343=1,"",VLOOKUP(D343,系数!$AA$1:$AJ$12,MATCH(C343,圣物评级,0),1))</f>
        <v>0</v>
      </c>
      <c r="M343" s="4">
        <f t="shared" si="37"/>
        <v>283460</v>
      </c>
    </row>
    <row r="344" spans="1:13" x14ac:dyDescent="0.3">
      <c r="A344" s="4">
        <f t="shared" si="32"/>
        <v>81000003</v>
      </c>
      <c r="B344" s="4">
        <v>2</v>
      </c>
      <c r="C344" s="4">
        <f>INDEX(属性!F:F,MATCH(强化!A344,属性!A:A,0))</f>
        <v>6</v>
      </c>
      <c r="D344" s="4">
        <f t="shared" si="33"/>
        <v>102</v>
      </c>
      <c r="E344" s="4">
        <v>0</v>
      </c>
      <c r="F344" s="4">
        <v>0</v>
      </c>
      <c r="G344" s="4">
        <v>0</v>
      </c>
      <c r="H344" s="4">
        <f t="shared" si="35"/>
        <v>171</v>
      </c>
      <c r="I344" s="4">
        <f t="shared" si="36"/>
        <v>0</v>
      </c>
      <c r="J344" s="4">
        <f t="shared" si="34"/>
        <v>13798</v>
      </c>
      <c r="K344" s="4">
        <f t="shared" si="38"/>
        <v>1800</v>
      </c>
      <c r="L344" s="4">
        <f>IF(D344=1,"",VLOOKUP(D344,系数!$AA$1:$AJ$12,MATCH(C344,圣物评级,0),1))</f>
        <v>0</v>
      </c>
      <c r="M344" s="4">
        <f t="shared" si="37"/>
        <v>297258</v>
      </c>
    </row>
    <row r="345" spans="1:13" x14ac:dyDescent="0.3">
      <c r="A345" s="4">
        <f t="shared" si="32"/>
        <v>81000003</v>
      </c>
      <c r="B345" s="4">
        <v>2</v>
      </c>
      <c r="C345" s="4">
        <f>INDEX(属性!F:F,MATCH(强化!A345,属性!A:A,0))</f>
        <v>6</v>
      </c>
      <c r="D345" s="4">
        <f t="shared" si="33"/>
        <v>103</v>
      </c>
      <c r="E345" s="4">
        <v>0</v>
      </c>
      <c r="F345" s="4">
        <v>0</v>
      </c>
      <c r="G345" s="4">
        <v>0</v>
      </c>
      <c r="H345" s="4">
        <f t="shared" si="35"/>
        <v>172</v>
      </c>
      <c r="I345" s="4">
        <f t="shared" si="36"/>
        <v>0</v>
      </c>
      <c r="J345" s="4">
        <f t="shared" si="34"/>
        <v>13798</v>
      </c>
      <c r="K345" s="4">
        <f t="shared" si="38"/>
        <v>1800</v>
      </c>
      <c r="L345" s="4">
        <f>IF(D345=1,"",VLOOKUP(D345,系数!$AA$1:$AJ$12,MATCH(C345,圣物评级,0),1))</f>
        <v>0</v>
      </c>
      <c r="M345" s="4">
        <f t="shared" si="37"/>
        <v>311056</v>
      </c>
    </row>
    <row r="346" spans="1:13" x14ac:dyDescent="0.3">
      <c r="A346" s="4">
        <f t="shared" si="32"/>
        <v>81000003</v>
      </c>
      <c r="B346" s="4">
        <v>2</v>
      </c>
      <c r="C346" s="4">
        <f>INDEX(属性!F:F,MATCH(强化!A346,属性!A:A,0))</f>
        <v>6</v>
      </c>
      <c r="D346" s="4">
        <f t="shared" si="33"/>
        <v>104</v>
      </c>
      <c r="E346" s="4">
        <v>0</v>
      </c>
      <c r="F346" s="4">
        <v>0</v>
      </c>
      <c r="G346" s="4">
        <v>0</v>
      </c>
      <c r="H346" s="4">
        <f t="shared" si="35"/>
        <v>173</v>
      </c>
      <c r="I346" s="4">
        <f t="shared" si="36"/>
        <v>0</v>
      </c>
      <c r="J346" s="4">
        <f t="shared" si="34"/>
        <v>13798</v>
      </c>
      <c r="K346" s="4">
        <f t="shared" si="38"/>
        <v>1800</v>
      </c>
      <c r="L346" s="4">
        <f>IF(D346=1,"",VLOOKUP(D346,系数!$AA$1:$AJ$12,MATCH(C346,圣物评级,0),1))</f>
        <v>0</v>
      </c>
      <c r="M346" s="4">
        <f t="shared" si="37"/>
        <v>324854</v>
      </c>
    </row>
    <row r="347" spans="1:13" x14ac:dyDescent="0.3">
      <c r="A347" s="4">
        <f t="shared" si="32"/>
        <v>81000003</v>
      </c>
      <c r="B347" s="4">
        <v>2</v>
      </c>
      <c r="C347" s="4">
        <f>INDEX(属性!F:F,MATCH(强化!A347,属性!A:A,0))</f>
        <v>6</v>
      </c>
      <c r="D347" s="4">
        <f t="shared" si="33"/>
        <v>105</v>
      </c>
      <c r="E347" s="4">
        <v>0</v>
      </c>
      <c r="F347" s="4">
        <v>0</v>
      </c>
      <c r="G347" s="4">
        <v>0</v>
      </c>
      <c r="H347" s="4">
        <f t="shared" si="35"/>
        <v>174</v>
      </c>
      <c r="I347" s="4">
        <f t="shared" si="36"/>
        <v>0</v>
      </c>
      <c r="J347" s="4">
        <f t="shared" si="34"/>
        <v>13798</v>
      </c>
      <c r="K347" s="4">
        <f t="shared" si="38"/>
        <v>1800</v>
      </c>
      <c r="L347" s="4">
        <f>IF(D347=1,"",VLOOKUP(D347,系数!$AA$1:$AJ$12,MATCH(C347,圣物评级,0),1))</f>
        <v>0</v>
      </c>
      <c r="M347" s="4">
        <f t="shared" si="37"/>
        <v>338652</v>
      </c>
    </row>
    <row r="348" spans="1:13" x14ac:dyDescent="0.3">
      <c r="A348" s="4">
        <f t="shared" si="32"/>
        <v>81000003</v>
      </c>
      <c r="B348" s="4">
        <v>2</v>
      </c>
      <c r="C348" s="4">
        <f>INDEX(属性!F:F,MATCH(强化!A348,属性!A:A,0))</f>
        <v>6</v>
      </c>
      <c r="D348" s="4">
        <f t="shared" si="33"/>
        <v>106</v>
      </c>
      <c r="E348" s="4">
        <v>0</v>
      </c>
      <c r="F348" s="4">
        <v>0</v>
      </c>
      <c r="G348" s="4">
        <v>0</v>
      </c>
      <c r="H348" s="4">
        <f t="shared" si="35"/>
        <v>175</v>
      </c>
      <c r="I348" s="4">
        <f t="shared" si="36"/>
        <v>0</v>
      </c>
      <c r="J348" s="4">
        <f t="shared" si="34"/>
        <v>13798</v>
      </c>
      <c r="K348" s="4">
        <f t="shared" si="38"/>
        <v>1800</v>
      </c>
      <c r="L348" s="4">
        <f>IF(D348=1,"",VLOOKUP(D348,系数!$AA$1:$AJ$12,MATCH(C348,圣物评级,0),1))</f>
        <v>0</v>
      </c>
      <c r="M348" s="4">
        <f t="shared" si="37"/>
        <v>352450</v>
      </c>
    </row>
    <row r="349" spans="1:13" x14ac:dyDescent="0.3">
      <c r="A349" s="4">
        <f t="shared" si="32"/>
        <v>81000003</v>
      </c>
      <c r="B349" s="4">
        <v>2</v>
      </c>
      <c r="C349" s="4">
        <f>INDEX(属性!F:F,MATCH(强化!A349,属性!A:A,0))</f>
        <v>6</v>
      </c>
      <c r="D349" s="4">
        <f t="shared" si="33"/>
        <v>107</v>
      </c>
      <c r="E349" s="4">
        <v>0</v>
      </c>
      <c r="F349" s="4">
        <v>0</v>
      </c>
      <c r="G349" s="4">
        <v>0</v>
      </c>
      <c r="H349" s="4">
        <f t="shared" si="35"/>
        <v>176</v>
      </c>
      <c r="I349" s="4">
        <f t="shared" si="36"/>
        <v>0</v>
      </c>
      <c r="J349" s="4">
        <f t="shared" si="34"/>
        <v>13798</v>
      </c>
      <c r="K349" s="4">
        <f t="shared" si="38"/>
        <v>1800</v>
      </c>
      <c r="L349" s="4">
        <f>IF(D349=1,"",VLOOKUP(D349,系数!$AA$1:$AJ$12,MATCH(C349,圣物评级,0),1))</f>
        <v>0</v>
      </c>
      <c r="M349" s="4">
        <f t="shared" si="37"/>
        <v>366248</v>
      </c>
    </row>
    <row r="350" spans="1:13" x14ac:dyDescent="0.3">
      <c r="A350" s="4">
        <f t="shared" si="32"/>
        <v>81000003</v>
      </c>
      <c r="B350" s="4">
        <v>2</v>
      </c>
      <c r="C350" s="4">
        <f>INDEX(属性!F:F,MATCH(强化!A350,属性!A:A,0))</f>
        <v>6</v>
      </c>
      <c r="D350" s="4">
        <f t="shared" si="33"/>
        <v>108</v>
      </c>
      <c r="E350" s="4">
        <v>0</v>
      </c>
      <c r="F350" s="4">
        <v>0</v>
      </c>
      <c r="G350" s="4">
        <v>0</v>
      </c>
      <c r="H350" s="4">
        <f t="shared" si="35"/>
        <v>177</v>
      </c>
      <c r="I350" s="4">
        <f t="shared" si="36"/>
        <v>0</v>
      </c>
      <c r="J350" s="4">
        <f t="shared" si="34"/>
        <v>13798</v>
      </c>
      <c r="K350" s="4">
        <f t="shared" si="38"/>
        <v>1800</v>
      </c>
      <c r="L350" s="4">
        <f>IF(D350=1,"",VLOOKUP(D350,系数!$AA$1:$AJ$12,MATCH(C350,圣物评级,0),1))</f>
        <v>0</v>
      </c>
      <c r="M350" s="4">
        <f t="shared" si="37"/>
        <v>380046</v>
      </c>
    </row>
    <row r="351" spans="1:13" x14ac:dyDescent="0.3">
      <c r="A351" s="4">
        <f t="shared" si="32"/>
        <v>81000003</v>
      </c>
      <c r="B351" s="4">
        <v>2</v>
      </c>
      <c r="C351" s="4">
        <f>INDEX(属性!F:F,MATCH(强化!A351,属性!A:A,0))</f>
        <v>6</v>
      </c>
      <c r="D351" s="4">
        <f t="shared" si="33"/>
        <v>109</v>
      </c>
      <c r="E351" s="4">
        <v>0</v>
      </c>
      <c r="F351" s="4">
        <v>0</v>
      </c>
      <c r="G351" s="4">
        <v>0</v>
      </c>
      <c r="H351" s="4">
        <f t="shared" si="35"/>
        <v>178</v>
      </c>
      <c r="I351" s="4">
        <f t="shared" si="36"/>
        <v>0</v>
      </c>
      <c r="J351" s="4">
        <f t="shared" si="34"/>
        <v>13798</v>
      </c>
      <c r="K351" s="4">
        <f t="shared" si="38"/>
        <v>1800</v>
      </c>
      <c r="L351" s="4">
        <f>IF(D351=1,"",VLOOKUP(D351,系数!$AA$1:$AJ$12,MATCH(C351,圣物评级,0),1))</f>
        <v>0</v>
      </c>
      <c r="M351" s="4">
        <f t="shared" si="37"/>
        <v>393844</v>
      </c>
    </row>
    <row r="352" spans="1:13" x14ac:dyDescent="0.3">
      <c r="A352" s="4">
        <f t="shared" si="32"/>
        <v>81000003</v>
      </c>
      <c r="B352" s="4">
        <v>2</v>
      </c>
      <c r="C352" s="4">
        <f>INDEX(属性!F:F,MATCH(强化!A352,属性!A:A,0))</f>
        <v>6</v>
      </c>
      <c r="D352" s="4">
        <f t="shared" si="33"/>
        <v>110</v>
      </c>
      <c r="E352" s="4">
        <v>0</v>
      </c>
      <c r="F352" s="4">
        <v>0</v>
      </c>
      <c r="G352" s="4">
        <v>0</v>
      </c>
      <c r="H352" s="4">
        <f t="shared" si="35"/>
        <v>179</v>
      </c>
      <c r="I352" s="4">
        <f t="shared" si="36"/>
        <v>0</v>
      </c>
      <c r="J352" s="4">
        <f t="shared" si="34"/>
        <v>13798</v>
      </c>
      <c r="K352" s="4">
        <f t="shared" si="38"/>
        <v>1800</v>
      </c>
      <c r="L352" s="4">
        <f>IF(D352=1,"",VLOOKUP(D352,系数!$AA$1:$AJ$12,MATCH(C352,圣物评级,0),1))</f>
        <v>0</v>
      </c>
      <c r="M352" s="4">
        <f t="shared" si="37"/>
        <v>407642</v>
      </c>
    </row>
    <row r="353" spans="1:13" x14ac:dyDescent="0.3">
      <c r="A353" s="4">
        <f t="shared" si="32"/>
        <v>81000003</v>
      </c>
      <c r="B353" s="4">
        <v>2</v>
      </c>
      <c r="C353" s="4">
        <f>INDEX(属性!F:F,MATCH(强化!A353,属性!A:A,0))</f>
        <v>6</v>
      </c>
      <c r="D353" s="4">
        <f t="shared" si="33"/>
        <v>111</v>
      </c>
      <c r="E353" s="4">
        <v>0</v>
      </c>
      <c r="F353" s="4">
        <v>0</v>
      </c>
      <c r="G353" s="4">
        <v>0</v>
      </c>
      <c r="H353" s="4">
        <f t="shared" si="35"/>
        <v>180</v>
      </c>
      <c r="I353" s="4">
        <f t="shared" si="36"/>
        <v>0</v>
      </c>
      <c r="J353" s="4">
        <f t="shared" si="34"/>
        <v>13798</v>
      </c>
      <c r="K353" s="4">
        <f t="shared" si="38"/>
        <v>1800</v>
      </c>
      <c r="L353" s="4">
        <f>IF(D353=1,"",VLOOKUP(D353,系数!$AA$1:$AJ$12,MATCH(C353,圣物评级,0),1))</f>
        <v>0</v>
      </c>
      <c r="M353" s="4">
        <f t="shared" si="37"/>
        <v>421440</v>
      </c>
    </row>
    <row r="354" spans="1:13" x14ac:dyDescent="0.3">
      <c r="A354" s="4">
        <f t="shared" si="32"/>
        <v>81000003</v>
      </c>
      <c r="B354" s="4">
        <v>2</v>
      </c>
      <c r="C354" s="4">
        <f>INDEX(属性!F:F,MATCH(强化!A354,属性!A:A,0))</f>
        <v>6</v>
      </c>
      <c r="D354" s="4">
        <f t="shared" si="33"/>
        <v>112</v>
      </c>
      <c r="E354" s="4">
        <v>0</v>
      </c>
      <c r="F354" s="4">
        <v>0</v>
      </c>
      <c r="G354" s="4">
        <v>0</v>
      </c>
      <c r="H354" s="4">
        <f t="shared" si="35"/>
        <v>181</v>
      </c>
      <c r="I354" s="4">
        <f t="shared" si="36"/>
        <v>0</v>
      </c>
      <c r="J354" s="4">
        <f t="shared" si="34"/>
        <v>13798</v>
      </c>
      <c r="K354" s="4">
        <f t="shared" si="38"/>
        <v>1800</v>
      </c>
      <c r="L354" s="4">
        <f>IF(D354=1,"",VLOOKUP(D354,系数!$AA$1:$AJ$12,MATCH(C354,圣物评级,0),1))</f>
        <v>0</v>
      </c>
      <c r="M354" s="4">
        <f t="shared" si="37"/>
        <v>435238</v>
      </c>
    </row>
    <row r="355" spans="1:13" x14ac:dyDescent="0.3">
      <c r="A355" s="4">
        <f t="shared" si="32"/>
        <v>81000003</v>
      </c>
      <c r="B355" s="4">
        <v>2</v>
      </c>
      <c r="C355" s="4">
        <f>INDEX(属性!F:F,MATCH(强化!A355,属性!A:A,0))</f>
        <v>6</v>
      </c>
      <c r="D355" s="4">
        <f t="shared" si="33"/>
        <v>113</v>
      </c>
      <c r="E355" s="4">
        <v>0</v>
      </c>
      <c r="F355" s="4">
        <v>0</v>
      </c>
      <c r="G355" s="4">
        <v>0</v>
      </c>
      <c r="H355" s="4">
        <f t="shared" si="35"/>
        <v>182</v>
      </c>
      <c r="I355" s="4">
        <f t="shared" si="36"/>
        <v>0</v>
      </c>
      <c r="J355" s="4">
        <f t="shared" si="34"/>
        <v>13798</v>
      </c>
      <c r="K355" s="4">
        <f t="shared" si="38"/>
        <v>1800</v>
      </c>
      <c r="L355" s="4">
        <f>IF(D355=1,"",VLOOKUP(D355,系数!$AA$1:$AJ$12,MATCH(C355,圣物评级,0),1))</f>
        <v>0</v>
      </c>
      <c r="M355" s="4">
        <f t="shared" si="37"/>
        <v>449036</v>
      </c>
    </row>
    <row r="356" spans="1:13" x14ac:dyDescent="0.3">
      <c r="A356" s="4">
        <f t="shared" si="32"/>
        <v>81000003</v>
      </c>
      <c r="B356" s="4">
        <v>2</v>
      </c>
      <c r="C356" s="4">
        <f>INDEX(属性!F:F,MATCH(强化!A356,属性!A:A,0))</f>
        <v>6</v>
      </c>
      <c r="D356" s="4">
        <f t="shared" si="33"/>
        <v>114</v>
      </c>
      <c r="E356" s="4">
        <v>0</v>
      </c>
      <c r="F356" s="4">
        <v>0</v>
      </c>
      <c r="G356" s="4">
        <v>0</v>
      </c>
      <c r="H356" s="4">
        <f t="shared" si="35"/>
        <v>183</v>
      </c>
      <c r="I356" s="4">
        <f t="shared" si="36"/>
        <v>0</v>
      </c>
      <c r="J356" s="4">
        <f t="shared" si="34"/>
        <v>13798</v>
      </c>
      <c r="K356" s="4">
        <f t="shared" si="38"/>
        <v>1800</v>
      </c>
      <c r="L356" s="4">
        <f>IF(D356=1,"",VLOOKUP(D356,系数!$AA$1:$AJ$12,MATCH(C356,圣物评级,0),1))</f>
        <v>0</v>
      </c>
      <c r="M356" s="4">
        <f t="shared" si="37"/>
        <v>462834</v>
      </c>
    </row>
    <row r="357" spans="1:13" x14ac:dyDescent="0.3">
      <c r="A357" s="4">
        <f t="shared" si="32"/>
        <v>81000003</v>
      </c>
      <c r="B357" s="4">
        <v>2</v>
      </c>
      <c r="C357" s="4">
        <f>INDEX(属性!F:F,MATCH(强化!A357,属性!A:A,0))</f>
        <v>6</v>
      </c>
      <c r="D357" s="4">
        <f t="shared" si="33"/>
        <v>115</v>
      </c>
      <c r="E357" s="4">
        <v>0</v>
      </c>
      <c r="F357" s="4">
        <v>0</v>
      </c>
      <c r="G357" s="4">
        <v>0</v>
      </c>
      <c r="H357" s="4">
        <f t="shared" si="35"/>
        <v>184</v>
      </c>
      <c r="I357" s="4">
        <f t="shared" si="36"/>
        <v>0</v>
      </c>
      <c r="J357" s="4">
        <f t="shared" si="34"/>
        <v>13798</v>
      </c>
      <c r="K357" s="4">
        <f t="shared" si="38"/>
        <v>1800</v>
      </c>
      <c r="L357" s="4">
        <f>IF(D357=1,"",VLOOKUP(D357,系数!$AA$1:$AJ$12,MATCH(C357,圣物评级,0),1))</f>
        <v>0</v>
      </c>
      <c r="M357" s="4">
        <f t="shared" si="37"/>
        <v>476632</v>
      </c>
    </row>
    <row r="358" spans="1:13" x14ac:dyDescent="0.3">
      <c r="A358" s="4">
        <f t="shared" si="32"/>
        <v>81000003</v>
      </c>
      <c r="B358" s="4">
        <v>2</v>
      </c>
      <c r="C358" s="4">
        <f>INDEX(属性!F:F,MATCH(强化!A358,属性!A:A,0))</f>
        <v>6</v>
      </c>
      <c r="D358" s="4">
        <f t="shared" si="33"/>
        <v>116</v>
      </c>
      <c r="E358" s="4">
        <v>0</v>
      </c>
      <c r="F358" s="4">
        <v>0</v>
      </c>
      <c r="G358" s="4">
        <v>0</v>
      </c>
      <c r="H358" s="4">
        <f t="shared" si="35"/>
        <v>185</v>
      </c>
      <c r="I358" s="4">
        <f t="shared" si="36"/>
        <v>0</v>
      </c>
      <c r="J358" s="4">
        <f t="shared" si="34"/>
        <v>13798</v>
      </c>
      <c r="K358" s="4">
        <f t="shared" si="38"/>
        <v>1800</v>
      </c>
      <c r="L358" s="4">
        <f>IF(D358=1,"",VLOOKUP(D358,系数!$AA$1:$AJ$12,MATCH(C358,圣物评级,0),1))</f>
        <v>0</v>
      </c>
      <c r="M358" s="4">
        <f t="shared" si="37"/>
        <v>490430</v>
      </c>
    </row>
    <row r="359" spans="1:13" x14ac:dyDescent="0.3">
      <c r="A359" s="4">
        <f t="shared" si="32"/>
        <v>81000003</v>
      </c>
      <c r="B359" s="4">
        <v>2</v>
      </c>
      <c r="C359" s="4">
        <f>INDEX(属性!F:F,MATCH(强化!A359,属性!A:A,0))</f>
        <v>6</v>
      </c>
      <c r="D359" s="4">
        <f t="shared" si="33"/>
        <v>117</v>
      </c>
      <c r="E359" s="4">
        <v>0</v>
      </c>
      <c r="F359" s="4">
        <v>0</v>
      </c>
      <c r="G359" s="4">
        <v>0</v>
      </c>
      <c r="H359" s="4">
        <f t="shared" si="35"/>
        <v>186</v>
      </c>
      <c r="I359" s="4">
        <f t="shared" si="36"/>
        <v>0</v>
      </c>
      <c r="J359" s="4">
        <f t="shared" si="34"/>
        <v>13798</v>
      </c>
      <c r="K359" s="4">
        <f t="shared" si="38"/>
        <v>1800</v>
      </c>
      <c r="L359" s="4">
        <f>IF(D359=1,"",VLOOKUP(D359,系数!$AA$1:$AJ$12,MATCH(C359,圣物评级,0),1))</f>
        <v>0</v>
      </c>
      <c r="M359" s="4">
        <f t="shared" si="37"/>
        <v>504228</v>
      </c>
    </row>
    <row r="360" spans="1:13" x14ac:dyDescent="0.3">
      <c r="A360" s="4">
        <f t="shared" si="32"/>
        <v>81000003</v>
      </c>
      <c r="B360" s="4">
        <v>2</v>
      </c>
      <c r="C360" s="4">
        <f>INDEX(属性!F:F,MATCH(强化!A360,属性!A:A,0))</f>
        <v>6</v>
      </c>
      <c r="D360" s="4">
        <f t="shared" si="33"/>
        <v>118</v>
      </c>
      <c r="E360" s="4">
        <v>0</v>
      </c>
      <c r="F360" s="4">
        <v>0</v>
      </c>
      <c r="G360" s="4">
        <v>0</v>
      </c>
      <c r="H360" s="4">
        <f t="shared" si="35"/>
        <v>187</v>
      </c>
      <c r="I360" s="4">
        <f t="shared" si="36"/>
        <v>0</v>
      </c>
      <c r="J360" s="4">
        <f t="shared" si="34"/>
        <v>13798</v>
      </c>
      <c r="K360" s="4">
        <f t="shared" si="38"/>
        <v>1800</v>
      </c>
      <c r="L360" s="4">
        <f>IF(D360=1,"",VLOOKUP(D360,系数!$AA$1:$AJ$12,MATCH(C360,圣物评级,0),1))</f>
        <v>0</v>
      </c>
      <c r="M360" s="4">
        <f t="shared" si="37"/>
        <v>518026</v>
      </c>
    </row>
    <row r="361" spans="1:13" x14ac:dyDescent="0.3">
      <c r="A361" s="4">
        <f t="shared" si="32"/>
        <v>81000003</v>
      </c>
      <c r="B361" s="4">
        <v>2</v>
      </c>
      <c r="C361" s="4">
        <f>INDEX(属性!F:F,MATCH(强化!A361,属性!A:A,0))</f>
        <v>6</v>
      </c>
      <c r="D361" s="4">
        <f t="shared" si="33"/>
        <v>119</v>
      </c>
      <c r="E361" s="4">
        <v>0</v>
      </c>
      <c r="F361" s="4">
        <v>0</v>
      </c>
      <c r="G361" s="4">
        <v>0</v>
      </c>
      <c r="H361" s="4">
        <f t="shared" si="35"/>
        <v>188</v>
      </c>
      <c r="I361" s="4">
        <f t="shared" si="36"/>
        <v>0</v>
      </c>
      <c r="J361" s="4">
        <f t="shared" si="34"/>
        <v>13798</v>
      </c>
      <c r="K361" s="4">
        <f t="shared" si="38"/>
        <v>1800</v>
      </c>
      <c r="L361" s="4">
        <f>IF(D361=1,"",VLOOKUP(D361,系数!$AA$1:$AJ$12,MATCH(C361,圣物评级,0),1))</f>
        <v>0</v>
      </c>
      <c r="M361" s="4">
        <f t="shared" si="37"/>
        <v>531824</v>
      </c>
    </row>
    <row r="362" spans="1:13" x14ac:dyDescent="0.3">
      <c r="A362" s="4">
        <f t="shared" si="32"/>
        <v>81000003</v>
      </c>
      <c r="B362" s="4">
        <v>2</v>
      </c>
      <c r="C362" s="4">
        <f>INDEX(属性!F:F,MATCH(强化!A362,属性!A:A,0))</f>
        <v>6</v>
      </c>
      <c r="D362" s="4">
        <f t="shared" si="33"/>
        <v>120</v>
      </c>
      <c r="E362" s="4">
        <v>0</v>
      </c>
      <c r="F362" s="4">
        <v>0</v>
      </c>
      <c r="G362" s="4">
        <v>0</v>
      </c>
      <c r="H362" s="4">
        <f t="shared" si="35"/>
        <v>189</v>
      </c>
      <c r="I362" s="4">
        <f t="shared" si="36"/>
        <v>0</v>
      </c>
      <c r="J362" s="4">
        <f t="shared" si="34"/>
        <v>13798</v>
      </c>
      <c r="K362" s="4">
        <f t="shared" si="38"/>
        <v>1800</v>
      </c>
      <c r="L362" s="4">
        <f>IF(D362=1,"",VLOOKUP(D362,系数!$AA$1:$AJ$12,MATCH(C362,圣物评级,0),1))</f>
        <v>0</v>
      </c>
      <c r="M362" s="4">
        <f t="shared" si="37"/>
        <v>545622</v>
      </c>
    </row>
    <row r="363" spans="1:13" x14ac:dyDescent="0.3">
      <c r="A363" s="4">
        <f t="shared" si="32"/>
        <v>81000004</v>
      </c>
      <c r="B363" s="4">
        <v>2</v>
      </c>
      <c r="C363" s="4">
        <f>INDEX(属性!F:F,MATCH(强化!A363,属性!A:A,0))</f>
        <v>6</v>
      </c>
      <c r="D363" s="4">
        <f t="shared" si="33"/>
        <v>1</v>
      </c>
      <c r="E363" s="4">
        <v>0</v>
      </c>
      <c r="F363" s="4">
        <v>0</v>
      </c>
      <c r="G363" s="4">
        <v>0</v>
      </c>
      <c r="H363" s="4">
        <f t="shared" si="35"/>
        <v>70</v>
      </c>
      <c r="I363" s="4">
        <f t="shared" si="36"/>
        <v>0</v>
      </c>
      <c r="J363" s="4">
        <f t="shared" si="34"/>
        <v>1</v>
      </c>
      <c r="K363" s="4">
        <f t="shared" si="38"/>
        <v>1800</v>
      </c>
      <c r="L363" s="4" t="str">
        <f>IF(D363=1,"",VLOOKUP(D363,系数!$AA$1:$AJ$12,MATCH(C363,圣物评级,0),1))</f>
        <v/>
      </c>
      <c r="M363" s="4">
        <f t="shared" si="37"/>
        <v>0</v>
      </c>
    </row>
    <row r="364" spans="1:13" x14ac:dyDescent="0.3">
      <c r="A364" s="4">
        <f t="shared" si="32"/>
        <v>81000004</v>
      </c>
      <c r="B364" s="4">
        <v>2</v>
      </c>
      <c r="C364" s="4">
        <f>INDEX(属性!F:F,MATCH(强化!A364,属性!A:A,0))</f>
        <v>6</v>
      </c>
      <c r="D364" s="4">
        <f t="shared" si="33"/>
        <v>2</v>
      </c>
      <c r="E364" s="4">
        <v>0</v>
      </c>
      <c r="F364" s="4">
        <v>0</v>
      </c>
      <c r="G364" s="4">
        <v>0</v>
      </c>
      <c r="H364" s="4">
        <f t="shared" si="35"/>
        <v>71</v>
      </c>
      <c r="I364" s="4">
        <f t="shared" si="36"/>
        <v>0</v>
      </c>
      <c r="J364" s="4">
        <f t="shared" si="34"/>
        <v>4</v>
      </c>
      <c r="K364" s="4">
        <f t="shared" si="38"/>
        <v>1800</v>
      </c>
      <c r="L364" s="4">
        <f>IF(D364=1,"",VLOOKUP(D364,系数!$AA$1:$AJ$12,MATCH(C364,圣物评级,0),1))</f>
        <v>0</v>
      </c>
      <c r="M364" s="4">
        <f t="shared" si="37"/>
        <v>1</v>
      </c>
    </row>
    <row r="365" spans="1:13" x14ac:dyDescent="0.3">
      <c r="A365" s="4">
        <f t="shared" si="32"/>
        <v>81000004</v>
      </c>
      <c r="B365" s="4">
        <v>2</v>
      </c>
      <c r="C365" s="4">
        <f>INDEX(属性!F:F,MATCH(强化!A365,属性!A:A,0))</f>
        <v>6</v>
      </c>
      <c r="D365" s="4">
        <f t="shared" si="33"/>
        <v>3</v>
      </c>
      <c r="E365" s="4">
        <v>0</v>
      </c>
      <c r="F365" s="4">
        <v>0</v>
      </c>
      <c r="G365" s="4">
        <v>0</v>
      </c>
      <c r="H365" s="4">
        <f t="shared" si="35"/>
        <v>72</v>
      </c>
      <c r="I365" s="4">
        <f t="shared" si="36"/>
        <v>0</v>
      </c>
      <c r="J365" s="4">
        <f t="shared" si="34"/>
        <v>6</v>
      </c>
      <c r="K365" s="4">
        <f t="shared" si="38"/>
        <v>1800</v>
      </c>
      <c r="L365" s="4">
        <f>IF(D365=1,"",VLOOKUP(D365,系数!$AA$1:$AJ$12,MATCH(C365,圣物评级,0),1))</f>
        <v>0</v>
      </c>
      <c r="M365" s="4">
        <f t="shared" si="37"/>
        <v>5</v>
      </c>
    </row>
    <row r="366" spans="1:13" x14ac:dyDescent="0.3">
      <c r="A366" s="4">
        <f t="shared" si="32"/>
        <v>81000004</v>
      </c>
      <c r="B366" s="4">
        <v>2</v>
      </c>
      <c r="C366" s="4">
        <f>INDEX(属性!F:F,MATCH(强化!A366,属性!A:A,0))</f>
        <v>6</v>
      </c>
      <c r="D366" s="4">
        <f t="shared" si="33"/>
        <v>4</v>
      </c>
      <c r="E366" s="4">
        <v>0</v>
      </c>
      <c r="F366" s="4">
        <v>0</v>
      </c>
      <c r="G366" s="4">
        <v>0</v>
      </c>
      <c r="H366" s="4">
        <f t="shared" si="35"/>
        <v>73</v>
      </c>
      <c r="I366" s="4">
        <f t="shared" si="36"/>
        <v>0</v>
      </c>
      <c r="J366" s="4">
        <f t="shared" si="34"/>
        <v>9</v>
      </c>
      <c r="K366" s="4">
        <f t="shared" si="38"/>
        <v>1800</v>
      </c>
      <c r="L366" s="4">
        <f>IF(D366=1,"",VLOOKUP(D366,系数!$AA$1:$AJ$12,MATCH(C366,圣物评级,0),1))</f>
        <v>0</v>
      </c>
      <c r="M366" s="4">
        <f t="shared" si="37"/>
        <v>11</v>
      </c>
    </row>
    <row r="367" spans="1:13" x14ac:dyDescent="0.3">
      <c r="A367" s="4">
        <f t="shared" si="32"/>
        <v>81000004</v>
      </c>
      <c r="B367" s="4">
        <v>2</v>
      </c>
      <c r="C367" s="4">
        <f>INDEX(属性!F:F,MATCH(强化!A367,属性!A:A,0))</f>
        <v>6</v>
      </c>
      <c r="D367" s="4">
        <f t="shared" si="33"/>
        <v>5</v>
      </c>
      <c r="E367" s="4">
        <v>0</v>
      </c>
      <c r="F367" s="4">
        <v>0</v>
      </c>
      <c r="G367" s="4">
        <v>0</v>
      </c>
      <c r="H367" s="4">
        <f t="shared" si="35"/>
        <v>74</v>
      </c>
      <c r="I367" s="4">
        <f t="shared" si="36"/>
        <v>0</v>
      </c>
      <c r="J367" s="4">
        <f t="shared" si="34"/>
        <v>12</v>
      </c>
      <c r="K367" s="4">
        <f t="shared" si="38"/>
        <v>1800</v>
      </c>
      <c r="L367" s="4">
        <f>IF(D367=1,"",VLOOKUP(D367,系数!$AA$1:$AJ$12,MATCH(C367,圣物评级,0),1))</f>
        <v>0</v>
      </c>
      <c r="M367" s="4">
        <f t="shared" si="37"/>
        <v>20</v>
      </c>
    </row>
    <row r="368" spans="1:13" x14ac:dyDescent="0.3">
      <c r="A368" s="4">
        <f t="shared" si="32"/>
        <v>81000004</v>
      </c>
      <c r="B368" s="4">
        <v>2</v>
      </c>
      <c r="C368" s="4">
        <f>INDEX(属性!F:F,MATCH(强化!A368,属性!A:A,0))</f>
        <v>6</v>
      </c>
      <c r="D368" s="4">
        <f t="shared" si="33"/>
        <v>6</v>
      </c>
      <c r="E368" s="4">
        <v>0</v>
      </c>
      <c r="F368" s="4">
        <v>0</v>
      </c>
      <c r="G368" s="4">
        <v>0</v>
      </c>
      <c r="H368" s="4">
        <f t="shared" si="35"/>
        <v>75</v>
      </c>
      <c r="I368" s="4">
        <f t="shared" si="36"/>
        <v>0</v>
      </c>
      <c r="J368" s="4">
        <f t="shared" si="34"/>
        <v>14</v>
      </c>
      <c r="K368" s="4">
        <f t="shared" si="38"/>
        <v>1800</v>
      </c>
      <c r="L368" s="4">
        <f>IF(D368=1,"",VLOOKUP(D368,系数!$AA$1:$AJ$12,MATCH(C368,圣物评级,0),1))</f>
        <v>0</v>
      </c>
      <c r="M368" s="4">
        <f t="shared" si="37"/>
        <v>32</v>
      </c>
    </row>
    <row r="369" spans="1:13" x14ac:dyDescent="0.3">
      <c r="A369" s="4">
        <f t="shared" si="32"/>
        <v>81000004</v>
      </c>
      <c r="B369" s="4">
        <v>2</v>
      </c>
      <c r="C369" s="4">
        <f>INDEX(属性!F:F,MATCH(强化!A369,属性!A:A,0))</f>
        <v>6</v>
      </c>
      <c r="D369" s="4">
        <f t="shared" si="33"/>
        <v>7</v>
      </c>
      <c r="E369" s="4">
        <v>0</v>
      </c>
      <c r="F369" s="4">
        <v>0</v>
      </c>
      <c r="G369" s="4">
        <v>0</v>
      </c>
      <c r="H369" s="4">
        <f t="shared" si="35"/>
        <v>76</v>
      </c>
      <c r="I369" s="4">
        <f t="shared" si="36"/>
        <v>0</v>
      </c>
      <c r="J369" s="4">
        <f t="shared" si="34"/>
        <v>16</v>
      </c>
      <c r="K369" s="4">
        <f t="shared" si="38"/>
        <v>1800</v>
      </c>
      <c r="L369" s="4">
        <f>IF(D369=1,"",VLOOKUP(D369,系数!$AA$1:$AJ$12,MATCH(C369,圣物评级,0),1))</f>
        <v>0</v>
      </c>
      <c r="M369" s="4">
        <f t="shared" si="37"/>
        <v>46</v>
      </c>
    </row>
    <row r="370" spans="1:13" x14ac:dyDescent="0.3">
      <c r="A370" s="4">
        <f t="shared" si="32"/>
        <v>81000004</v>
      </c>
      <c r="B370" s="4">
        <v>2</v>
      </c>
      <c r="C370" s="4">
        <f>INDEX(属性!F:F,MATCH(强化!A370,属性!A:A,0))</f>
        <v>6</v>
      </c>
      <c r="D370" s="4">
        <f t="shared" si="33"/>
        <v>8</v>
      </c>
      <c r="E370" s="4">
        <v>0</v>
      </c>
      <c r="F370" s="4">
        <v>0</v>
      </c>
      <c r="G370" s="4">
        <v>0</v>
      </c>
      <c r="H370" s="4">
        <f t="shared" si="35"/>
        <v>77</v>
      </c>
      <c r="I370" s="4">
        <f t="shared" si="36"/>
        <v>0</v>
      </c>
      <c r="J370" s="4">
        <f t="shared" si="34"/>
        <v>19</v>
      </c>
      <c r="K370" s="4">
        <f t="shared" si="38"/>
        <v>1800</v>
      </c>
      <c r="L370" s="4">
        <f>IF(D370=1,"",VLOOKUP(D370,系数!$AA$1:$AJ$12,MATCH(C370,圣物评级,0),1))</f>
        <v>0</v>
      </c>
      <c r="M370" s="4">
        <f t="shared" si="37"/>
        <v>62</v>
      </c>
    </row>
    <row r="371" spans="1:13" x14ac:dyDescent="0.3">
      <c r="A371" s="4">
        <f t="shared" si="32"/>
        <v>81000004</v>
      </c>
      <c r="B371" s="4">
        <v>2</v>
      </c>
      <c r="C371" s="4">
        <f>INDEX(属性!F:F,MATCH(强化!A371,属性!A:A,0))</f>
        <v>6</v>
      </c>
      <c r="D371" s="4">
        <f t="shared" si="33"/>
        <v>9</v>
      </c>
      <c r="E371" s="4">
        <v>0</v>
      </c>
      <c r="F371" s="4">
        <v>0</v>
      </c>
      <c r="G371" s="4">
        <v>0</v>
      </c>
      <c r="H371" s="4">
        <f t="shared" si="35"/>
        <v>78</v>
      </c>
      <c r="I371" s="4">
        <f t="shared" si="36"/>
        <v>0</v>
      </c>
      <c r="J371" s="4">
        <f t="shared" si="34"/>
        <v>22</v>
      </c>
      <c r="K371" s="4">
        <f t="shared" si="38"/>
        <v>1800</v>
      </c>
      <c r="L371" s="4">
        <f>IF(D371=1,"",VLOOKUP(D371,系数!$AA$1:$AJ$12,MATCH(C371,圣物评级,0),1))</f>
        <v>0</v>
      </c>
      <c r="M371" s="4">
        <f t="shared" si="37"/>
        <v>81</v>
      </c>
    </row>
    <row r="372" spans="1:13" x14ac:dyDescent="0.3">
      <c r="A372" s="4">
        <f t="shared" si="32"/>
        <v>81000004</v>
      </c>
      <c r="B372" s="4">
        <v>2</v>
      </c>
      <c r="C372" s="4">
        <f>INDEX(属性!F:F,MATCH(强化!A372,属性!A:A,0))</f>
        <v>6</v>
      </c>
      <c r="D372" s="4">
        <f t="shared" si="33"/>
        <v>10</v>
      </c>
      <c r="E372" s="4">
        <v>0</v>
      </c>
      <c r="F372" s="4">
        <v>0</v>
      </c>
      <c r="G372" s="4">
        <v>0</v>
      </c>
      <c r="H372" s="4">
        <f t="shared" si="35"/>
        <v>79</v>
      </c>
      <c r="I372" s="4">
        <f t="shared" si="36"/>
        <v>0</v>
      </c>
      <c r="J372" s="4">
        <f t="shared" si="34"/>
        <v>24</v>
      </c>
      <c r="K372" s="4">
        <f t="shared" si="38"/>
        <v>1800</v>
      </c>
      <c r="L372" s="4">
        <f>IF(D372=1,"",VLOOKUP(D372,系数!$AA$1:$AJ$12,MATCH(C372,圣物评级,0),1))</f>
        <v>0</v>
      </c>
      <c r="M372" s="4">
        <f t="shared" si="37"/>
        <v>103</v>
      </c>
    </row>
    <row r="373" spans="1:13" x14ac:dyDescent="0.3">
      <c r="A373" s="4">
        <f t="shared" si="32"/>
        <v>81000004</v>
      </c>
      <c r="B373" s="4">
        <v>2</v>
      </c>
      <c r="C373" s="4">
        <f>INDEX(属性!F:F,MATCH(强化!A373,属性!A:A,0))</f>
        <v>6</v>
      </c>
      <c r="D373" s="4">
        <f t="shared" si="33"/>
        <v>11</v>
      </c>
      <c r="E373" s="4">
        <v>0</v>
      </c>
      <c r="F373" s="4">
        <v>0</v>
      </c>
      <c r="G373" s="4">
        <v>0</v>
      </c>
      <c r="H373" s="4">
        <f t="shared" si="35"/>
        <v>80</v>
      </c>
      <c r="I373" s="4">
        <f t="shared" si="36"/>
        <v>0</v>
      </c>
      <c r="J373" s="4">
        <f t="shared" si="34"/>
        <v>28</v>
      </c>
      <c r="K373" s="4">
        <f t="shared" si="38"/>
        <v>1800</v>
      </c>
      <c r="L373" s="4">
        <f>IF(D373=1,"",VLOOKUP(D373,系数!$AA$1:$AJ$12,MATCH(C373,圣物评级,0),1))</f>
        <v>0</v>
      </c>
      <c r="M373" s="4">
        <f t="shared" si="37"/>
        <v>127</v>
      </c>
    </row>
    <row r="374" spans="1:13" x14ac:dyDescent="0.3">
      <c r="A374" s="4">
        <f t="shared" si="32"/>
        <v>81000004</v>
      </c>
      <c r="B374" s="4">
        <v>2</v>
      </c>
      <c r="C374" s="4">
        <f>INDEX(属性!F:F,MATCH(强化!A374,属性!A:A,0))</f>
        <v>6</v>
      </c>
      <c r="D374" s="4">
        <f t="shared" si="33"/>
        <v>12</v>
      </c>
      <c r="E374" s="4">
        <v>0</v>
      </c>
      <c r="F374" s="4">
        <v>0</v>
      </c>
      <c r="G374" s="4">
        <v>0</v>
      </c>
      <c r="H374" s="4">
        <f t="shared" si="35"/>
        <v>81</v>
      </c>
      <c r="I374" s="4">
        <f t="shared" si="36"/>
        <v>0</v>
      </c>
      <c r="J374" s="4">
        <f t="shared" si="34"/>
        <v>34</v>
      </c>
      <c r="K374" s="4">
        <f t="shared" si="38"/>
        <v>1800</v>
      </c>
      <c r="L374" s="4">
        <f>IF(D374=1,"",VLOOKUP(D374,系数!$AA$1:$AJ$12,MATCH(C374,圣物评级,0),1))</f>
        <v>0</v>
      </c>
      <c r="M374" s="4">
        <f t="shared" si="37"/>
        <v>155</v>
      </c>
    </row>
    <row r="375" spans="1:13" x14ac:dyDescent="0.3">
      <c r="A375" s="4">
        <f t="shared" si="32"/>
        <v>81000004</v>
      </c>
      <c r="B375" s="4">
        <v>2</v>
      </c>
      <c r="C375" s="4">
        <f>INDEX(属性!F:F,MATCH(强化!A375,属性!A:A,0))</f>
        <v>6</v>
      </c>
      <c r="D375" s="4">
        <f t="shared" si="33"/>
        <v>13</v>
      </c>
      <c r="E375" s="4">
        <v>0</v>
      </c>
      <c r="F375" s="4">
        <v>0</v>
      </c>
      <c r="G375" s="4">
        <v>0</v>
      </c>
      <c r="H375" s="4">
        <f t="shared" si="35"/>
        <v>82</v>
      </c>
      <c r="I375" s="4">
        <f t="shared" si="36"/>
        <v>0</v>
      </c>
      <c r="J375" s="4">
        <f t="shared" si="34"/>
        <v>39</v>
      </c>
      <c r="K375" s="4">
        <f t="shared" si="38"/>
        <v>1800</v>
      </c>
      <c r="L375" s="4">
        <f>IF(D375=1,"",VLOOKUP(D375,系数!$AA$1:$AJ$12,MATCH(C375,圣物评级,0),1))</f>
        <v>0</v>
      </c>
      <c r="M375" s="4">
        <f t="shared" si="37"/>
        <v>189</v>
      </c>
    </row>
    <row r="376" spans="1:13" x14ac:dyDescent="0.3">
      <c r="A376" s="4">
        <f t="shared" si="32"/>
        <v>81000004</v>
      </c>
      <c r="B376" s="4">
        <v>2</v>
      </c>
      <c r="C376" s="4">
        <f>INDEX(属性!F:F,MATCH(强化!A376,属性!A:A,0))</f>
        <v>6</v>
      </c>
      <c r="D376" s="4">
        <f t="shared" si="33"/>
        <v>14</v>
      </c>
      <c r="E376" s="4">
        <v>0</v>
      </c>
      <c r="F376" s="4">
        <v>0</v>
      </c>
      <c r="G376" s="4">
        <v>0</v>
      </c>
      <c r="H376" s="4">
        <f t="shared" si="35"/>
        <v>83</v>
      </c>
      <c r="I376" s="4">
        <f t="shared" si="36"/>
        <v>0</v>
      </c>
      <c r="J376" s="4">
        <f t="shared" si="34"/>
        <v>44</v>
      </c>
      <c r="K376" s="4">
        <f t="shared" si="38"/>
        <v>1800</v>
      </c>
      <c r="L376" s="4">
        <f>IF(D376=1,"",VLOOKUP(D376,系数!$AA$1:$AJ$12,MATCH(C376,圣物评级,0),1))</f>
        <v>0</v>
      </c>
      <c r="M376" s="4">
        <f t="shared" si="37"/>
        <v>228</v>
      </c>
    </row>
    <row r="377" spans="1:13" x14ac:dyDescent="0.3">
      <c r="A377" s="4">
        <f t="shared" si="32"/>
        <v>81000004</v>
      </c>
      <c r="B377" s="4">
        <v>2</v>
      </c>
      <c r="C377" s="4">
        <f>INDEX(属性!F:F,MATCH(强化!A377,属性!A:A,0))</f>
        <v>6</v>
      </c>
      <c r="D377" s="4">
        <f t="shared" si="33"/>
        <v>15</v>
      </c>
      <c r="E377" s="4">
        <v>0</v>
      </c>
      <c r="F377" s="4">
        <v>0</v>
      </c>
      <c r="G377" s="4">
        <v>0</v>
      </c>
      <c r="H377" s="4">
        <f t="shared" si="35"/>
        <v>84</v>
      </c>
      <c r="I377" s="4">
        <f t="shared" si="36"/>
        <v>0</v>
      </c>
      <c r="J377" s="4">
        <f t="shared" si="34"/>
        <v>49</v>
      </c>
      <c r="K377" s="4">
        <f t="shared" si="38"/>
        <v>1800</v>
      </c>
      <c r="L377" s="4">
        <f>IF(D377=1,"",VLOOKUP(D377,系数!$AA$1:$AJ$12,MATCH(C377,圣物评级,0),1))</f>
        <v>0</v>
      </c>
      <c r="M377" s="4">
        <f t="shared" si="37"/>
        <v>272</v>
      </c>
    </row>
    <row r="378" spans="1:13" x14ac:dyDescent="0.3">
      <c r="A378" s="4">
        <f t="shared" si="32"/>
        <v>81000004</v>
      </c>
      <c r="B378" s="4">
        <v>2</v>
      </c>
      <c r="C378" s="4">
        <f>INDEX(属性!F:F,MATCH(强化!A378,属性!A:A,0))</f>
        <v>6</v>
      </c>
      <c r="D378" s="4">
        <f t="shared" si="33"/>
        <v>16</v>
      </c>
      <c r="E378" s="4">
        <v>0</v>
      </c>
      <c r="F378" s="4">
        <v>0</v>
      </c>
      <c r="G378" s="4">
        <v>0</v>
      </c>
      <c r="H378" s="4">
        <f t="shared" si="35"/>
        <v>85</v>
      </c>
      <c r="I378" s="4">
        <f t="shared" si="36"/>
        <v>0</v>
      </c>
      <c r="J378" s="4">
        <f t="shared" si="34"/>
        <v>54</v>
      </c>
      <c r="K378" s="4">
        <f t="shared" si="38"/>
        <v>1800</v>
      </c>
      <c r="L378" s="4">
        <f>IF(D378=1,"",VLOOKUP(D378,系数!$AA$1:$AJ$12,MATCH(C378,圣物评级,0),1))</f>
        <v>0</v>
      </c>
      <c r="M378" s="4">
        <f t="shared" si="37"/>
        <v>321</v>
      </c>
    </row>
    <row r="379" spans="1:13" x14ac:dyDescent="0.3">
      <c r="A379" s="4">
        <f t="shared" si="32"/>
        <v>81000004</v>
      </c>
      <c r="B379" s="4">
        <v>2</v>
      </c>
      <c r="C379" s="4">
        <f>INDEX(属性!F:F,MATCH(强化!A379,属性!A:A,0))</f>
        <v>6</v>
      </c>
      <c r="D379" s="4">
        <f t="shared" si="33"/>
        <v>17</v>
      </c>
      <c r="E379" s="4">
        <v>0</v>
      </c>
      <c r="F379" s="4">
        <v>0</v>
      </c>
      <c r="G379" s="4">
        <v>0</v>
      </c>
      <c r="H379" s="4">
        <f t="shared" si="35"/>
        <v>86</v>
      </c>
      <c r="I379" s="4">
        <f t="shared" si="36"/>
        <v>0</v>
      </c>
      <c r="J379" s="4">
        <f t="shared" si="34"/>
        <v>59</v>
      </c>
      <c r="K379" s="4">
        <f t="shared" si="38"/>
        <v>1800</v>
      </c>
      <c r="L379" s="4">
        <f>IF(D379=1,"",VLOOKUP(D379,系数!$AA$1:$AJ$12,MATCH(C379,圣物评级,0),1))</f>
        <v>0</v>
      </c>
      <c r="M379" s="4">
        <f t="shared" si="37"/>
        <v>375</v>
      </c>
    </row>
    <row r="380" spans="1:13" x14ac:dyDescent="0.3">
      <c r="A380" s="4">
        <f t="shared" ref="A380:A443" si="39">A260+1</f>
        <v>81000004</v>
      </c>
      <c r="B380" s="4">
        <v>2</v>
      </c>
      <c r="C380" s="4">
        <f>INDEX(属性!F:F,MATCH(强化!A380,属性!A:A,0))</f>
        <v>6</v>
      </c>
      <c r="D380" s="4">
        <f t="shared" ref="D380:D443" si="40">D260</f>
        <v>18</v>
      </c>
      <c r="E380" s="4">
        <v>0</v>
      </c>
      <c r="F380" s="4">
        <v>0</v>
      </c>
      <c r="G380" s="4">
        <v>0</v>
      </c>
      <c r="H380" s="4">
        <f t="shared" si="35"/>
        <v>87</v>
      </c>
      <c r="I380" s="4">
        <f t="shared" si="36"/>
        <v>0</v>
      </c>
      <c r="J380" s="4">
        <f t="shared" ref="J380:J443" si="41">J260</f>
        <v>64</v>
      </c>
      <c r="K380" s="4">
        <f t="shared" si="38"/>
        <v>1800</v>
      </c>
      <c r="L380" s="4">
        <f>IF(D380=1,"",VLOOKUP(D380,系数!$AA$1:$AJ$12,MATCH(C380,圣物评级,0),1))</f>
        <v>0</v>
      </c>
      <c r="M380" s="4">
        <f t="shared" si="37"/>
        <v>434</v>
      </c>
    </row>
    <row r="381" spans="1:13" x14ac:dyDescent="0.3">
      <c r="A381" s="4">
        <f t="shared" si="39"/>
        <v>81000004</v>
      </c>
      <c r="B381" s="4">
        <v>2</v>
      </c>
      <c r="C381" s="4">
        <f>INDEX(属性!F:F,MATCH(强化!A381,属性!A:A,0))</f>
        <v>6</v>
      </c>
      <c r="D381" s="4">
        <f t="shared" si="40"/>
        <v>19</v>
      </c>
      <c r="E381" s="4">
        <v>0</v>
      </c>
      <c r="F381" s="4">
        <v>0</v>
      </c>
      <c r="G381" s="4">
        <v>0</v>
      </c>
      <c r="H381" s="4">
        <f t="shared" si="35"/>
        <v>88</v>
      </c>
      <c r="I381" s="4">
        <f t="shared" si="36"/>
        <v>0</v>
      </c>
      <c r="J381" s="4">
        <f t="shared" si="41"/>
        <v>69</v>
      </c>
      <c r="K381" s="4">
        <f t="shared" si="38"/>
        <v>1800</v>
      </c>
      <c r="L381" s="4">
        <f>IF(D381=1,"",VLOOKUP(D381,系数!$AA$1:$AJ$12,MATCH(C381,圣物评级,0),1))</f>
        <v>0</v>
      </c>
      <c r="M381" s="4">
        <f t="shared" si="37"/>
        <v>498</v>
      </c>
    </row>
    <row r="382" spans="1:13" x14ac:dyDescent="0.3">
      <c r="A382" s="4">
        <f t="shared" si="39"/>
        <v>81000004</v>
      </c>
      <c r="B382" s="4">
        <v>2</v>
      </c>
      <c r="C382" s="4">
        <f>INDEX(属性!F:F,MATCH(强化!A382,属性!A:A,0))</f>
        <v>6</v>
      </c>
      <c r="D382" s="4">
        <f t="shared" si="40"/>
        <v>20</v>
      </c>
      <c r="E382" s="4">
        <v>0</v>
      </c>
      <c r="F382" s="4">
        <v>0</v>
      </c>
      <c r="G382" s="4">
        <v>0</v>
      </c>
      <c r="H382" s="4">
        <f t="shared" si="35"/>
        <v>89</v>
      </c>
      <c r="I382" s="4">
        <f t="shared" si="36"/>
        <v>0</v>
      </c>
      <c r="J382" s="4">
        <f t="shared" si="41"/>
        <v>74</v>
      </c>
      <c r="K382" s="4">
        <f t="shared" si="38"/>
        <v>1800</v>
      </c>
      <c r="L382" s="4">
        <f>IF(D382=1,"",VLOOKUP(D382,系数!$AA$1:$AJ$12,MATCH(C382,圣物评级,0),1))</f>
        <v>0</v>
      </c>
      <c r="M382" s="4">
        <f t="shared" si="37"/>
        <v>567</v>
      </c>
    </row>
    <row r="383" spans="1:13" x14ac:dyDescent="0.3">
      <c r="A383" s="4">
        <f t="shared" si="39"/>
        <v>81000004</v>
      </c>
      <c r="B383" s="4">
        <v>2</v>
      </c>
      <c r="C383" s="4">
        <f>INDEX(属性!F:F,MATCH(强化!A383,属性!A:A,0))</f>
        <v>6</v>
      </c>
      <c r="D383" s="4">
        <f t="shared" si="40"/>
        <v>21</v>
      </c>
      <c r="E383" s="4">
        <v>0</v>
      </c>
      <c r="F383" s="4">
        <v>0</v>
      </c>
      <c r="G383" s="4">
        <v>0</v>
      </c>
      <c r="H383" s="4">
        <f t="shared" si="35"/>
        <v>90</v>
      </c>
      <c r="I383" s="4">
        <f t="shared" si="36"/>
        <v>0</v>
      </c>
      <c r="J383" s="4">
        <f t="shared" si="41"/>
        <v>80</v>
      </c>
      <c r="K383" s="4">
        <f t="shared" si="38"/>
        <v>1800</v>
      </c>
      <c r="L383" s="4">
        <f>IF(D383=1,"",VLOOKUP(D383,系数!$AA$1:$AJ$12,MATCH(C383,圣物评级,0),1))</f>
        <v>0</v>
      </c>
      <c r="M383" s="4">
        <f t="shared" si="37"/>
        <v>641</v>
      </c>
    </row>
    <row r="384" spans="1:13" x14ac:dyDescent="0.3">
      <c r="A384" s="4">
        <f t="shared" si="39"/>
        <v>81000004</v>
      </c>
      <c r="B384" s="4">
        <v>2</v>
      </c>
      <c r="C384" s="4">
        <f>INDEX(属性!F:F,MATCH(强化!A384,属性!A:A,0))</f>
        <v>6</v>
      </c>
      <c r="D384" s="4">
        <f t="shared" si="40"/>
        <v>22</v>
      </c>
      <c r="E384" s="4">
        <v>0</v>
      </c>
      <c r="F384" s="4">
        <v>0</v>
      </c>
      <c r="G384" s="4">
        <v>0</v>
      </c>
      <c r="H384" s="4">
        <f t="shared" si="35"/>
        <v>91</v>
      </c>
      <c r="I384" s="4">
        <f t="shared" si="36"/>
        <v>0</v>
      </c>
      <c r="J384" s="4">
        <f t="shared" si="41"/>
        <v>84</v>
      </c>
      <c r="K384" s="4">
        <f t="shared" si="38"/>
        <v>1800</v>
      </c>
      <c r="L384" s="4">
        <f>IF(D384=1,"",VLOOKUP(D384,系数!$AA$1:$AJ$12,MATCH(C384,圣物评级,0),1))</f>
        <v>0</v>
      </c>
      <c r="M384" s="4">
        <f t="shared" si="37"/>
        <v>721</v>
      </c>
    </row>
    <row r="385" spans="1:13" x14ac:dyDescent="0.3">
      <c r="A385" s="4">
        <f t="shared" si="39"/>
        <v>81000004</v>
      </c>
      <c r="B385" s="4">
        <v>2</v>
      </c>
      <c r="C385" s="4">
        <f>INDEX(属性!F:F,MATCH(强化!A385,属性!A:A,0))</f>
        <v>6</v>
      </c>
      <c r="D385" s="4">
        <f t="shared" si="40"/>
        <v>23</v>
      </c>
      <c r="E385" s="4">
        <v>0</v>
      </c>
      <c r="F385" s="4">
        <v>0</v>
      </c>
      <c r="G385" s="4">
        <v>0</v>
      </c>
      <c r="H385" s="4">
        <f t="shared" si="35"/>
        <v>92</v>
      </c>
      <c r="I385" s="4">
        <f t="shared" si="36"/>
        <v>0</v>
      </c>
      <c r="J385" s="4">
        <f t="shared" si="41"/>
        <v>89</v>
      </c>
      <c r="K385" s="4">
        <f t="shared" si="38"/>
        <v>1800</v>
      </c>
      <c r="L385" s="4">
        <f>IF(D385=1,"",VLOOKUP(D385,系数!$AA$1:$AJ$12,MATCH(C385,圣物评级,0),1))</f>
        <v>0</v>
      </c>
      <c r="M385" s="4">
        <f t="shared" si="37"/>
        <v>805</v>
      </c>
    </row>
    <row r="386" spans="1:13" x14ac:dyDescent="0.3">
      <c r="A386" s="4">
        <f t="shared" si="39"/>
        <v>81000004</v>
      </c>
      <c r="B386" s="4">
        <v>2</v>
      </c>
      <c r="C386" s="4">
        <f>INDEX(属性!F:F,MATCH(强化!A386,属性!A:A,0))</f>
        <v>6</v>
      </c>
      <c r="D386" s="4">
        <f t="shared" si="40"/>
        <v>24</v>
      </c>
      <c r="E386" s="4">
        <v>0</v>
      </c>
      <c r="F386" s="4">
        <v>0</v>
      </c>
      <c r="G386" s="4">
        <v>0</v>
      </c>
      <c r="H386" s="4">
        <f t="shared" si="35"/>
        <v>93</v>
      </c>
      <c r="I386" s="4">
        <f t="shared" si="36"/>
        <v>0</v>
      </c>
      <c r="J386" s="4">
        <f t="shared" si="41"/>
        <v>94</v>
      </c>
      <c r="K386" s="4">
        <f t="shared" si="38"/>
        <v>1800</v>
      </c>
      <c r="L386" s="4">
        <f>IF(D386=1,"",VLOOKUP(D386,系数!$AA$1:$AJ$12,MATCH(C386,圣物评级,0),1))</f>
        <v>0</v>
      </c>
      <c r="M386" s="4">
        <f t="shared" si="37"/>
        <v>894</v>
      </c>
    </row>
    <row r="387" spans="1:13" x14ac:dyDescent="0.3">
      <c r="A387" s="4">
        <f t="shared" si="39"/>
        <v>81000004</v>
      </c>
      <c r="B387" s="4">
        <v>2</v>
      </c>
      <c r="C387" s="4">
        <f>INDEX(属性!F:F,MATCH(强化!A387,属性!A:A,0))</f>
        <v>6</v>
      </c>
      <c r="D387" s="4">
        <f t="shared" si="40"/>
        <v>25</v>
      </c>
      <c r="E387" s="4">
        <v>0</v>
      </c>
      <c r="F387" s="4">
        <v>0</v>
      </c>
      <c r="G387" s="4">
        <v>0</v>
      </c>
      <c r="H387" s="4">
        <f t="shared" ref="H387:H450" si="42">IF(B387=1,0,VLOOKUP($C387,圣物数值,2,0)+VLOOKUP($C387,圣物数值,3,0)*($D387-1))</f>
        <v>94</v>
      </c>
      <c r="I387" s="4">
        <f t="shared" ref="I387:I450" si="43">IF(B387=2,0,VLOOKUP($C387,圣物数值,2,0)+VLOOKUP($C387,圣物数值,3,0)*($D387-1))</f>
        <v>0</v>
      </c>
      <c r="J387" s="4">
        <f t="shared" si="41"/>
        <v>99</v>
      </c>
      <c r="K387" s="4">
        <f t="shared" si="38"/>
        <v>1800</v>
      </c>
      <c r="L387" s="4">
        <f>IF(D387=1,"",VLOOKUP(D387,系数!$AA$1:$AJ$12,MATCH(C387,圣物评级,0),1))</f>
        <v>0</v>
      </c>
      <c r="M387" s="4">
        <f t="shared" ref="M387:M450" si="44">IF(D387=1,0,M386+J386)</f>
        <v>988</v>
      </c>
    </row>
    <row r="388" spans="1:13" x14ac:dyDescent="0.3">
      <c r="A388" s="4">
        <f t="shared" si="39"/>
        <v>81000004</v>
      </c>
      <c r="B388" s="4">
        <v>2</v>
      </c>
      <c r="C388" s="4">
        <f>INDEX(属性!F:F,MATCH(强化!A388,属性!A:A,0))</f>
        <v>6</v>
      </c>
      <c r="D388" s="4">
        <f t="shared" si="40"/>
        <v>26</v>
      </c>
      <c r="E388" s="4">
        <v>0</v>
      </c>
      <c r="F388" s="4">
        <v>0</v>
      </c>
      <c r="G388" s="4">
        <v>0</v>
      </c>
      <c r="H388" s="4">
        <f t="shared" si="42"/>
        <v>95</v>
      </c>
      <c r="I388" s="4">
        <f t="shared" si="43"/>
        <v>0</v>
      </c>
      <c r="J388" s="4">
        <f t="shared" si="41"/>
        <v>104</v>
      </c>
      <c r="K388" s="4">
        <f t="shared" ref="K388:K451" si="45">60*30</f>
        <v>1800</v>
      </c>
      <c r="L388" s="4">
        <f>IF(D388=1,"",VLOOKUP(D388,系数!$AA$1:$AJ$12,MATCH(C388,圣物评级,0),1))</f>
        <v>0</v>
      </c>
      <c r="M388" s="4">
        <f t="shared" si="44"/>
        <v>1087</v>
      </c>
    </row>
    <row r="389" spans="1:13" x14ac:dyDescent="0.3">
      <c r="A389" s="4">
        <f t="shared" si="39"/>
        <v>81000004</v>
      </c>
      <c r="B389" s="4">
        <v>2</v>
      </c>
      <c r="C389" s="4">
        <f>INDEX(属性!F:F,MATCH(强化!A389,属性!A:A,0))</f>
        <v>6</v>
      </c>
      <c r="D389" s="4">
        <f t="shared" si="40"/>
        <v>27</v>
      </c>
      <c r="E389" s="4">
        <v>0</v>
      </c>
      <c r="F389" s="4">
        <v>0</v>
      </c>
      <c r="G389" s="4">
        <v>0</v>
      </c>
      <c r="H389" s="4">
        <f t="shared" si="42"/>
        <v>96</v>
      </c>
      <c r="I389" s="4">
        <f t="shared" si="43"/>
        <v>0</v>
      </c>
      <c r="J389" s="4">
        <f t="shared" si="41"/>
        <v>109</v>
      </c>
      <c r="K389" s="4">
        <f t="shared" si="45"/>
        <v>1800</v>
      </c>
      <c r="L389" s="4">
        <f>IF(D389=1,"",VLOOKUP(D389,系数!$AA$1:$AJ$12,MATCH(C389,圣物评级,0),1))</f>
        <v>0</v>
      </c>
      <c r="M389" s="4">
        <f t="shared" si="44"/>
        <v>1191</v>
      </c>
    </row>
    <row r="390" spans="1:13" x14ac:dyDescent="0.3">
      <c r="A390" s="4">
        <f t="shared" si="39"/>
        <v>81000004</v>
      </c>
      <c r="B390" s="4">
        <v>2</v>
      </c>
      <c r="C390" s="4">
        <f>INDEX(属性!F:F,MATCH(强化!A390,属性!A:A,0))</f>
        <v>6</v>
      </c>
      <c r="D390" s="4">
        <f t="shared" si="40"/>
        <v>28</v>
      </c>
      <c r="E390" s="4">
        <v>0</v>
      </c>
      <c r="F390" s="4">
        <v>0</v>
      </c>
      <c r="G390" s="4">
        <v>0</v>
      </c>
      <c r="H390" s="4">
        <f t="shared" si="42"/>
        <v>97</v>
      </c>
      <c r="I390" s="4">
        <f t="shared" si="43"/>
        <v>0</v>
      </c>
      <c r="J390" s="4">
        <f t="shared" si="41"/>
        <v>114</v>
      </c>
      <c r="K390" s="4">
        <f t="shared" si="45"/>
        <v>1800</v>
      </c>
      <c r="L390" s="4">
        <f>IF(D390=1,"",VLOOKUP(D390,系数!$AA$1:$AJ$12,MATCH(C390,圣物评级,0),1))</f>
        <v>0</v>
      </c>
      <c r="M390" s="4">
        <f t="shared" si="44"/>
        <v>1300</v>
      </c>
    </row>
    <row r="391" spans="1:13" x14ac:dyDescent="0.3">
      <c r="A391" s="4">
        <f t="shared" si="39"/>
        <v>81000004</v>
      </c>
      <c r="B391" s="4">
        <v>2</v>
      </c>
      <c r="C391" s="4">
        <f>INDEX(属性!F:F,MATCH(强化!A391,属性!A:A,0))</f>
        <v>6</v>
      </c>
      <c r="D391" s="4">
        <f t="shared" si="40"/>
        <v>29</v>
      </c>
      <c r="E391" s="4">
        <v>0</v>
      </c>
      <c r="F391" s="4">
        <v>0</v>
      </c>
      <c r="G391" s="4">
        <v>0</v>
      </c>
      <c r="H391" s="4">
        <f t="shared" si="42"/>
        <v>98</v>
      </c>
      <c r="I391" s="4">
        <f t="shared" si="43"/>
        <v>0</v>
      </c>
      <c r="J391" s="4">
        <f t="shared" si="41"/>
        <v>119</v>
      </c>
      <c r="K391" s="4">
        <f t="shared" si="45"/>
        <v>1800</v>
      </c>
      <c r="L391" s="4">
        <f>IF(D391=1,"",VLOOKUP(D391,系数!$AA$1:$AJ$12,MATCH(C391,圣物评级,0),1))</f>
        <v>0</v>
      </c>
      <c r="M391" s="4">
        <f t="shared" si="44"/>
        <v>1414</v>
      </c>
    </row>
    <row r="392" spans="1:13" x14ac:dyDescent="0.3">
      <c r="A392" s="4">
        <f t="shared" si="39"/>
        <v>81000004</v>
      </c>
      <c r="B392" s="4">
        <v>2</v>
      </c>
      <c r="C392" s="4">
        <f>INDEX(属性!F:F,MATCH(强化!A392,属性!A:A,0))</f>
        <v>6</v>
      </c>
      <c r="D392" s="4">
        <f t="shared" si="40"/>
        <v>30</v>
      </c>
      <c r="E392" s="4">
        <v>0</v>
      </c>
      <c r="F392" s="4">
        <v>0</v>
      </c>
      <c r="G392" s="4">
        <v>0</v>
      </c>
      <c r="H392" s="4">
        <f t="shared" si="42"/>
        <v>99</v>
      </c>
      <c r="I392" s="4">
        <f t="shared" si="43"/>
        <v>0</v>
      </c>
      <c r="J392" s="4">
        <f t="shared" si="41"/>
        <v>124</v>
      </c>
      <c r="K392" s="4">
        <f t="shared" si="45"/>
        <v>1800</v>
      </c>
      <c r="L392" s="4">
        <f>IF(D392=1,"",VLOOKUP(D392,系数!$AA$1:$AJ$12,MATCH(C392,圣物评级,0),1))</f>
        <v>0</v>
      </c>
      <c r="M392" s="4">
        <f t="shared" si="44"/>
        <v>1533</v>
      </c>
    </row>
    <row r="393" spans="1:13" x14ac:dyDescent="0.3">
      <c r="A393" s="4">
        <f t="shared" si="39"/>
        <v>81000004</v>
      </c>
      <c r="B393" s="4">
        <v>2</v>
      </c>
      <c r="C393" s="4">
        <f>INDEX(属性!F:F,MATCH(强化!A393,属性!A:A,0))</f>
        <v>6</v>
      </c>
      <c r="D393" s="4">
        <f t="shared" si="40"/>
        <v>31</v>
      </c>
      <c r="E393" s="4">
        <v>0</v>
      </c>
      <c r="F393" s="4">
        <v>0</v>
      </c>
      <c r="G393" s="4">
        <v>0</v>
      </c>
      <c r="H393" s="4">
        <f t="shared" si="42"/>
        <v>100</v>
      </c>
      <c r="I393" s="4">
        <f t="shared" si="43"/>
        <v>0</v>
      </c>
      <c r="J393" s="4">
        <f t="shared" si="41"/>
        <v>132</v>
      </c>
      <c r="K393" s="4">
        <f t="shared" si="45"/>
        <v>1800</v>
      </c>
      <c r="L393" s="4">
        <f>IF(D393=1,"",VLOOKUP(D393,系数!$AA$1:$AJ$12,MATCH(C393,圣物评级,0),1))</f>
        <v>0</v>
      </c>
      <c r="M393" s="4">
        <f t="shared" si="44"/>
        <v>1657</v>
      </c>
    </row>
    <row r="394" spans="1:13" x14ac:dyDescent="0.3">
      <c r="A394" s="4">
        <f t="shared" si="39"/>
        <v>81000004</v>
      </c>
      <c r="B394" s="4">
        <v>2</v>
      </c>
      <c r="C394" s="4">
        <f>INDEX(属性!F:F,MATCH(强化!A394,属性!A:A,0))</f>
        <v>6</v>
      </c>
      <c r="D394" s="4">
        <f t="shared" si="40"/>
        <v>32</v>
      </c>
      <c r="E394" s="4">
        <v>0</v>
      </c>
      <c r="F394" s="4">
        <v>0</v>
      </c>
      <c r="G394" s="4">
        <v>0</v>
      </c>
      <c r="H394" s="4">
        <f t="shared" si="42"/>
        <v>101</v>
      </c>
      <c r="I394" s="4">
        <f t="shared" si="43"/>
        <v>0</v>
      </c>
      <c r="J394" s="4">
        <f t="shared" si="41"/>
        <v>140</v>
      </c>
      <c r="K394" s="4">
        <f t="shared" si="45"/>
        <v>1800</v>
      </c>
      <c r="L394" s="4">
        <f>IF(D394=1,"",VLOOKUP(D394,系数!$AA$1:$AJ$12,MATCH(C394,圣物评级,0),1))</f>
        <v>0</v>
      </c>
      <c r="M394" s="4">
        <f t="shared" si="44"/>
        <v>1789</v>
      </c>
    </row>
    <row r="395" spans="1:13" x14ac:dyDescent="0.3">
      <c r="A395" s="4">
        <f t="shared" si="39"/>
        <v>81000004</v>
      </c>
      <c r="B395" s="4">
        <v>2</v>
      </c>
      <c r="C395" s="4">
        <f>INDEX(属性!F:F,MATCH(强化!A395,属性!A:A,0))</f>
        <v>6</v>
      </c>
      <c r="D395" s="4">
        <f t="shared" si="40"/>
        <v>33</v>
      </c>
      <c r="E395" s="4">
        <v>0</v>
      </c>
      <c r="F395" s="4">
        <v>0</v>
      </c>
      <c r="G395" s="4">
        <v>0</v>
      </c>
      <c r="H395" s="4">
        <f t="shared" si="42"/>
        <v>102</v>
      </c>
      <c r="I395" s="4">
        <f t="shared" si="43"/>
        <v>0</v>
      </c>
      <c r="J395" s="4">
        <f t="shared" si="41"/>
        <v>147</v>
      </c>
      <c r="K395" s="4">
        <f t="shared" si="45"/>
        <v>1800</v>
      </c>
      <c r="L395" s="4">
        <f>IF(D395=1,"",VLOOKUP(D395,系数!$AA$1:$AJ$12,MATCH(C395,圣物评级,0),1))</f>
        <v>0</v>
      </c>
      <c r="M395" s="4">
        <f t="shared" si="44"/>
        <v>1929</v>
      </c>
    </row>
    <row r="396" spans="1:13" x14ac:dyDescent="0.3">
      <c r="A396" s="4">
        <f t="shared" si="39"/>
        <v>81000004</v>
      </c>
      <c r="B396" s="4">
        <v>2</v>
      </c>
      <c r="C396" s="4">
        <f>INDEX(属性!F:F,MATCH(强化!A396,属性!A:A,0))</f>
        <v>6</v>
      </c>
      <c r="D396" s="4">
        <f t="shared" si="40"/>
        <v>34</v>
      </c>
      <c r="E396" s="4">
        <v>0</v>
      </c>
      <c r="F396" s="4">
        <v>0</v>
      </c>
      <c r="G396" s="4">
        <v>0</v>
      </c>
      <c r="H396" s="4">
        <f t="shared" si="42"/>
        <v>103</v>
      </c>
      <c r="I396" s="4">
        <f t="shared" si="43"/>
        <v>0</v>
      </c>
      <c r="J396" s="4">
        <f t="shared" si="41"/>
        <v>154</v>
      </c>
      <c r="K396" s="4">
        <f t="shared" si="45"/>
        <v>1800</v>
      </c>
      <c r="L396" s="4">
        <f>IF(D396=1,"",VLOOKUP(D396,系数!$AA$1:$AJ$12,MATCH(C396,圣物评级,0),1))</f>
        <v>0</v>
      </c>
      <c r="M396" s="4">
        <f t="shared" si="44"/>
        <v>2076</v>
      </c>
    </row>
    <row r="397" spans="1:13" x14ac:dyDescent="0.3">
      <c r="A397" s="4">
        <f t="shared" si="39"/>
        <v>81000004</v>
      </c>
      <c r="B397" s="4">
        <v>2</v>
      </c>
      <c r="C397" s="4">
        <f>INDEX(属性!F:F,MATCH(强化!A397,属性!A:A,0))</f>
        <v>6</v>
      </c>
      <c r="D397" s="4">
        <f t="shared" si="40"/>
        <v>35</v>
      </c>
      <c r="E397" s="4">
        <v>0</v>
      </c>
      <c r="F397" s="4">
        <v>0</v>
      </c>
      <c r="G397" s="4">
        <v>0</v>
      </c>
      <c r="H397" s="4">
        <f t="shared" si="42"/>
        <v>104</v>
      </c>
      <c r="I397" s="4">
        <f t="shared" si="43"/>
        <v>0</v>
      </c>
      <c r="J397" s="4">
        <f t="shared" si="41"/>
        <v>162</v>
      </c>
      <c r="K397" s="4">
        <f t="shared" si="45"/>
        <v>1800</v>
      </c>
      <c r="L397" s="4">
        <f>IF(D397=1,"",VLOOKUP(D397,系数!$AA$1:$AJ$12,MATCH(C397,圣物评级,0),1))</f>
        <v>0</v>
      </c>
      <c r="M397" s="4">
        <f t="shared" si="44"/>
        <v>2230</v>
      </c>
    </row>
    <row r="398" spans="1:13" x14ac:dyDescent="0.3">
      <c r="A398" s="4">
        <f t="shared" si="39"/>
        <v>81000004</v>
      </c>
      <c r="B398" s="4">
        <v>2</v>
      </c>
      <c r="C398" s="4">
        <f>INDEX(属性!F:F,MATCH(强化!A398,属性!A:A,0))</f>
        <v>6</v>
      </c>
      <c r="D398" s="4">
        <f t="shared" si="40"/>
        <v>36</v>
      </c>
      <c r="E398" s="4">
        <v>0</v>
      </c>
      <c r="F398" s="4">
        <v>0</v>
      </c>
      <c r="G398" s="4">
        <v>0</v>
      </c>
      <c r="H398" s="4">
        <f t="shared" si="42"/>
        <v>105</v>
      </c>
      <c r="I398" s="4">
        <f t="shared" si="43"/>
        <v>0</v>
      </c>
      <c r="J398" s="4">
        <f t="shared" si="41"/>
        <v>169</v>
      </c>
      <c r="K398" s="4">
        <f t="shared" si="45"/>
        <v>1800</v>
      </c>
      <c r="L398" s="4">
        <f>IF(D398=1,"",VLOOKUP(D398,系数!$AA$1:$AJ$12,MATCH(C398,圣物评级,0),1))</f>
        <v>0</v>
      </c>
      <c r="M398" s="4">
        <f t="shared" si="44"/>
        <v>2392</v>
      </c>
    </row>
    <row r="399" spans="1:13" x14ac:dyDescent="0.3">
      <c r="A399" s="4">
        <f t="shared" si="39"/>
        <v>81000004</v>
      </c>
      <c r="B399" s="4">
        <v>2</v>
      </c>
      <c r="C399" s="4">
        <f>INDEX(属性!F:F,MATCH(强化!A399,属性!A:A,0))</f>
        <v>6</v>
      </c>
      <c r="D399" s="4">
        <f t="shared" si="40"/>
        <v>37</v>
      </c>
      <c r="E399" s="4">
        <v>0</v>
      </c>
      <c r="F399" s="4">
        <v>0</v>
      </c>
      <c r="G399" s="4">
        <v>0</v>
      </c>
      <c r="H399" s="4">
        <f t="shared" si="42"/>
        <v>106</v>
      </c>
      <c r="I399" s="4">
        <f t="shared" si="43"/>
        <v>0</v>
      </c>
      <c r="J399" s="4">
        <f t="shared" si="41"/>
        <v>176</v>
      </c>
      <c r="K399" s="4">
        <f t="shared" si="45"/>
        <v>1800</v>
      </c>
      <c r="L399" s="4">
        <f>IF(D399=1,"",VLOOKUP(D399,系数!$AA$1:$AJ$12,MATCH(C399,圣物评级,0),1))</f>
        <v>0</v>
      </c>
      <c r="M399" s="4">
        <f t="shared" si="44"/>
        <v>2561</v>
      </c>
    </row>
    <row r="400" spans="1:13" x14ac:dyDescent="0.3">
      <c r="A400" s="4">
        <f t="shared" si="39"/>
        <v>81000004</v>
      </c>
      <c r="B400" s="4">
        <v>2</v>
      </c>
      <c r="C400" s="4">
        <f>INDEX(属性!F:F,MATCH(强化!A400,属性!A:A,0))</f>
        <v>6</v>
      </c>
      <c r="D400" s="4">
        <f t="shared" si="40"/>
        <v>38</v>
      </c>
      <c r="E400" s="4">
        <v>0</v>
      </c>
      <c r="F400" s="4">
        <v>0</v>
      </c>
      <c r="G400" s="4">
        <v>0</v>
      </c>
      <c r="H400" s="4">
        <f t="shared" si="42"/>
        <v>107</v>
      </c>
      <c r="I400" s="4">
        <f t="shared" si="43"/>
        <v>0</v>
      </c>
      <c r="J400" s="4">
        <f t="shared" si="41"/>
        <v>184</v>
      </c>
      <c r="K400" s="4">
        <f t="shared" si="45"/>
        <v>1800</v>
      </c>
      <c r="L400" s="4">
        <f>IF(D400=1,"",VLOOKUP(D400,系数!$AA$1:$AJ$12,MATCH(C400,圣物评级,0),1))</f>
        <v>0</v>
      </c>
      <c r="M400" s="4">
        <f t="shared" si="44"/>
        <v>2737</v>
      </c>
    </row>
    <row r="401" spans="1:13" x14ac:dyDescent="0.3">
      <c r="A401" s="4">
        <f t="shared" si="39"/>
        <v>81000004</v>
      </c>
      <c r="B401" s="4">
        <v>2</v>
      </c>
      <c r="C401" s="4">
        <f>INDEX(属性!F:F,MATCH(强化!A401,属性!A:A,0))</f>
        <v>6</v>
      </c>
      <c r="D401" s="4">
        <f t="shared" si="40"/>
        <v>39</v>
      </c>
      <c r="E401" s="4">
        <v>0</v>
      </c>
      <c r="F401" s="4">
        <v>0</v>
      </c>
      <c r="G401" s="4">
        <v>0</v>
      </c>
      <c r="H401" s="4">
        <f t="shared" si="42"/>
        <v>108</v>
      </c>
      <c r="I401" s="4">
        <f t="shared" si="43"/>
        <v>0</v>
      </c>
      <c r="J401" s="4">
        <f t="shared" si="41"/>
        <v>192</v>
      </c>
      <c r="K401" s="4">
        <f t="shared" si="45"/>
        <v>1800</v>
      </c>
      <c r="L401" s="4">
        <f>IF(D401=1,"",VLOOKUP(D401,系数!$AA$1:$AJ$12,MATCH(C401,圣物评级,0),1))</f>
        <v>0</v>
      </c>
      <c r="M401" s="4">
        <f t="shared" si="44"/>
        <v>2921</v>
      </c>
    </row>
    <row r="402" spans="1:13" x14ac:dyDescent="0.3">
      <c r="A402" s="4">
        <f t="shared" si="39"/>
        <v>81000004</v>
      </c>
      <c r="B402" s="4">
        <v>2</v>
      </c>
      <c r="C402" s="4">
        <f>INDEX(属性!F:F,MATCH(强化!A402,属性!A:A,0))</f>
        <v>6</v>
      </c>
      <c r="D402" s="4">
        <f t="shared" si="40"/>
        <v>40</v>
      </c>
      <c r="E402" s="4">
        <v>0</v>
      </c>
      <c r="F402" s="4">
        <v>0</v>
      </c>
      <c r="G402" s="4">
        <v>0</v>
      </c>
      <c r="H402" s="4">
        <f t="shared" si="42"/>
        <v>109</v>
      </c>
      <c r="I402" s="4">
        <f t="shared" si="43"/>
        <v>0</v>
      </c>
      <c r="J402" s="4">
        <f t="shared" si="41"/>
        <v>200</v>
      </c>
      <c r="K402" s="4">
        <f t="shared" si="45"/>
        <v>1800</v>
      </c>
      <c r="L402" s="4">
        <f>IF(D402=1,"",VLOOKUP(D402,系数!$AA$1:$AJ$12,MATCH(C402,圣物评级,0),1))</f>
        <v>0</v>
      </c>
      <c r="M402" s="4">
        <f t="shared" si="44"/>
        <v>3113</v>
      </c>
    </row>
    <row r="403" spans="1:13" x14ac:dyDescent="0.3">
      <c r="A403" s="4">
        <f t="shared" si="39"/>
        <v>81000004</v>
      </c>
      <c r="B403" s="4">
        <v>2</v>
      </c>
      <c r="C403" s="4">
        <f>INDEX(属性!F:F,MATCH(强化!A403,属性!A:A,0))</f>
        <v>6</v>
      </c>
      <c r="D403" s="4">
        <f t="shared" si="40"/>
        <v>41</v>
      </c>
      <c r="E403" s="4">
        <v>0</v>
      </c>
      <c r="F403" s="4">
        <v>0</v>
      </c>
      <c r="G403" s="4">
        <v>0</v>
      </c>
      <c r="H403" s="4">
        <f t="shared" si="42"/>
        <v>110</v>
      </c>
      <c r="I403" s="4">
        <f t="shared" si="43"/>
        <v>0</v>
      </c>
      <c r="J403" s="4">
        <f t="shared" si="41"/>
        <v>210</v>
      </c>
      <c r="K403" s="4">
        <f t="shared" si="45"/>
        <v>1800</v>
      </c>
      <c r="L403" s="4">
        <f>IF(D403=1,"",VLOOKUP(D403,系数!$AA$1:$AJ$12,MATCH(C403,圣物评级,0),1))</f>
        <v>0</v>
      </c>
      <c r="M403" s="4">
        <f t="shared" si="44"/>
        <v>3313</v>
      </c>
    </row>
    <row r="404" spans="1:13" x14ac:dyDescent="0.3">
      <c r="A404" s="4">
        <f t="shared" si="39"/>
        <v>81000004</v>
      </c>
      <c r="B404" s="4">
        <v>2</v>
      </c>
      <c r="C404" s="4">
        <f>INDEX(属性!F:F,MATCH(强化!A404,属性!A:A,0))</f>
        <v>6</v>
      </c>
      <c r="D404" s="4">
        <f t="shared" si="40"/>
        <v>42</v>
      </c>
      <c r="E404" s="4">
        <v>0</v>
      </c>
      <c r="F404" s="4">
        <v>0</v>
      </c>
      <c r="G404" s="4">
        <v>0</v>
      </c>
      <c r="H404" s="4">
        <f t="shared" si="42"/>
        <v>111</v>
      </c>
      <c r="I404" s="4">
        <f t="shared" si="43"/>
        <v>0</v>
      </c>
      <c r="J404" s="4">
        <f t="shared" si="41"/>
        <v>220</v>
      </c>
      <c r="K404" s="4">
        <f t="shared" si="45"/>
        <v>1800</v>
      </c>
      <c r="L404" s="4">
        <f>IF(D404=1,"",VLOOKUP(D404,系数!$AA$1:$AJ$12,MATCH(C404,圣物评级,0),1))</f>
        <v>0</v>
      </c>
      <c r="M404" s="4">
        <f t="shared" si="44"/>
        <v>3523</v>
      </c>
    </row>
    <row r="405" spans="1:13" x14ac:dyDescent="0.3">
      <c r="A405" s="4">
        <f t="shared" si="39"/>
        <v>81000004</v>
      </c>
      <c r="B405" s="4">
        <v>2</v>
      </c>
      <c r="C405" s="4">
        <f>INDEX(属性!F:F,MATCH(强化!A405,属性!A:A,0))</f>
        <v>6</v>
      </c>
      <c r="D405" s="4">
        <f t="shared" si="40"/>
        <v>43</v>
      </c>
      <c r="E405" s="4">
        <v>0</v>
      </c>
      <c r="F405" s="4">
        <v>0</v>
      </c>
      <c r="G405" s="4">
        <v>0</v>
      </c>
      <c r="H405" s="4">
        <f t="shared" si="42"/>
        <v>112</v>
      </c>
      <c r="I405" s="4">
        <f t="shared" si="43"/>
        <v>0</v>
      </c>
      <c r="J405" s="4">
        <f t="shared" si="41"/>
        <v>231</v>
      </c>
      <c r="K405" s="4">
        <f t="shared" si="45"/>
        <v>1800</v>
      </c>
      <c r="L405" s="4">
        <f>IF(D405=1,"",VLOOKUP(D405,系数!$AA$1:$AJ$12,MATCH(C405,圣物评级,0),1))</f>
        <v>0</v>
      </c>
      <c r="M405" s="4">
        <f t="shared" si="44"/>
        <v>3743</v>
      </c>
    </row>
    <row r="406" spans="1:13" x14ac:dyDescent="0.3">
      <c r="A406" s="4">
        <f t="shared" si="39"/>
        <v>81000004</v>
      </c>
      <c r="B406" s="4">
        <v>2</v>
      </c>
      <c r="C406" s="4">
        <f>INDEX(属性!F:F,MATCH(强化!A406,属性!A:A,0))</f>
        <v>6</v>
      </c>
      <c r="D406" s="4">
        <f t="shared" si="40"/>
        <v>44</v>
      </c>
      <c r="E406" s="4">
        <v>0</v>
      </c>
      <c r="F406" s="4">
        <v>0</v>
      </c>
      <c r="G406" s="4">
        <v>0</v>
      </c>
      <c r="H406" s="4">
        <f t="shared" si="42"/>
        <v>113</v>
      </c>
      <c r="I406" s="4">
        <f t="shared" si="43"/>
        <v>0</v>
      </c>
      <c r="J406" s="4">
        <f t="shared" si="41"/>
        <v>243</v>
      </c>
      <c r="K406" s="4">
        <f t="shared" si="45"/>
        <v>1800</v>
      </c>
      <c r="L406" s="4">
        <f>IF(D406=1,"",VLOOKUP(D406,系数!$AA$1:$AJ$12,MATCH(C406,圣物评级,0),1))</f>
        <v>0</v>
      </c>
      <c r="M406" s="4">
        <f t="shared" si="44"/>
        <v>3974</v>
      </c>
    </row>
    <row r="407" spans="1:13" x14ac:dyDescent="0.3">
      <c r="A407" s="4">
        <f t="shared" si="39"/>
        <v>81000004</v>
      </c>
      <c r="B407" s="4">
        <v>2</v>
      </c>
      <c r="C407" s="4">
        <f>INDEX(属性!F:F,MATCH(强化!A407,属性!A:A,0))</f>
        <v>6</v>
      </c>
      <c r="D407" s="4">
        <f t="shared" si="40"/>
        <v>45</v>
      </c>
      <c r="E407" s="4">
        <v>0</v>
      </c>
      <c r="F407" s="4">
        <v>0</v>
      </c>
      <c r="G407" s="4">
        <v>0</v>
      </c>
      <c r="H407" s="4">
        <f t="shared" si="42"/>
        <v>114</v>
      </c>
      <c r="I407" s="4">
        <f t="shared" si="43"/>
        <v>0</v>
      </c>
      <c r="J407" s="4">
        <f t="shared" si="41"/>
        <v>255</v>
      </c>
      <c r="K407" s="4">
        <f t="shared" si="45"/>
        <v>1800</v>
      </c>
      <c r="L407" s="4">
        <f>IF(D407=1,"",VLOOKUP(D407,系数!$AA$1:$AJ$12,MATCH(C407,圣物评级,0),1))</f>
        <v>0</v>
      </c>
      <c r="M407" s="4">
        <f t="shared" si="44"/>
        <v>4217</v>
      </c>
    </row>
    <row r="408" spans="1:13" x14ac:dyDescent="0.3">
      <c r="A408" s="4">
        <f t="shared" si="39"/>
        <v>81000004</v>
      </c>
      <c r="B408" s="4">
        <v>2</v>
      </c>
      <c r="C408" s="4">
        <f>INDEX(属性!F:F,MATCH(强化!A408,属性!A:A,0))</f>
        <v>6</v>
      </c>
      <c r="D408" s="4">
        <f t="shared" si="40"/>
        <v>46</v>
      </c>
      <c r="E408" s="4">
        <v>0</v>
      </c>
      <c r="F408" s="4">
        <v>0</v>
      </c>
      <c r="G408" s="4">
        <v>0</v>
      </c>
      <c r="H408" s="4">
        <f t="shared" si="42"/>
        <v>115</v>
      </c>
      <c r="I408" s="4">
        <f t="shared" si="43"/>
        <v>0</v>
      </c>
      <c r="J408" s="4">
        <f t="shared" si="41"/>
        <v>268</v>
      </c>
      <c r="K408" s="4">
        <f t="shared" si="45"/>
        <v>1800</v>
      </c>
      <c r="L408" s="4">
        <f>IF(D408=1,"",VLOOKUP(D408,系数!$AA$1:$AJ$12,MATCH(C408,圣物评级,0),1))</f>
        <v>0</v>
      </c>
      <c r="M408" s="4">
        <f t="shared" si="44"/>
        <v>4472</v>
      </c>
    </row>
    <row r="409" spans="1:13" x14ac:dyDescent="0.3">
      <c r="A409" s="4">
        <f t="shared" si="39"/>
        <v>81000004</v>
      </c>
      <c r="B409" s="4">
        <v>2</v>
      </c>
      <c r="C409" s="4">
        <f>INDEX(属性!F:F,MATCH(强化!A409,属性!A:A,0))</f>
        <v>6</v>
      </c>
      <c r="D409" s="4">
        <f t="shared" si="40"/>
        <v>47</v>
      </c>
      <c r="E409" s="4">
        <v>0</v>
      </c>
      <c r="F409" s="4">
        <v>0</v>
      </c>
      <c r="G409" s="4">
        <v>0</v>
      </c>
      <c r="H409" s="4">
        <f t="shared" si="42"/>
        <v>116</v>
      </c>
      <c r="I409" s="4">
        <f t="shared" si="43"/>
        <v>0</v>
      </c>
      <c r="J409" s="4">
        <f t="shared" si="41"/>
        <v>281</v>
      </c>
      <c r="K409" s="4">
        <f t="shared" si="45"/>
        <v>1800</v>
      </c>
      <c r="L409" s="4">
        <f>IF(D409=1,"",VLOOKUP(D409,系数!$AA$1:$AJ$12,MATCH(C409,圣物评级,0),1))</f>
        <v>0</v>
      </c>
      <c r="M409" s="4">
        <f t="shared" si="44"/>
        <v>4740</v>
      </c>
    </row>
    <row r="410" spans="1:13" x14ac:dyDescent="0.3">
      <c r="A410" s="4">
        <f t="shared" si="39"/>
        <v>81000004</v>
      </c>
      <c r="B410" s="4">
        <v>2</v>
      </c>
      <c r="C410" s="4">
        <f>INDEX(属性!F:F,MATCH(强化!A410,属性!A:A,0))</f>
        <v>6</v>
      </c>
      <c r="D410" s="4">
        <f t="shared" si="40"/>
        <v>48</v>
      </c>
      <c r="E410" s="4">
        <v>0</v>
      </c>
      <c r="F410" s="4">
        <v>0</v>
      </c>
      <c r="G410" s="4">
        <v>0</v>
      </c>
      <c r="H410" s="4">
        <f t="shared" si="42"/>
        <v>117</v>
      </c>
      <c r="I410" s="4">
        <f t="shared" si="43"/>
        <v>0</v>
      </c>
      <c r="J410" s="4">
        <f t="shared" si="41"/>
        <v>295</v>
      </c>
      <c r="K410" s="4">
        <f t="shared" si="45"/>
        <v>1800</v>
      </c>
      <c r="L410" s="4">
        <f>IF(D410=1,"",VLOOKUP(D410,系数!$AA$1:$AJ$12,MATCH(C410,圣物评级,0),1))</f>
        <v>0</v>
      </c>
      <c r="M410" s="4">
        <f t="shared" si="44"/>
        <v>5021</v>
      </c>
    </row>
    <row r="411" spans="1:13" x14ac:dyDescent="0.3">
      <c r="A411" s="4">
        <f t="shared" si="39"/>
        <v>81000004</v>
      </c>
      <c r="B411" s="4">
        <v>2</v>
      </c>
      <c r="C411" s="4">
        <f>INDEX(属性!F:F,MATCH(强化!A411,属性!A:A,0))</f>
        <v>6</v>
      </c>
      <c r="D411" s="4">
        <f t="shared" si="40"/>
        <v>49</v>
      </c>
      <c r="E411" s="4">
        <v>0</v>
      </c>
      <c r="F411" s="4">
        <v>0</v>
      </c>
      <c r="G411" s="4">
        <v>0</v>
      </c>
      <c r="H411" s="4">
        <f t="shared" si="42"/>
        <v>118</v>
      </c>
      <c r="I411" s="4">
        <f t="shared" si="43"/>
        <v>0</v>
      </c>
      <c r="J411" s="4">
        <f t="shared" si="41"/>
        <v>310</v>
      </c>
      <c r="K411" s="4">
        <f t="shared" si="45"/>
        <v>1800</v>
      </c>
      <c r="L411" s="4">
        <f>IF(D411=1,"",VLOOKUP(D411,系数!$AA$1:$AJ$12,MATCH(C411,圣物评级,0),1))</f>
        <v>0</v>
      </c>
      <c r="M411" s="4">
        <f t="shared" si="44"/>
        <v>5316</v>
      </c>
    </row>
    <row r="412" spans="1:13" x14ac:dyDescent="0.3">
      <c r="A412" s="4">
        <f t="shared" si="39"/>
        <v>81000004</v>
      </c>
      <c r="B412" s="4">
        <v>2</v>
      </c>
      <c r="C412" s="4">
        <f>INDEX(属性!F:F,MATCH(强化!A412,属性!A:A,0))</f>
        <v>6</v>
      </c>
      <c r="D412" s="4">
        <f t="shared" si="40"/>
        <v>50</v>
      </c>
      <c r="E412" s="4">
        <v>0</v>
      </c>
      <c r="F412" s="4">
        <v>0</v>
      </c>
      <c r="G412" s="4">
        <v>0</v>
      </c>
      <c r="H412" s="4">
        <f t="shared" si="42"/>
        <v>119</v>
      </c>
      <c r="I412" s="4">
        <f t="shared" si="43"/>
        <v>0</v>
      </c>
      <c r="J412" s="4">
        <f t="shared" si="41"/>
        <v>325</v>
      </c>
      <c r="K412" s="4">
        <f t="shared" si="45"/>
        <v>1800</v>
      </c>
      <c r="L412" s="4">
        <f>IF(D412=1,"",VLOOKUP(D412,系数!$AA$1:$AJ$12,MATCH(C412,圣物评级,0),1))</f>
        <v>0</v>
      </c>
      <c r="M412" s="4">
        <f t="shared" si="44"/>
        <v>5626</v>
      </c>
    </row>
    <row r="413" spans="1:13" x14ac:dyDescent="0.3">
      <c r="A413" s="4">
        <f t="shared" si="39"/>
        <v>81000004</v>
      </c>
      <c r="B413" s="4">
        <v>2</v>
      </c>
      <c r="C413" s="4">
        <f>INDEX(属性!F:F,MATCH(强化!A413,属性!A:A,0))</f>
        <v>6</v>
      </c>
      <c r="D413" s="4">
        <f t="shared" si="40"/>
        <v>51</v>
      </c>
      <c r="E413" s="4">
        <v>0</v>
      </c>
      <c r="F413" s="4">
        <v>0</v>
      </c>
      <c r="G413" s="4">
        <v>0</v>
      </c>
      <c r="H413" s="4">
        <f t="shared" si="42"/>
        <v>120</v>
      </c>
      <c r="I413" s="4">
        <f t="shared" si="43"/>
        <v>0</v>
      </c>
      <c r="J413" s="4">
        <f t="shared" si="41"/>
        <v>348</v>
      </c>
      <c r="K413" s="4">
        <f t="shared" si="45"/>
        <v>1800</v>
      </c>
      <c r="L413" s="4">
        <f>IF(D413=1,"",VLOOKUP(D413,系数!$AA$1:$AJ$12,MATCH(C413,圣物评级,0),1))</f>
        <v>0</v>
      </c>
      <c r="M413" s="4">
        <f t="shared" si="44"/>
        <v>5951</v>
      </c>
    </row>
    <row r="414" spans="1:13" x14ac:dyDescent="0.3">
      <c r="A414" s="4">
        <f t="shared" si="39"/>
        <v>81000004</v>
      </c>
      <c r="B414" s="4">
        <v>2</v>
      </c>
      <c r="C414" s="4">
        <f>INDEX(属性!F:F,MATCH(强化!A414,属性!A:A,0))</f>
        <v>6</v>
      </c>
      <c r="D414" s="4">
        <f t="shared" si="40"/>
        <v>52</v>
      </c>
      <c r="E414" s="4">
        <v>0</v>
      </c>
      <c r="F414" s="4">
        <v>0</v>
      </c>
      <c r="G414" s="4">
        <v>0</v>
      </c>
      <c r="H414" s="4">
        <f t="shared" si="42"/>
        <v>121</v>
      </c>
      <c r="I414" s="4">
        <f t="shared" si="43"/>
        <v>0</v>
      </c>
      <c r="J414" s="4">
        <f t="shared" si="41"/>
        <v>372</v>
      </c>
      <c r="K414" s="4">
        <f t="shared" si="45"/>
        <v>1800</v>
      </c>
      <c r="L414" s="4">
        <f>IF(D414=1,"",VLOOKUP(D414,系数!$AA$1:$AJ$12,MATCH(C414,圣物评级,0),1))</f>
        <v>0</v>
      </c>
      <c r="M414" s="4">
        <f t="shared" si="44"/>
        <v>6299</v>
      </c>
    </row>
    <row r="415" spans="1:13" x14ac:dyDescent="0.3">
      <c r="A415" s="4">
        <f t="shared" si="39"/>
        <v>81000004</v>
      </c>
      <c r="B415" s="4">
        <v>2</v>
      </c>
      <c r="C415" s="4">
        <f>INDEX(属性!F:F,MATCH(强化!A415,属性!A:A,0))</f>
        <v>6</v>
      </c>
      <c r="D415" s="4">
        <f t="shared" si="40"/>
        <v>53</v>
      </c>
      <c r="E415" s="4">
        <v>0</v>
      </c>
      <c r="F415" s="4">
        <v>0</v>
      </c>
      <c r="G415" s="4">
        <v>0</v>
      </c>
      <c r="H415" s="4">
        <f t="shared" si="42"/>
        <v>122</v>
      </c>
      <c r="I415" s="4">
        <f t="shared" si="43"/>
        <v>0</v>
      </c>
      <c r="J415" s="4">
        <f t="shared" si="41"/>
        <v>398</v>
      </c>
      <c r="K415" s="4">
        <f t="shared" si="45"/>
        <v>1800</v>
      </c>
      <c r="L415" s="4">
        <f>IF(D415=1,"",VLOOKUP(D415,系数!$AA$1:$AJ$12,MATCH(C415,圣物评级,0),1))</f>
        <v>0</v>
      </c>
      <c r="M415" s="4">
        <f t="shared" si="44"/>
        <v>6671</v>
      </c>
    </row>
    <row r="416" spans="1:13" x14ac:dyDescent="0.3">
      <c r="A416" s="4">
        <f t="shared" si="39"/>
        <v>81000004</v>
      </c>
      <c r="B416" s="4">
        <v>2</v>
      </c>
      <c r="C416" s="4">
        <f>INDEX(属性!F:F,MATCH(强化!A416,属性!A:A,0))</f>
        <v>6</v>
      </c>
      <c r="D416" s="4">
        <f t="shared" si="40"/>
        <v>54</v>
      </c>
      <c r="E416" s="4">
        <v>0</v>
      </c>
      <c r="F416" s="4">
        <v>0</v>
      </c>
      <c r="G416" s="4">
        <v>0</v>
      </c>
      <c r="H416" s="4">
        <f t="shared" si="42"/>
        <v>123</v>
      </c>
      <c r="I416" s="4">
        <f t="shared" si="43"/>
        <v>0</v>
      </c>
      <c r="J416" s="4">
        <f t="shared" si="41"/>
        <v>426</v>
      </c>
      <c r="K416" s="4">
        <f t="shared" si="45"/>
        <v>1800</v>
      </c>
      <c r="L416" s="4">
        <f>IF(D416=1,"",VLOOKUP(D416,系数!$AA$1:$AJ$12,MATCH(C416,圣物评级,0),1))</f>
        <v>0</v>
      </c>
      <c r="M416" s="4">
        <f t="shared" si="44"/>
        <v>7069</v>
      </c>
    </row>
    <row r="417" spans="1:13" x14ac:dyDescent="0.3">
      <c r="A417" s="4">
        <f t="shared" si="39"/>
        <v>81000004</v>
      </c>
      <c r="B417" s="4">
        <v>2</v>
      </c>
      <c r="C417" s="4">
        <f>INDEX(属性!F:F,MATCH(强化!A417,属性!A:A,0))</f>
        <v>6</v>
      </c>
      <c r="D417" s="4">
        <f t="shared" si="40"/>
        <v>55</v>
      </c>
      <c r="E417" s="4">
        <v>0</v>
      </c>
      <c r="F417" s="4">
        <v>0</v>
      </c>
      <c r="G417" s="4">
        <v>0</v>
      </c>
      <c r="H417" s="4">
        <f t="shared" si="42"/>
        <v>124</v>
      </c>
      <c r="I417" s="4">
        <f t="shared" si="43"/>
        <v>0</v>
      </c>
      <c r="J417" s="4">
        <f t="shared" si="41"/>
        <v>456</v>
      </c>
      <c r="K417" s="4">
        <f t="shared" si="45"/>
        <v>1800</v>
      </c>
      <c r="L417" s="4">
        <f>IF(D417=1,"",VLOOKUP(D417,系数!$AA$1:$AJ$12,MATCH(C417,圣物评级,0),1))</f>
        <v>0</v>
      </c>
      <c r="M417" s="4">
        <f t="shared" si="44"/>
        <v>7495</v>
      </c>
    </row>
    <row r="418" spans="1:13" x14ac:dyDescent="0.3">
      <c r="A418" s="4">
        <f t="shared" si="39"/>
        <v>81000004</v>
      </c>
      <c r="B418" s="4">
        <v>2</v>
      </c>
      <c r="C418" s="4">
        <f>INDEX(属性!F:F,MATCH(强化!A418,属性!A:A,0))</f>
        <v>6</v>
      </c>
      <c r="D418" s="4">
        <f t="shared" si="40"/>
        <v>56</v>
      </c>
      <c r="E418" s="4">
        <v>0</v>
      </c>
      <c r="F418" s="4">
        <v>0</v>
      </c>
      <c r="G418" s="4">
        <v>0</v>
      </c>
      <c r="H418" s="4">
        <f t="shared" si="42"/>
        <v>125</v>
      </c>
      <c r="I418" s="4">
        <f t="shared" si="43"/>
        <v>0</v>
      </c>
      <c r="J418" s="4">
        <f t="shared" si="41"/>
        <v>488</v>
      </c>
      <c r="K418" s="4">
        <f t="shared" si="45"/>
        <v>1800</v>
      </c>
      <c r="L418" s="4">
        <f>IF(D418=1,"",VLOOKUP(D418,系数!$AA$1:$AJ$12,MATCH(C418,圣物评级,0),1))</f>
        <v>0</v>
      </c>
      <c r="M418" s="4">
        <f t="shared" si="44"/>
        <v>7951</v>
      </c>
    </row>
    <row r="419" spans="1:13" x14ac:dyDescent="0.3">
      <c r="A419" s="4">
        <f t="shared" si="39"/>
        <v>81000004</v>
      </c>
      <c r="B419" s="4">
        <v>2</v>
      </c>
      <c r="C419" s="4">
        <f>INDEX(属性!F:F,MATCH(强化!A419,属性!A:A,0))</f>
        <v>6</v>
      </c>
      <c r="D419" s="4">
        <f t="shared" si="40"/>
        <v>57</v>
      </c>
      <c r="E419" s="4">
        <v>0</v>
      </c>
      <c r="F419" s="4">
        <v>0</v>
      </c>
      <c r="G419" s="4">
        <v>0</v>
      </c>
      <c r="H419" s="4">
        <f t="shared" si="42"/>
        <v>126</v>
      </c>
      <c r="I419" s="4">
        <f t="shared" si="43"/>
        <v>0</v>
      </c>
      <c r="J419" s="4">
        <f t="shared" si="41"/>
        <v>521</v>
      </c>
      <c r="K419" s="4">
        <f t="shared" si="45"/>
        <v>1800</v>
      </c>
      <c r="L419" s="4">
        <f>IF(D419=1,"",VLOOKUP(D419,系数!$AA$1:$AJ$12,MATCH(C419,圣物评级,0),1))</f>
        <v>0</v>
      </c>
      <c r="M419" s="4">
        <f t="shared" si="44"/>
        <v>8439</v>
      </c>
    </row>
    <row r="420" spans="1:13" x14ac:dyDescent="0.3">
      <c r="A420" s="4">
        <f t="shared" si="39"/>
        <v>81000004</v>
      </c>
      <c r="B420" s="4">
        <v>2</v>
      </c>
      <c r="C420" s="4">
        <f>INDEX(属性!F:F,MATCH(强化!A420,属性!A:A,0))</f>
        <v>6</v>
      </c>
      <c r="D420" s="4">
        <f t="shared" si="40"/>
        <v>58</v>
      </c>
      <c r="E420" s="4">
        <v>0</v>
      </c>
      <c r="F420" s="4">
        <v>0</v>
      </c>
      <c r="G420" s="4">
        <v>0</v>
      </c>
      <c r="H420" s="4">
        <f t="shared" si="42"/>
        <v>127</v>
      </c>
      <c r="I420" s="4">
        <f t="shared" si="43"/>
        <v>0</v>
      </c>
      <c r="J420" s="4">
        <f t="shared" si="41"/>
        <v>558</v>
      </c>
      <c r="K420" s="4">
        <f t="shared" si="45"/>
        <v>1800</v>
      </c>
      <c r="L420" s="4">
        <f>IF(D420=1,"",VLOOKUP(D420,系数!$AA$1:$AJ$12,MATCH(C420,圣物评级,0),1))</f>
        <v>0</v>
      </c>
      <c r="M420" s="4">
        <f t="shared" si="44"/>
        <v>8960</v>
      </c>
    </row>
    <row r="421" spans="1:13" x14ac:dyDescent="0.3">
      <c r="A421" s="4">
        <f t="shared" si="39"/>
        <v>81000004</v>
      </c>
      <c r="B421" s="4">
        <v>2</v>
      </c>
      <c r="C421" s="4">
        <f>INDEX(属性!F:F,MATCH(强化!A421,属性!A:A,0))</f>
        <v>6</v>
      </c>
      <c r="D421" s="4">
        <f t="shared" si="40"/>
        <v>59</v>
      </c>
      <c r="E421" s="4">
        <v>0</v>
      </c>
      <c r="F421" s="4">
        <v>0</v>
      </c>
      <c r="G421" s="4">
        <v>0</v>
      </c>
      <c r="H421" s="4">
        <f t="shared" si="42"/>
        <v>128</v>
      </c>
      <c r="I421" s="4">
        <f t="shared" si="43"/>
        <v>0</v>
      </c>
      <c r="J421" s="4">
        <f t="shared" si="41"/>
        <v>597</v>
      </c>
      <c r="K421" s="4">
        <f t="shared" si="45"/>
        <v>1800</v>
      </c>
      <c r="L421" s="4">
        <f>IF(D421=1,"",VLOOKUP(D421,系数!$AA$1:$AJ$12,MATCH(C421,圣物评级,0),1))</f>
        <v>0</v>
      </c>
      <c r="M421" s="4">
        <f t="shared" si="44"/>
        <v>9518</v>
      </c>
    </row>
    <row r="422" spans="1:13" x14ac:dyDescent="0.3">
      <c r="A422" s="4">
        <f t="shared" si="39"/>
        <v>81000004</v>
      </c>
      <c r="B422" s="4">
        <v>2</v>
      </c>
      <c r="C422" s="4">
        <f>INDEX(属性!F:F,MATCH(强化!A422,属性!A:A,0))</f>
        <v>6</v>
      </c>
      <c r="D422" s="4">
        <f t="shared" si="40"/>
        <v>60</v>
      </c>
      <c r="E422" s="4">
        <v>0</v>
      </c>
      <c r="F422" s="4">
        <v>0</v>
      </c>
      <c r="G422" s="4">
        <v>0</v>
      </c>
      <c r="H422" s="4">
        <f t="shared" si="42"/>
        <v>129</v>
      </c>
      <c r="I422" s="4">
        <f t="shared" si="43"/>
        <v>0</v>
      </c>
      <c r="J422" s="4">
        <f t="shared" si="41"/>
        <v>640</v>
      </c>
      <c r="K422" s="4">
        <f t="shared" si="45"/>
        <v>1800</v>
      </c>
      <c r="L422" s="4">
        <f>IF(D422=1,"",VLOOKUP(D422,系数!$AA$1:$AJ$12,MATCH(C422,圣物评级,0),1))</f>
        <v>0</v>
      </c>
      <c r="M422" s="4">
        <f t="shared" si="44"/>
        <v>10115</v>
      </c>
    </row>
    <row r="423" spans="1:13" x14ac:dyDescent="0.3">
      <c r="A423" s="4">
        <f t="shared" si="39"/>
        <v>81000004</v>
      </c>
      <c r="B423" s="4">
        <v>2</v>
      </c>
      <c r="C423" s="4">
        <f>INDEX(属性!F:F,MATCH(强化!A423,属性!A:A,0))</f>
        <v>6</v>
      </c>
      <c r="D423" s="4">
        <f t="shared" si="40"/>
        <v>61</v>
      </c>
      <c r="E423" s="4">
        <v>0</v>
      </c>
      <c r="F423" s="4">
        <v>0</v>
      </c>
      <c r="G423" s="4">
        <v>0</v>
      </c>
      <c r="H423" s="4">
        <f t="shared" si="42"/>
        <v>130</v>
      </c>
      <c r="I423" s="4">
        <f t="shared" si="43"/>
        <v>0</v>
      </c>
      <c r="J423" s="4">
        <f t="shared" si="41"/>
        <v>696</v>
      </c>
      <c r="K423" s="4">
        <f t="shared" si="45"/>
        <v>1800</v>
      </c>
      <c r="L423" s="4">
        <f>IF(D423=1,"",VLOOKUP(D423,系数!$AA$1:$AJ$12,MATCH(C423,圣物评级,0),1))</f>
        <v>0</v>
      </c>
      <c r="M423" s="4">
        <f t="shared" si="44"/>
        <v>10755</v>
      </c>
    </row>
    <row r="424" spans="1:13" x14ac:dyDescent="0.3">
      <c r="A424" s="4">
        <f t="shared" si="39"/>
        <v>81000004</v>
      </c>
      <c r="B424" s="4">
        <v>2</v>
      </c>
      <c r="C424" s="4">
        <f>INDEX(属性!F:F,MATCH(强化!A424,属性!A:A,0))</f>
        <v>6</v>
      </c>
      <c r="D424" s="4">
        <f t="shared" si="40"/>
        <v>62</v>
      </c>
      <c r="E424" s="4">
        <v>0</v>
      </c>
      <c r="F424" s="4">
        <v>0</v>
      </c>
      <c r="G424" s="4">
        <v>0</v>
      </c>
      <c r="H424" s="4">
        <f t="shared" si="42"/>
        <v>131</v>
      </c>
      <c r="I424" s="4">
        <f t="shared" si="43"/>
        <v>0</v>
      </c>
      <c r="J424" s="4">
        <f t="shared" si="41"/>
        <v>759</v>
      </c>
      <c r="K424" s="4">
        <f t="shared" si="45"/>
        <v>1800</v>
      </c>
      <c r="L424" s="4">
        <f>IF(D424=1,"",VLOOKUP(D424,系数!$AA$1:$AJ$12,MATCH(C424,圣物评级,0),1))</f>
        <v>0</v>
      </c>
      <c r="M424" s="4">
        <f t="shared" si="44"/>
        <v>11451</v>
      </c>
    </row>
    <row r="425" spans="1:13" x14ac:dyDescent="0.3">
      <c r="A425" s="4">
        <f t="shared" si="39"/>
        <v>81000004</v>
      </c>
      <c r="B425" s="4">
        <v>2</v>
      </c>
      <c r="C425" s="4">
        <f>INDEX(属性!F:F,MATCH(强化!A425,属性!A:A,0))</f>
        <v>6</v>
      </c>
      <c r="D425" s="4">
        <f t="shared" si="40"/>
        <v>63</v>
      </c>
      <c r="E425" s="4">
        <v>0</v>
      </c>
      <c r="F425" s="4">
        <v>0</v>
      </c>
      <c r="G425" s="4">
        <v>0</v>
      </c>
      <c r="H425" s="4">
        <f t="shared" si="42"/>
        <v>132</v>
      </c>
      <c r="I425" s="4">
        <f t="shared" si="43"/>
        <v>0</v>
      </c>
      <c r="J425" s="4">
        <f t="shared" si="41"/>
        <v>828</v>
      </c>
      <c r="K425" s="4">
        <f t="shared" si="45"/>
        <v>1800</v>
      </c>
      <c r="L425" s="4">
        <f>IF(D425=1,"",VLOOKUP(D425,系数!$AA$1:$AJ$12,MATCH(C425,圣物评级,0),1))</f>
        <v>0</v>
      </c>
      <c r="M425" s="4">
        <f t="shared" si="44"/>
        <v>12210</v>
      </c>
    </row>
    <row r="426" spans="1:13" x14ac:dyDescent="0.3">
      <c r="A426" s="4">
        <f t="shared" si="39"/>
        <v>81000004</v>
      </c>
      <c r="B426" s="4">
        <v>2</v>
      </c>
      <c r="C426" s="4">
        <f>INDEX(属性!F:F,MATCH(强化!A426,属性!A:A,0))</f>
        <v>6</v>
      </c>
      <c r="D426" s="4">
        <f t="shared" si="40"/>
        <v>64</v>
      </c>
      <c r="E426" s="4">
        <v>0</v>
      </c>
      <c r="F426" s="4">
        <v>0</v>
      </c>
      <c r="G426" s="4">
        <v>0</v>
      </c>
      <c r="H426" s="4">
        <f t="shared" si="42"/>
        <v>133</v>
      </c>
      <c r="I426" s="4">
        <f t="shared" si="43"/>
        <v>0</v>
      </c>
      <c r="J426" s="4">
        <f t="shared" si="41"/>
        <v>902</v>
      </c>
      <c r="K426" s="4">
        <f t="shared" si="45"/>
        <v>1800</v>
      </c>
      <c r="L426" s="4">
        <f>IF(D426=1,"",VLOOKUP(D426,系数!$AA$1:$AJ$12,MATCH(C426,圣物评级,0),1))</f>
        <v>0</v>
      </c>
      <c r="M426" s="4">
        <f t="shared" si="44"/>
        <v>13038</v>
      </c>
    </row>
    <row r="427" spans="1:13" x14ac:dyDescent="0.3">
      <c r="A427" s="4">
        <f t="shared" si="39"/>
        <v>81000004</v>
      </c>
      <c r="B427" s="4">
        <v>2</v>
      </c>
      <c r="C427" s="4">
        <f>INDEX(属性!F:F,MATCH(强化!A427,属性!A:A,0))</f>
        <v>6</v>
      </c>
      <c r="D427" s="4">
        <f t="shared" si="40"/>
        <v>65</v>
      </c>
      <c r="E427" s="4">
        <v>0</v>
      </c>
      <c r="F427" s="4">
        <v>0</v>
      </c>
      <c r="G427" s="4">
        <v>0</v>
      </c>
      <c r="H427" s="4">
        <f t="shared" si="42"/>
        <v>134</v>
      </c>
      <c r="I427" s="4">
        <f t="shared" si="43"/>
        <v>0</v>
      </c>
      <c r="J427" s="4">
        <f t="shared" si="41"/>
        <v>984</v>
      </c>
      <c r="K427" s="4">
        <f t="shared" si="45"/>
        <v>1800</v>
      </c>
      <c r="L427" s="4">
        <f>IF(D427=1,"",VLOOKUP(D427,系数!$AA$1:$AJ$12,MATCH(C427,圣物评级,0),1))</f>
        <v>0</v>
      </c>
      <c r="M427" s="4">
        <f t="shared" si="44"/>
        <v>13940</v>
      </c>
    </row>
    <row r="428" spans="1:13" x14ac:dyDescent="0.3">
      <c r="A428" s="4">
        <f t="shared" si="39"/>
        <v>81000004</v>
      </c>
      <c r="B428" s="4">
        <v>2</v>
      </c>
      <c r="C428" s="4">
        <f>INDEX(属性!F:F,MATCH(强化!A428,属性!A:A,0))</f>
        <v>6</v>
      </c>
      <c r="D428" s="4">
        <f t="shared" si="40"/>
        <v>66</v>
      </c>
      <c r="E428" s="4">
        <v>0</v>
      </c>
      <c r="F428" s="4">
        <v>0</v>
      </c>
      <c r="G428" s="4">
        <v>0</v>
      </c>
      <c r="H428" s="4">
        <f t="shared" si="42"/>
        <v>135</v>
      </c>
      <c r="I428" s="4">
        <f t="shared" si="43"/>
        <v>0</v>
      </c>
      <c r="J428" s="4">
        <f t="shared" si="41"/>
        <v>1072</v>
      </c>
      <c r="K428" s="4">
        <f t="shared" si="45"/>
        <v>1800</v>
      </c>
      <c r="L428" s="4">
        <f>IF(D428=1,"",VLOOKUP(D428,系数!$AA$1:$AJ$12,MATCH(C428,圣物评级,0),1))</f>
        <v>0</v>
      </c>
      <c r="M428" s="4">
        <f t="shared" si="44"/>
        <v>14924</v>
      </c>
    </row>
    <row r="429" spans="1:13" x14ac:dyDescent="0.3">
      <c r="A429" s="4">
        <f t="shared" si="39"/>
        <v>81000004</v>
      </c>
      <c r="B429" s="4">
        <v>2</v>
      </c>
      <c r="C429" s="4">
        <f>INDEX(属性!F:F,MATCH(强化!A429,属性!A:A,0))</f>
        <v>6</v>
      </c>
      <c r="D429" s="4">
        <f t="shared" si="40"/>
        <v>67</v>
      </c>
      <c r="E429" s="4">
        <v>0</v>
      </c>
      <c r="F429" s="4">
        <v>0</v>
      </c>
      <c r="G429" s="4">
        <v>0</v>
      </c>
      <c r="H429" s="4">
        <f t="shared" si="42"/>
        <v>136</v>
      </c>
      <c r="I429" s="4">
        <f t="shared" si="43"/>
        <v>0</v>
      </c>
      <c r="J429" s="4">
        <f t="shared" si="41"/>
        <v>1168</v>
      </c>
      <c r="K429" s="4">
        <f t="shared" si="45"/>
        <v>1800</v>
      </c>
      <c r="L429" s="4">
        <f>IF(D429=1,"",VLOOKUP(D429,系数!$AA$1:$AJ$12,MATCH(C429,圣物评级,0),1))</f>
        <v>0</v>
      </c>
      <c r="M429" s="4">
        <f t="shared" si="44"/>
        <v>15996</v>
      </c>
    </row>
    <row r="430" spans="1:13" x14ac:dyDescent="0.3">
      <c r="A430" s="4">
        <f t="shared" si="39"/>
        <v>81000004</v>
      </c>
      <c r="B430" s="4">
        <v>2</v>
      </c>
      <c r="C430" s="4">
        <f>INDEX(属性!F:F,MATCH(强化!A430,属性!A:A,0))</f>
        <v>6</v>
      </c>
      <c r="D430" s="4">
        <f t="shared" si="40"/>
        <v>68</v>
      </c>
      <c r="E430" s="4">
        <v>0</v>
      </c>
      <c r="F430" s="4">
        <v>0</v>
      </c>
      <c r="G430" s="4">
        <v>0</v>
      </c>
      <c r="H430" s="4">
        <f t="shared" si="42"/>
        <v>137</v>
      </c>
      <c r="I430" s="4">
        <f t="shared" si="43"/>
        <v>0</v>
      </c>
      <c r="J430" s="4">
        <f t="shared" si="41"/>
        <v>1273</v>
      </c>
      <c r="K430" s="4">
        <f t="shared" si="45"/>
        <v>1800</v>
      </c>
      <c r="L430" s="4">
        <f>IF(D430=1,"",VLOOKUP(D430,系数!$AA$1:$AJ$12,MATCH(C430,圣物评级,0),1))</f>
        <v>0</v>
      </c>
      <c r="M430" s="4">
        <f t="shared" si="44"/>
        <v>17164</v>
      </c>
    </row>
    <row r="431" spans="1:13" x14ac:dyDescent="0.3">
      <c r="A431" s="4">
        <f t="shared" si="39"/>
        <v>81000004</v>
      </c>
      <c r="B431" s="4">
        <v>2</v>
      </c>
      <c r="C431" s="4">
        <f>INDEX(属性!F:F,MATCH(强化!A431,属性!A:A,0))</f>
        <v>6</v>
      </c>
      <c r="D431" s="4">
        <f t="shared" si="40"/>
        <v>69</v>
      </c>
      <c r="E431" s="4">
        <v>0</v>
      </c>
      <c r="F431" s="4">
        <v>0</v>
      </c>
      <c r="G431" s="4">
        <v>0</v>
      </c>
      <c r="H431" s="4">
        <f t="shared" si="42"/>
        <v>138</v>
      </c>
      <c r="I431" s="4">
        <f t="shared" si="43"/>
        <v>0</v>
      </c>
      <c r="J431" s="4">
        <f t="shared" si="41"/>
        <v>1388</v>
      </c>
      <c r="K431" s="4">
        <f t="shared" si="45"/>
        <v>1800</v>
      </c>
      <c r="L431" s="4">
        <f>IF(D431=1,"",VLOOKUP(D431,系数!$AA$1:$AJ$12,MATCH(C431,圣物评级,0),1))</f>
        <v>0</v>
      </c>
      <c r="M431" s="4">
        <f t="shared" si="44"/>
        <v>18437</v>
      </c>
    </row>
    <row r="432" spans="1:13" x14ac:dyDescent="0.3">
      <c r="A432" s="4">
        <f t="shared" si="39"/>
        <v>81000004</v>
      </c>
      <c r="B432" s="4">
        <v>2</v>
      </c>
      <c r="C432" s="4">
        <f>INDEX(属性!F:F,MATCH(强化!A432,属性!A:A,0))</f>
        <v>6</v>
      </c>
      <c r="D432" s="4">
        <f t="shared" si="40"/>
        <v>70</v>
      </c>
      <c r="E432" s="4">
        <v>0</v>
      </c>
      <c r="F432" s="4">
        <v>0</v>
      </c>
      <c r="G432" s="4">
        <v>0</v>
      </c>
      <c r="H432" s="4">
        <f t="shared" si="42"/>
        <v>139</v>
      </c>
      <c r="I432" s="4">
        <f t="shared" si="43"/>
        <v>0</v>
      </c>
      <c r="J432" s="4">
        <f t="shared" si="41"/>
        <v>1513</v>
      </c>
      <c r="K432" s="4">
        <f t="shared" si="45"/>
        <v>1800</v>
      </c>
      <c r="L432" s="4">
        <f>IF(D432=1,"",VLOOKUP(D432,系数!$AA$1:$AJ$12,MATCH(C432,圣物评级,0),1))</f>
        <v>0</v>
      </c>
      <c r="M432" s="4">
        <f t="shared" si="44"/>
        <v>19825</v>
      </c>
    </row>
    <row r="433" spans="1:13" x14ac:dyDescent="0.3">
      <c r="A433" s="4">
        <f t="shared" si="39"/>
        <v>81000004</v>
      </c>
      <c r="B433" s="4">
        <v>2</v>
      </c>
      <c r="C433" s="4">
        <f>INDEX(属性!F:F,MATCH(强化!A433,属性!A:A,0))</f>
        <v>6</v>
      </c>
      <c r="D433" s="4">
        <f t="shared" si="40"/>
        <v>71</v>
      </c>
      <c r="E433" s="4">
        <v>0</v>
      </c>
      <c r="F433" s="4">
        <v>0</v>
      </c>
      <c r="G433" s="4">
        <v>0</v>
      </c>
      <c r="H433" s="4">
        <f t="shared" si="42"/>
        <v>140</v>
      </c>
      <c r="I433" s="4">
        <f t="shared" si="43"/>
        <v>0</v>
      </c>
      <c r="J433" s="4">
        <f t="shared" si="41"/>
        <v>1680</v>
      </c>
      <c r="K433" s="4">
        <f t="shared" si="45"/>
        <v>1800</v>
      </c>
      <c r="L433" s="4">
        <f>IF(D433=1,"",VLOOKUP(D433,系数!$AA$1:$AJ$12,MATCH(C433,圣物评级,0),1))</f>
        <v>0</v>
      </c>
      <c r="M433" s="4">
        <f t="shared" si="44"/>
        <v>21338</v>
      </c>
    </row>
    <row r="434" spans="1:13" x14ac:dyDescent="0.3">
      <c r="A434" s="4">
        <f t="shared" si="39"/>
        <v>81000004</v>
      </c>
      <c r="B434" s="4">
        <v>2</v>
      </c>
      <c r="C434" s="4">
        <f>INDEX(属性!F:F,MATCH(强化!A434,属性!A:A,0))</f>
        <v>6</v>
      </c>
      <c r="D434" s="4">
        <f t="shared" si="40"/>
        <v>72</v>
      </c>
      <c r="E434" s="4">
        <v>0</v>
      </c>
      <c r="F434" s="4">
        <v>0</v>
      </c>
      <c r="G434" s="4">
        <v>0</v>
      </c>
      <c r="H434" s="4">
        <f t="shared" si="42"/>
        <v>141</v>
      </c>
      <c r="I434" s="4">
        <f t="shared" si="43"/>
        <v>0</v>
      </c>
      <c r="J434" s="4">
        <f t="shared" si="41"/>
        <v>1865</v>
      </c>
      <c r="K434" s="4">
        <f t="shared" si="45"/>
        <v>1800</v>
      </c>
      <c r="L434" s="4">
        <f>IF(D434=1,"",VLOOKUP(D434,系数!$AA$1:$AJ$12,MATCH(C434,圣物评级,0),1))</f>
        <v>0</v>
      </c>
      <c r="M434" s="4">
        <f t="shared" si="44"/>
        <v>23018</v>
      </c>
    </row>
    <row r="435" spans="1:13" x14ac:dyDescent="0.3">
      <c r="A435" s="4">
        <f t="shared" si="39"/>
        <v>81000004</v>
      </c>
      <c r="B435" s="4">
        <v>2</v>
      </c>
      <c r="C435" s="4">
        <f>INDEX(属性!F:F,MATCH(强化!A435,属性!A:A,0))</f>
        <v>6</v>
      </c>
      <c r="D435" s="4">
        <f t="shared" si="40"/>
        <v>73</v>
      </c>
      <c r="E435" s="4">
        <v>0</v>
      </c>
      <c r="F435" s="4">
        <v>0</v>
      </c>
      <c r="G435" s="4">
        <v>0</v>
      </c>
      <c r="H435" s="4">
        <f t="shared" si="42"/>
        <v>142</v>
      </c>
      <c r="I435" s="4">
        <f t="shared" si="43"/>
        <v>0</v>
      </c>
      <c r="J435" s="4">
        <f t="shared" si="41"/>
        <v>2070</v>
      </c>
      <c r="K435" s="4">
        <f t="shared" si="45"/>
        <v>1800</v>
      </c>
      <c r="L435" s="4">
        <f>IF(D435=1,"",VLOOKUP(D435,系数!$AA$1:$AJ$12,MATCH(C435,圣物评级,0),1))</f>
        <v>0</v>
      </c>
      <c r="M435" s="4">
        <f t="shared" si="44"/>
        <v>24883</v>
      </c>
    </row>
    <row r="436" spans="1:13" x14ac:dyDescent="0.3">
      <c r="A436" s="4">
        <f t="shared" si="39"/>
        <v>81000004</v>
      </c>
      <c r="B436" s="4">
        <v>2</v>
      </c>
      <c r="C436" s="4">
        <f>INDEX(属性!F:F,MATCH(强化!A436,属性!A:A,0))</f>
        <v>6</v>
      </c>
      <c r="D436" s="4">
        <f t="shared" si="40"/>
        <v>74</v>
      </c>
      <c r="E436" s="4">
        <v>0</v>
      </c>
      <c r="F436" s="4">
        <v>0</v>
      </c>
      <c r="G436" s="4">
        <v>0</v>
      </c>
      <c r="H436" s="4">
        <f t="shared" si="42"/>
        <v>143</v>
      </c>
      <c r="I436" s="4">
        <f t="shared" si="43"/>
        <v>0</v>
      </c>
      <c r="J436" s="4">
        <f t="shared" si="41"/>
        <v>2297</v>
      </c>
      <c r="K436" s="4">
        <f t="shared" si="45"/>
        <v>1800</v>
      </c>
      <c r="L436" s="4">
        <f>IF(D436=1,"",VLOOKUP(D436,系数!$AA$1:$AJ$12,MATCH(C436,圣物评级,0),1))</f>
        <v>0</v>
      </c>
      <c r="M436" s="4">
        <f t="shared" si="44"/>
        <v>26953</v>
      </c>
    </row>
    <row r="437" spans="1:13" x14ac:dyDescent="0.3">
      <c r="A437" s="4">
        <f t="shared" si="39"/>
        <v>81000004</v>
      </c>
      <c r="B437" s="4">
        <v>2</v>
      </c>
      <c r="C437" s="4">
        <f>INDEX(属性!F:F,MATCH(强化!A437,属性!A:A,0))</f>
        <v>6</v>
      </c>
      <c r="D437" s="4">
        <f t="shared" si="40"/>
        <v>75</v>
      </c>
      <c r="E437" s="4">
        <v>0</v>
      </c>
      <c r="F437" s="4">
        <v>0</v>
      </c>
      <c r="G437" s="4">
        <v>0</v>
      </c>
      <c r="H437" s="4">
        <f t="shared" si="42"/>
        <v>144</v>
      </c>
      <c r="I437" s="4">
        <f t="shared" si="43"/>
        <v>0</v>
      </c>
      <c r="J437" s="4">
        <f t="shared" si="41"/>
        <v>2550</v>
      </c>
      <c r="K437" s="4">
        <f t="shared" si="45"/>
        <v>1800</v>
      </c>
      <c r="L437" s="4">
        <f>IF(D437=1,"",VLOOKUP(D437,系数!$AA$1:$AJ$12,MATCH(C437,圣物评级,0),1))</f>
        <v>0</v>
      </c>
      <c r="M437" s="4">
        <f t="shared" si="44"/>
        <v>29250</v>
      </c>
    </row>
    <row r="438" spans="1:13" x14ac:dyDescent="0.3">
      <c r="A438" s="4">
        <f t="shared" si="39"/>
        <v>81000004</v>
      </c>
      <c r="B438" s="4">
        <v>2</v>
      </c>
      <c r="C438" s="4">
        <f>INDEX(属性!F:F,MATCH(强化!A438,属性!A:A,0))</f>
        <v>6</v>
      </c>
      <c r="D438" s="4">
        <f t="shared" si="40"/>
        <v>76</v>
      </c>
      <c r="E438" s="4">
        <v>0</v>
      </c>
      <c r="F438" s="4">
        <v>0</v>
      </c>
      <c r="G438" s="4">
        <v>0</v>
      </c>
      <c r="H438" s="4">
        <f t="shared" si="42"/>
        <v>145</v>
      </c>
      <c r="I438" s="4">
        <f t="shared" si="43"/>
        <v>0</v>
      </c>
      <c r="J438" s="4">
        <f t="shared" si="41"/>
        <v>2832</v>
      </c>
      <c r="K438" s="4">
        <f t="shared" si="45"/>
        <v>1800</v>
      </c>
      <c r="L438" s="4">
        <f>IF(D438=1,"",VLOOKUP(D438,系数!$AA$1:$AJ$12,MATCH(C438,圣物评级,0),1))</f>
        <v>0</v>
      </c>
      <c r="M438" s="4">
        <f t="shared" si="44"/>
        <v>31800</v>
      </c>
    </row>
    <row r="439" spans="1:13" x14ac:dyDescent="0.3">
      <c r="A439" s="4">
        <f t="shared" si="39"/>
        <v>81000004</v>
      </c>
      <c r="B439" s="4">
        <v>2</v>
      </c>
      <c r="C439" s="4">
        <f>INDEX(属性!F:F,MATCH(强化!A439,属性!A:A,0))</f>
        <v>6</v>
      </c>
      <c r="D439" s="4">
        <f t="shared" si="40"/>
        <v>77</v>
      </c>
      <c r="E439" s="4">
        <v>0</v>
      </c>
      <c r="F439" s="4">
        <v>0</v>
      </c>
      <c r="G439" s="4">
        <v>0</v>
      </c>
      <c r="H439" s="4">
        <f t="shared" si="42"/>
        <v>146</v>
      </c>
      <c r="I439" s="4">
        <f t="shared" si="43"/>
        <v>0</v>
      </c>
      <c r="J439" s="4">
        <f t="shared" si="41"/>
        <v>3142</v>
      </c>
      <c r="K439" s="4">
        <f t="shared" si="45"/>
        <v>1800</v>
      </c>
      <c r="L439" s="4">
        <f>IF(D439=1,"",VLOOKUP(D439,系数!$AA$1:$AJ$12,MATCH(C439,圣物评级,0),1))</f>
        <v>0</v>
      </c>
      <c r="M439" s="4">
        <f t="shared" si="44"/>
        <v>34632</v>
      </c>
    </row>
    <row r="440" spans="1:13" x14ac:dyDescent="0.3">
      <c r="A440" s="4">
        <f t="shared" si="39"/>
        <v>81000004</v>
      </c>
      <c r="B440" s="4">
        <v>2</v>
      </c>
      <c r="C440" s="4">
        <f>INDEX(属性!F:F,MATCH(强化!A440,属性!A:A,0))</f>
        <v>6</v>
      </c>
      <c r="D440" s="4">
        <f t="shared" si="40"/>
        <v>78</v>
      </c>
      <c r="E440" s="4">
        <v>0</v>
      </c>
      <c r="F440" s="4">
        <v>0</v>
      </c>
      <c r="G440" s="4">
        <v>0</v>
      </c>
      <c r="H440" s="4">
        <f t="shared" si="42"/>
        <v>147</v>
      </c>
      <c r="I440" s="4">
        <f t="shared" si="43"/>
        <v>0</v>
      </c>
      <c r="J440" s="4">
        <f t="shared" si="41"/>
        <v>3488</v>
      </c>
      <c r="K440" s="4">
        <f t="shared" si="45"/>
        <v>1800</v>
      </c>
      <c r="L440" s="4">
        <f>IF(D440=1,"",VLOOKUP(D440,系数!$AA$1:$AJ$12,MATCH(C440,圣物评级,0),1))</f>
        <v>0</v>
      </c>
      <c r="M440" s="4">
        <f t="shared" si="44"/>
        <v>37774</v>
      </c>
    </row>
    <row r="441" spans="1:13" x14ac:dyDescent="0.3">
      <c r="A441" s="4">
        <f t="shared" si="39"/>
        <v>81000004</v>
      </c>
      <c r="B441" s="4">
        <v>2</v>
      </c>
      <c r="C441" s="4">
        <f>INDEX(属性!F:F,MATCH(强化!A441,属性!A:A,0))</f>
        <v>6</v>
      </c>
      <c r="D441" s="4">
        <f t="shared" si="40"/>
        <v>79</v>
      </c>
      <c r="E441" s="4">
        <v>0</v>
      </c>
      <c r="F441" s="4">
        <v>0</v>
      </c>
      <c r="G441" s="4">
        <v>0</v>
      </c>
      <c r="H441" s="4">
        <f t="shared" si="42"/>
        <v>148</v>
      </c>
      <c r="I441" s="4">
        <f t="shared" si="43"/>
        <v>0</v>
      </c>
      <c r="J441" s="4">
        <f t="shared" si="41"/>
        <v>3872</v>
      </c>
      <c r="K441" s="4">
        <f t="shared" si="45"/>
        <v>1800</v>
      </c>
      <c r="L441" s="4">
        <f>IF(D441=1,"",VLOOKUP(D441,系数!$AA$1:$AJ$12,MATCH(C441,圣物评级,0),1))</f>
        <v>0</v>
      </c>
      <c r="M441" s="4">
        <f t="shared" si="44"/>
        <v>41262</v>
      </c>
    </row>
    <row r="442" spans="1:13" x14ac:dyDescent="0.3">
      <c r="A442" s="4">
        <f t="shared" si="39"/>
        <v>81000004</v>
      </c>
      <c r="B442" s="4">
        <v>2</v>
      </c>
      <c r="C442" s="4">
        <f>INDEX(属性!F:F,MATCH(强化!A442,属性!A:A,0))</f>
        <v>6</v>
      </c>
      <c r="D442" s="4">
        <f t="shared" si="40"/>
        <v>80</v>
      </c>
      <c r="E442" s="4">
        <v>0</v>
      </c>
      <c r="F442" s="4">
        <v>0</v>
      </c>
      <c r="G442" s="4">
        <v>0</v>
      </c>
      <c r="H442" s="4">
        <f t="shared" si="42"/>
        <v>149</v>
      </c>
      <c r="I442" s="4">
        <f t="shared" si="43"/>
        <v>0</v>
      </c>
      <c r="J442" s="4">
        <f t="shared" si="41"/>
        <v>4515</v>
      </c>
      <c r="K442" s="4">
        <f t="shared" si="45"/>
        <v>1800</v>
      </c>
      <c r="L442" s="4">
        <f>IF(D442=1,"",VLOOKUP(D442,系数!$AA$1:$AJ$12,MATCH(C442,圣物评级,0),1))</f>
        <v>0</v>
      </c>
      <c r="M442" s="4">
        <f t="shared" si="44"/>
        <v>45134</v>
      </c>
    </row>
    <row r="443" spans="1:13" x14ac:dyDescent="0.3">
      <c r="A443" s="4">
        <f t="shared" si="39"/>
        <v>81000004</v>
      </c>
      <c r="B443" s="4">
        <v>2</v>
      </c>
      <c r="C443" s="4">
        <f>INDEX(属性!F:F,MATCH(强化!A443,属性!A:A,0))</f>
        <v>6</v>
      </c>
      <c r="D443" s="4">
        <f t="shared" si="40"/>
        <v>81</v>
      </c>
      <c r="E443" s="4">
        <v>0</v>
      </c>
      <c r="F443" s="4">
        <v>0</v>
      </c>
      <c r="G443" s="4">
        <v>0</v>
      </c>
      <c r="H443" s="4">
        <f t="shared" si="42"/>
        <v>150</v>
      </c>
      <c r="I443" s="4">
        <f t="shared" si="43"/>
        <v>0</v>
      </c>
      <c r="J443" s="4">
        <f t="shared" si="41"/>
        <v>5268</v>
      </c>
      <c r="K443" s="4">
        <f t="shared" si="45"/>
        <v>1800</v>
      </c>
      <c r="L443" s="4">
        <f>IF(D443=1,"",VLOOKUP(D443,系数!$AA$1:$AJ$12,MATCH(C443,圣物评级,0),1))</f>
        <v>0</v>
      </c>
      <c r="M443" s="4">
        <f t="shared" si="44"/>
        <v>49649</v>
      </c>
    </row>
    <row r="444" spans="1:13" x14ac:dyDescent="0.3">
      <c r="A444" s="4">
        <f t="shared" ref="A444:A507" si="46">A324+1</f>
        <v>81000004</v>
      </c>
      <c r="B444" s="4">
        <v>2</v>
      </c>
      <c r="C444" s="4">
        <f>INDEX(属性!F:F,MATCH(强化!A444,属性!A:A,0))</f>
        <v>6</v>
      </c>
      <c r="D444" s="4">
        <f t="shared" ref="D444:D507" si="47">D324</f>
        <v>82</v>
      </c>
      <c r="E444" s="4">
        <v>0</v>
      </c>
      <c r="F444" s="4">
        <v>0</v>
      </c>
      <c r="G444" s="4">
        <v>0</v>
      </c>
      <c r="H444" s="4">
        <f t="shared" si="42"/>
        <v>151</v>
      </c>
      <c r="I444" s="4">
        <f t="shared" si="43"/>
        <v>0</v>
      </c>
      <c r="J444" s="4">
        <f t="shared" ref="J444:J482" si="48">J324</f>
        <v>6020</v>
      </c>
      <c r="K444" s="4">
        <f t="shared" si="45"/>
        <v>1800</v>
      </c>
      <c r="L444" s="4">
        <f>IF(D444=1,"",VLOOKUP(D444,系数!$AA$1:$AJ$12,MATCH(C444,圣物评级,0),1))</f>
        <v>0</v>
      </c>
      <c r="M444" s="4">
        <f t="shared" si="44"/>
        <v>54917</v>
      </c>
    </row>
    <row r="445" spans="1:13" x14ac:dyDescent="0.3">
      <c r="A445" s="4">
        <f t="shared" si="46"/>
        <v>81000004</v>
      </c>
      <c r="B445" s="4">
        <v>2</v>
      </c>
      <c r="C445" s="4">
        <f>INDEX(属性!F:F,MATCH(强化!A445,属性!A:A,0))</f>
        <v>6</v>
      </c>
      <c r="D445" s="4">
        <f t="shared" si="47"/>
        <v>83</v>
      </c>
      <c r="E445" s="4">
        <v>0</v>
      </c>
      <c r="F445" s="4">
        <v>0</v>
      </c>
      <c r="G445" s="4">
        <v>0</v>
      </c>
      <c r="H445" s="4">
        <f t="shared" si="42"/>
        <v>152</v>
      </c>
      <c r="I445" s="4">
        <f t="shared" si="43"/>
        <v>0</v>
      </c>
      <c r="J445" s="4">
        <f t="shared" si="48"/>
        <v>6773</v>
      </c>
      <c r="K445" s="4">
        <f t="shared" si="45"/>
        <v>1800</v>
      </c>
      <c r="L445" s="4">
        <f>IF(D445=1,"",VLOOKUP(D445,系数!$AA$1:$AJ$12,MATCH(C445,圣物评级,0),1))</f>
        <v>0</v>
      </c>
      <c r="M445" s="4">
        <f t="shared" si="44"/>
        <v>60937</v>
      </c>
    </row>
    <row r="446" spans="1:13" x14ac:dyDescent="0.3">
      <c r="A446" s="4">
        <f t="shared" si="46"/>
        <v>81000004</v>
      </c>
      <c r="B446" s="4">
        <v>2</v>
      </c>
      <c r="C446" s="4">
        <f>INDEX(属性!F:F,MATCH(强化!A446,属性!A:A,0))</f>
        <v>6</v>
      </c>
      <c r="D446" s="4">
        <f t="shared" si="47"/>
        <v>84</v>
      </c>
      <c r="E446" s="4">
        <v>0</v>
      </c>
      <c r="F446" s="4">
        <v>0</v>
      </c>
      <c r="G446" s="4">
        <v>0</v>
      </c>
      <c r="H446" s="4">
        <f t="shared" si="42"/>
        <v>153</v>
      </c>
      <c r="I446" s="4">
        <f t="shared" si="43"/>
        <v>0</v>
      </c>
      <c r="J446" s="4">
        <f t="shared" si="48"/>
        <v>7526</v>
      </c>
      <c r="K446" s="4">
        <f t="shared" si="45"/>
        <v>1800</v>
      </c>
      <c r="L446" s="4">
        <f>IF(D446=1,"",VLOOKUP(D446,系数!$AA$1:$AJ$12,MATCH(C446,圣物评级,0),1))</f>
        <v>0</v>
      </c>
      <c r="M446" s="4">
        <f t="shared" si="44"/>
        <v>67710</v>
      </c>
    </row>
    <row r="447" spans="1:13" x14ac:dyDescent="0.3">
      <c r="A447" s="4">
        <f t="shared" si="46"/>
        <v>81000004</v>
      </c>
      <c r="B447" s="4">
        <v>2</v>
      </c>
      <c r="C447" s="4">
        <f>INDEX(属性!F:F,MATCH(强化!A447,属性!A:A,0))</f>
        <v>6</v>
      </c>
      <c r="D447" s="4">
        <f t="shared" si="47"/>
        <v>85</v>
      </c>
      <c r="E447" s="4">
        <v>0</v>
      </c>
      <c r="F447" s="4">
        <v>0</v>
      </c>
      <c r="G447" s="4">
        <v>0</v>
      </c>
      <c r="H447" s="4">
        <f t="shared" si="42"/>
        <v>154</v>
      </c>
      <c r="I447" s="4">
        <f t="shared" si="43"/>
        <v>0</v>
      </c>
      <c r="J447" s="4">
        <f t="shared" si="48"/>
        <v>8780</v>
      </c>
      <c r="K447" s="4">
        <f t="shared" si="45"/>
        <v>1800</v>
      </c>
      <c r="L447" s="4">
        <f>IF(D447=1,"",VLOOKUP(D447,系数!$AA$1:$AJ$12,MATCH(C447,圣物评级,0),1))</f>
        <v>0</v>
      </c>
      <c r="M447" s="4">
        <f t="shared" si="44"/>
        <v>75236</v>
      </c>
    </row>
    <row r="448" spans="1:13" x14ac:dyDescent="0.3">
      <c r="A448" s="4">
        <f t="shared" si="46"/>
        <v>81000004</v>
      </c>
      <c r="B448" s="4">
        <v>2</v>
      </c>
      <c r="C448" s="4">
        <f>INDEX(属性!F:F,MATCH(强化!A448,属性!A:A,0))</f>
        <v>6</v>
      </c>
      <c r="D448" s="4">
        <f t="shared" si="47"/>
        <v>86</v>
      </c>
      <c r="E448" s="4">
        <v>0</v>
      </c>
      <c r="F448" s="4">
        <v>0</v>
      </c>
      <c r="G448" s="4">
        <v>0</v>
      </c>
      <c r="H448" s="4">
        <f t="shared" si="42"/>
        <v>155</v>
      </c>
      <c r="I448" s="4">
        <f t="shared" si="43"/>
        <v>0</v>
      </c>
      <c r="J448" s="4">
        <f t="shared" si="48"/>
        <v>10035</v>
      </c>
      <c r="K448" s="4">
        <f t="shared" si="45"/>
        <v>1800</v>
      </c>
      <c r="L448" s="4">
        <f>IF(D448=1,"",VLOOKUP(D448,系数!$AA$1:$AJ$12,MATCH(C448,圣物评级,0),1))</f>
        <v>0</v>
      </c>
      <c r="M448" s="4">
        <f t="shared" si="44"/>
        <v>84016</v>
      </c>
    </row>
    <row r="449" spans="1:13" x14ac:dyDescent="0.3">
      <c r="A449" s="4">
        <f t="shared" si="46"/>
        <v>81000004</v>
      </c>
      <c r="B449" s="4">
        <v>2</v>
      </c>
      <c r="C449" s="4">
        <f>INDEX(属性!F:F,MATCH(强化!A449,属性!A:A,0))</f>
        <v>6</v>
      </c>
      <c r="D449" s="4">
        <f t="shared" si="47"/>
        <v>87</v>
      </c>
      <c r="E449" s="4">
        <v>0</v>
      </c>
      <c r="F449" s="4">
        <v>0</v>
      </c>
      <c r="G449" s="4">
        <v>0</v>
      </c>
      <c r="H449" s="4">
        <f t="shared" si="42"/>
        <v>156</v>
      </c>
      <c r="I449" s="4">
        <f t="shared" si="43"/>
        <v>0</v>
      </c>
      <c r="J449" s="4">
        <f t="shared" si="48"/>
        <v>11289</v>
      </c>
      <c r="K449" s="4">
        <f t="shared" si="45"/>
        <v>1800</v>
      </c>
      <c r="L449" s="4">
        <f>IF(D449=1,"",VLOOKUP(D449,系数!$AA$1:$AJ$12,MATCH(C449,圣物评级,0),1))</f>
        <v>0</v>
      </c>
      <c r="M449" s="4">
        <f t="shared" si="44"/>
        <v>94051</v>
      </c>
    </row>
    <row r="450" spans="1:13" x14ac:dyDescent="0.3">
      <c r="A450" s="4">
        <f t="shared" si="46"/>
        <v>81000004</v>
      </c>
      <c r="B450" s="4">
        <v>2</v>
      </c>
      <c r="C450" s="4">
        <f>INDEX(属性!F:F,MATCH(强化!A450,属性!A:A,0))</f>
        <v>6</v>
      </c>
      <c r="D450" s="4">
        <f t="shared" si="47"/>
        <v>88</v>
      </c>
      <c r="E450" s="4">
        <v>0</v>
      </c>
      <c r="F450" s="4">
        <v>0</v>
      </c>
      <c r="G450" s="4">
        <v>0</v>
      </c>
      <c r="H450" s="4">
        <f t="shared" si="42"/>
        <v>157</v>
      </c>
      <c r="I450" s="4">
        <f t="shared" si="43"/>
        <v>0</v>
      </c>
      <c r="J450" s="4">
        <f t="shared" si="48"/>
        <v>12544</v>
      </c>
      <c r="K450" s="4">
        <f t="shared" si="45"/>
        <v>1800</v>
      </c>
      <c r="L450" s="4">
        <f>IF(D450=1,"",VLOOKUP(D450,系数!$AA$1:$AJ$12,MATCH(C450,圣物评级,0),1))</f>
        <v>0</v>
      </c>
      <c r="M450" s="4">
        <f t="shared" si="44"/>
        <v>105340</v>
      </c>
    </row>
    <row r="451" spans="1:13" x14ac:dyDescent="0.3">
      <c r="A451" s="4">
        <f t="shared" si="46"/>
        <v>81000004</v>
      </c>
      <c r="B451" s="4">
        <v>2</v>
      </c>
      <c r="C451" s="4">
        <f>INDEX(属性!F:F,MATCH(强化!A451,属性!A:A,0))</f>
        <v>6</v>
      </c>
      <c r="D451" s="4">
        <f t="shared" si="47"/>
        <v>89</v>
      </c>
      <c r="E451" s="4">
        <v>0</v>
      </c>
      <c r="F451" s="4">
        <v>0</v>
      </c>
      <c r="G451" s="4">
        <v>0</v>
      </c>
      <c r="H451" s="4">
        <f t="shared" ref="H451:H514" si="49">IF(B451=1,0,VLOOKUP($C451,圣物数值,2,0)+VLOOKUP($C451,圣物数值,3,0)*($D451-1))</f>
        <v>158</v>
      </c>
      <c r="I451" s="4">
        <f t="shared" ref="I451:I514" si="50">IF(B451=2,0,VLOOKUP($C451,圣物数值,2,0)+VLOOKUP($C451,圣物数值,3,0)*($D451-1))</f>
        <v>0</v>
      </c>
      <c r="J451" s="4">
        <f t="shared" si="48"/>
        <v>13798</v>
      </c>
      <c r="K451" s="4">
        <f t="shared" si="45"/>
        <v>1800</v>
      </c>
      <c r="L451" s="4">
        <f>IF(D451=1,"",VLOOKUP(D451,系数!$AA$1:$AJ$12,MATCH(C451,圣物评级,0),1))</f>
        <v>0</v>
      </c>
      <c r="M451" s="4">
        <f t="shared" ref="M451:M514" si="51">IF(D451=1,0,M450+J450)</f>
        <v>117884</v>
      </c>
    </row>
    <row r="452" spans="1:13" x14ac:dyDescent="0.3">
      <c r="A452" s="4">
        <f t="shared" si="46"/>
        <v>81000004</v>
      </c>
      <c r="B452" s="4">
        <v>2</v>
      </c>
      <c r="C452" s="4">
        <f>INDEX(属性!F:F,MATCH(强化!A452,属性!A:A,0))</f>
        <v>6</v>
      </c>
      <c r="D452" s="4">
        <f t="shared" si="47"/>
        <v>90</v>
      </c>
      <c r="E452" s="4">
        <v>0</v>
      </c>
      <c r="F452" s="4">
        <v>0</v>
      </c>
      <c r="G452" s="4">
        <v>0</v>
      </c>
      <c r="H452" s="4">
        <f t="shared" si="49"/>
        <v>159</v>
      </c>
      <c r="I452" s="4">
        <f t="shared" si="50"/>
        <v>0</v>
      </c>
      <c r="J452" s="4">
        <f t="shared" si="48"/>
        <v>13798</v>
      </c>
      <c r="K452" s="4">
        <f t="shared" ref="K452:K515" si="52">60*30</f>
        <v>1800</v>
      </c>
      <c r="L452" s="4">
        <f>IF(D452=1,"",VLOOKUP(D452,系数!$AA$1:$AJ$12,MATCH(C452,圣物评级,0),1))</f>
        <v>0</v>
      </c>
      <c r="M452" s="4">
        <f t="shared" si="51"/>
        <v>131682</v>
      </c>
    </row>
    <row r="453" spans="1:13" x14ac:dyDescent="0.3">
      <c r="A453" s="4">
        <f t="shared" si="46"/>
        <v>81000004</v>
      </c>
      <c r="B453" s="4">
        <v>2</v>
      </c>
      <c r="C453" s="4">
        <f>INDEX(属性!F:F,MATCH(强化!A453,属性!A:A,0))</f>
        <v>6</v>
      </c>
      <c r="D453" s="4">
        <f t="shared" si="47"/>
        <v>91</v>
      </c>
      <c r="E453" s="4">
        <v>0</v>
      </c>
      <c r="F453" s="4">
        <v>0</v>
      </c>
      <c r="G453" s="4">
        <v>0</v>
      </c>
      <c r="H453" s="4">
        <f t="shared" si="49"/>
        <v>160</v>
      </c>
      <c r="I453" s="4">
        <f t="shared" si="50"/>
        <v>0</v>
      </c>
      <c r="J453" s="4">
        <f t="shared" si="48"/>
        <v>13798</v>
      </c>
      <c r="K453" s="4">
        <f t="shared" si="52"/>
        <v>1800</v>
      </c>
      <c r="L453" s="4">
        <f>IF(D453=1,"",VLOOKUP(D453,系数!$AA$1:$AJ$12,MATCH(C453,圣物评级,0),1))</f>
        <v>0</v>
      </c>
      <c r="M453" s="4">
        <f t="shared" si="51"/>
        <v>145480</v>
      </c>
    </row>
    <row r="454" spans="1:13" x14ac:dyDescent="0.3">
      <c r="A454" s="4">
        <f t="shared" si="46"/>
        <v>81000004</v>
      </c>
      <c r="B454" s="4">
        <v>2</v>
      </c>
      <c r="C454" s="4">
        <f>INDEX(属性!F:F,MATCH(强化!A454,属性!A:A,0))</f>
        <v>6</v>
      </c>
      <c r="D454" s="4">
        <f t="shared" si="47"/>
        <v>92</v>
      </c>
      <c r="E454" s="4">
        <v>0</v>
      </c>
      <c r="F454" s="4">
        <v>0</v>
      </c>
      <c r="G454" s="4">
        <v>0</v>
      </c>
      <c r="H454" s="4">
        <f t="shared" si="49"/>
        <v>161</v>
      </c>
      <c r="I454" s="4">
        <f t="shared" si="50"/>
        <v>0</v>
      </c>
      <c r="J454" s="4">
        <f t="shared" si="48"/>
        <v>13798</v>
      </c>
      <c r="K454" s="4">
        <f t="shared" si="52"/>
        <v>1800</v>
      </c>
      <c r="L454" s="4">
        <f>IF(D454=1,"",VLOOKUP(D454,系数!$AA$1:$AJ$12,MATCH(C454,圣物评级,0),1))</f>
        <v>0</v>
      </c>
      <c r="M454" s="4">
        <f t="shared" si="51"/>
        <v>159278</v>
      </c>
    </row>
    <row r="455" spans="1:13" x14ac:dyDescent="0.3">
      <c r="A455" s="4">
        <f t="shared" si="46"/>
        <v>81000004</v>
      </c>
      <c r="B455" s="4">
        <v>2</v>
      </c>
      <c r="C455" s="4">
        <f>INDEX(属性!F:F,MATCH(强化!A455,属性!A:A,0))</f>
        <v>6</v>
      </c>
      <c r="D455" s="4">
        <f t="shared" si="47"/>
        <v>93</v>
      </c>
      <c r="E455" s="4">
        <v>0</v>
      </c>
      <c r="F455" s="4">
        <v>0</v>
      </c>
      <c r="G455" s="4">
        <v>0</v>
      </c>
      <c r="H455" s="4">
        <f t="shared" si="49"/>
        <v>162</v>
      </c>
      <c r="I455" s="4">
        <f t="shared" si="50"/>
        <v>0</v>
      </c>
      <c r="J455" s="4">
        <f t="shared" si="48"/>
        <v>13798</v>
      </c>
      <c r="K455" s="4">
        <f t="shared" si="52"/>
        <v>1800</v>
      </c>
      <c r="L455" s="4">
        <f>IF(D455=1,"",VLOOKUP(D455,系数!$AA$1:$AJ$12,MATCH(C455,圣物评级,0),1))</f>
        <v>0</v>
      </c>
      <c r="M455" s="4">
        <f t="shared" si="51"/>
        <v>173076</v>
      </c>
    </row>
    <row r="456" spans="1:13" x14ac:dyDescent="0.3">
      <c r="A456" s="4">
        <f t="shared" si="46"/>
        <v>81000004</v>
      </c>
      <c r="B456" s="4">
        <v>2</v>
      </c>
      <c r="C456" s="4">
        <f>INDEX(属性!F:F,MATCH(强化!A456,属性!A:A,0))</f>
        <v>6</v>
      </c>
      <c r="D456" s="4">
        <f t="shared" si="47"/>
        <v>94</v>
      </c>
      <c r="E456" s="4">
        <v>0</v>
      </c>
      <c r="F456" s="4">
        <v>0</v>
      </c>
      <c r="G456" s="4">
        <v>0</v>
      </c>
      <c r="H456" s="4">
        <f t="shared" si="49"/>
        <v>163</v>
      </c>
      <c r="I456" s="4">
        <f t="shared" si="50"/>
        <v>0</v>
      </c>
      <c r="J456" s="4">
        <f t="shared" si="48"/>
        <v>13798</v>
      </c>
      <c r="K456" s="4">
        <f t="shared" si="52"/>
        <v>1800</v>
      </c>
      <c r="L456" s="4">
        <f>IF(D456=1,"",VLOOKUP(D456,系数!$AA$1:$AJ$12,MATCH(C456,圣物评级,0),1))</f>
        <v>0</v>
      </c>
      <c r="M456" s="4">
        <f t="shared" si="51"/>
        <v>186874</v>
      </c>
    </row>
    <row r="457" spans="1:13" x14ac:dyDescent="0.3">
      <c r="A457" s="4">
        <f t="shared" si="46"/>
        <v>81000004</v>
      </c>
      <c r="B457" s="4">
        <v>2</v>
      </c>
      <c r="C457" s="4">
        <f>INDEX(属性!F:F,MATCH(强化!A457,属性!A:A,0))</f>
        <v>6</v>
      </c>
      <c r="D457" s="4">
        <f t="shared" si="47"/>
        <v>95</v>
      </c>
      <c r="E457" s="4">
        <v>0</v>
      </c>
      <c r="F457" s="4">
        <v>0</v>
      </c>
      <c r="G457" s="4">
        <v>0</v>
      </c>
      <c r="H457" s="4">
        <f t="shared" si="49"/>
        <v>164</v>
      </c>
      <c r="I457" s="4">
        <f t="shared" si="50"/>
        <v>0</v>
      </c>
      <c r="J457" s="4">
        <f t="shared" si="48"/>
        <v>13798</v>
      </c>
      <c r="K457" s="4">
        <f t="shared" si="52"/>
        <v>1800</v>
      </c>
      <c r="L457" s="4">
        <f>IF(D457=1,"",VLOOKUP(D457,系数!$AA$1:$AJ$12,MATCH(C457,圣物评级,0),1))</f>
        <v>0</v>
      </c>
      <c r="M457" s="4">
        <f t="shared" si="51"/>
        <v>200672</v>
      </c>
    </row>
    <row r="458" spans="1:13" x14ac:dyDescent="0.3">
      <c r="A458" s="4">
        <f t="shared" si="46"/>
        <v>81000004</v>
      </c>
      <c r="B458" s="4">
        <v>2</v>
      </c>
      <c r="C458" s="4">
        <f>INDEX(属性!F:F,MATCH(强化!A458,属性!A:A,0))</f>
        <v>6</v>
      </c>
      <c r="D458" s="4">
        <f t="shared" si="47"/>
        <v>96</v>
      </c>
      <c r="E458" s="4">
        <v>0</v>
      </c>
      <c r="F458" s="4">
        <v>0</v>
      </c>
      <c r="G458" s="4">
        <v>0</v>
      </c>
      <c r="H458" s="4">
        <f t="shared" si="49"/>
        <v>165</v>
      </c>
      <c r="I458" s="4">
        <f t="shared" si="50"/>
        <v>0</v>
      </c>
      <c r="J458" s="4">
        <f t="shared" si="48"/>
        <v>13798</v>
      </c>
      <c r="K458" s="4">
        <f t="shared" si="52"/>
        <v>1800</v>
      </c>
      <c r="L458" s="4">
        <f>IF(D458=1,"",VLOOKUP(D458,系数!$AA$1:$AJ$12,MATCH(C458,圣物评级,0),1))</f>
        <v>0</v>
      </c>
      <c r="M458" s="4">
        <f t="shared" si="51"/>
        <v>214470</v>
      </c>
    </row>
    <row r="459" spans="1:13" x14ac:dyDescent="0.3">
      <c r="A459" s="4">
        <f t="shared" si="46"/>
        <v>81000004</v>
      </c>
      <c r="B459" s="4">
        <v>2</v>
      </c>
      <c r="C459" s="4">
        <f>INDEX(属性!F:F,MATCH(强化!A459,属性!A:A,0))</f>
        <v>6</v>
      </c>
      <c r="D459" s="4">
        <f t="shared" si="47"/>
        <v>97</v>
      </c>
      <c r="E459" s="4">
        <v>0</v>
      </c>
      <c r="F459" s="4">
        <v>0</v>
      </c>
      <c r="G459" s="4">
        <v>0</v>
      </c>
      <c r="H459" s="4">
        <f t="shared" si="49"/>
        <v>166</v>
      </c>
      <c r="I459" s="4">
        <f t="shared" si="50"/>
        <v>0</v>
      </c>
      <c r="J459" s="4">
        <f t="shared" si="48"/>
        <v>13798</v>
      </c>
      <c r="K459" s="4">
        <f t="shared" si="52"/>
        <v>1800</v>
      </c>
      <c r="L459" s="4">
        <f>IF(D459=1,"",VLOOKUP(D459,系数!$AA$1:$AJ$12,MATCH(C459,圣物评级,0),1))</f>
        <v>0</v>
      </c>
      <c r="M459" s="4">
        <f t="shared" si="51"/>
        <v>228268</v>
      </c>
    </row>
    <row r="460" spans="1:13" x14ac:dyDescent="0.3">
      <c r="A460" s="4">
        <f t="shared" si="46"/>
        <v>81000004</v>
      </c>
      <c r="B460" s="4">
        <v>2</v>
      </c>
      <c r="C460" s="4">
        <f>INDEX(属性!F:F,MATCH(强化!A460,属性!A:A,0))</f>
        <v>6</v>
      </c>
      <c r="D460" s="4">
        <f t="shared" si="47"/>
        <v>98</v>
      </c>
      <c r="E460" s="4">
        <v>0</v>
      </c>
      <c r="F460" s="4">
        <v>0</v>
      </c>
      <c r="G460" s="4">
        <v>0</v>
      </c>
      <c r="H460" s="4">
        <f t="shared" si="49"/>
        <v>167</v>
      </c>
      <c r="I460" s="4">
        <f t="shared" si="50"/>
        <v>0</v>
      </c>
      <c r="J460" s="4">
        <f t="shared" si="48"/>
        <v>13798</v>
      </c>
      <c r="K460" s="4">
        <f t="shared" si="52"/>
        <v>1800</v>
      </c>
      <c r="L460" s="4">
        <f>IF(D460=1,"",VLOOKUP(D460,系数!$AA$1:$AJ$12,MATCH(C460,圣物评级,0),1))</f>
        <v>0</v>
      </c>
      <c r="M460" s="4">
        <f t="shared" si="51"/>
        <v>242066</v>
      </c>
    </row>
    <row r="461" spans="1:13" x14ac:dyDescent="0.3">
      <c r="A461" s="4">
        <f t="shared" si="46"/>
        <v>81000004</v>
      </c>
      <c r="B461" s="4">
        <v>2</v>
      </c>
      <c r="C461" s="4">
        <f>INDEX(属性!F:F,MATCH(强化!A461,属性!A:A,0))</f>
        <v>6</v>
      </c>
      <c r="D461" s="4">
        <f t="shared" si="47"/>
        <v>99</v>
      </c>
      <c r="E461" s="4">
        <v>0</v>
      </c>
      <c r="F461" s="4">
        <v>0</v>
      </c>
      <c r="G461" s="4">
        <v>0</v>
      </c>
      <c r="H461" s="4">
        <f t="shared" si="49"/>
        <v>168</v>
      </c>
      <c r="I461" s="4">
        <f t="shared" si="50"/>
        <v>0</v>
      </c>
      <c r="J461" s="4">
        <f t="shared" si="48"/>
        <v>13798</v>
      </c>
      <c r="K461" s="4">
        <f t="shared" si="52"/>
        <v>1800</v>
      </c>
      <c r="L461" s="4">
        <f>IF(D461=1,"",VLOOKUP(D461,系数!$AA$1:$AJ$12,MATCH(C461,圣物评级,0),1))</f>
        <v>0</v>
      </c>
      <c r="M461" s="4">
        <f t="shared" si="51"/>
        <v>255864</v>
      </c>
    </row>
    <row r="462" spans="1:13" x14ac:dyDescent="0.3">
      <c r="A462" s="4">
        <f t="shared" si="46"/>
        <v>81000004</v>
      </c>
      <c r="B462" s="4">
        <v>2</v>
      </c>
      <c r="C462" s="4">
        <f>INDEX(属性!F:F,MATCH(强化!A462,属性!A:A,0))</f>
        <v>6</v>
      </c>
      <c r="D462" s="4">
        <f t="shared" si="47"/>
        <v>100</v>
      </c>
      <c r="E462" s="4">
        <v>0</v>
      </c>
      <c r="F462" s="4">
        <v>0</v>
      </c>
      <c r="G462" s="4">
        <v>0</v>
      </c>
      <c r="H462" s="4">
        <f t="shared" si="49"/>
        <v>169</v>
      </c>
      <c r="I462" s="4">
        <f t="shared" si="50"/>
        <v>0</v>
      </c>
      <c r="J462" s="4">
        <f t="shared" si="48"/>
        <v>13798</v>
      </c>
      <c r="K462" s="4">
        <f t="shared" si="52"/>
        <v>1800</v>
      </c>
      <c r="L462" s="4">
        <f>IF(D462=1,"",VLOOKUP(D462,系数!$AA$1:$AJ$12,MATCH(C462,圣物评级,0),1))</f>
        <v>0</v>
      </c>
      <c r="M462" s="4">
        <f t="shared" si="51"/>
        <v>269662</v>
      </c>
    </row>
    <row r="463" spans="1:13" x14ac:dyDescent="0.3">
      <c r="A463" s="4">
        <f t="shared" si="46"/>
        <v>81000004</v>
      </c>
      <c r="B463" s="4">
        <v>2</v>
      </c>
      <c r="C463" s="4">
        <f>INDEX(属性!F:F,MATCH(强化!A463,属性!A:A,0))</f>
        <v>6</v>
      </c>
      <c r="D463" s="4">
        <f t="shared" si="47"/>
        <v>101</v>
      </c>
      <c r="E463" s="4">
        <v>0</v>
      </c>
      <c r="F463" s="4">
        <v>0</v>
      </c>
      <c r="G463" s="4">
        <v>0</v>
      </c>
      <c r="H463" s="4">
        <f t="shared" si="49"/>
        <v>170</v>
      </c>
      <c r="I463" s="4">
        <f t="shared" si="50"/>
        <v>0</v>
      </c>
      <c r="J463" s="4">
        <f t="shared" si="48"/>
        <v>13798</v>
      </c>
      <c r="K463" s="4">
        <f t="shared" si="52"/>
        <v>1800</v>
      </c>
      <c r="L463" s="4">
        <f>IF(D463=1,"",VLOOKUP(D463,系数!$AA$1:$AJ$12,MATCH(C463,圣物评级,0),1))</f>
        <v>0</v>
      </c>
      <c r="M463" s="4">
        <f t="shared" si="51"/>
        <v>283460</v>
      </c>
    </row>
    <row r="464" spans="1:13" x14ac:dyDescent="0.3">
      <c r="A464" s="4">
        <f t="shared" si="46"/>
        <v>81000004</v>
      </c>
      <c r="B464" s="4">
        <v>2</v>
      </c>
      <c r="C464" s="4">
        <f>INDEX(属性!F:F,MATCH(强化!A464,属性!A:A,0))</f>
        <v>6</v>
      </c>
      <c r="D464" s="4">
        <f t="shared" si="47"/>
        <v>102</v>
      </c>
      <c r="E464" s="4">
        <v>0</v>
      </c>
      <c r="F464" s="4">
        <v>0</v>
      </c>
      <c r="G464" s="4">
        <v>0</v>
      </c>
      <c r="H464" s="4">
        <f t="shared" si="49"/>
        <v>171</v>
      </c>
      <c r="I464" s="4">
        <f t="shared" si="50"/>
        <v>0</v>
      </c>
      <c r="J464" s="4">
        <f t="shared" si="48"/>
        <v>13798</v>
      </c>
      <c r="K464" s="4">
        <f t="shared" si="52"/>
        <v>1800</v>
      </c>
      <c r="L464" s="4">
        <f>IF(D464=1,"",VLOOKUP(D464,系数!$AA$1:$AJ$12,MATCH(C464,圣物评级,0),1))</f>
        <v>0</v>
      </c>
      <c r="M464" s="4">
        <f t="shared" si="51"/>
        <v>297258</v>
      </c>
    </row>
    <row r="465" spans="1:13" x14ac:dyDescent="0.3">
      <c r="A465" s="4">
        <f t="shared" si="46"/>
        <v>81000004</v>
      </c>
      <c r="B465" s="4">
        <v>2</v>
      </c>
      <c r="C465" s="4">
        <f>INDEX(属性!F:F,MATCH(强化!A465,属性!A:A,0))</f>
        <v>6</v>
      </c>
      <c r="D465" s="4">
        <f t="shared" si="47"/>
        <v>103</v>
      </c>
      <c r="E465" s="4">
        <v>0</v>
      </c>
      <c r="F465" s="4">
        <v>0</v>
      </c>
      <c r="G465" s="4">
        <v>0</v>
      </c>
      <c r="H465" s="4">
        <f t="shared" si="49"/>
        <v>172</v>
      </c>
      <c r="I465" s="4">
        <f t="shared" si="50"/>
        <v>0</v>
      </c>
      <c r="J465" s="4">
        <f t="shared" si="48"/>
        <v>13798</v>
      </c>
      <c r="K465" s="4">
        <f t="shared" si="52"/>
        <v>1800</v>
      </c>
      <c r="L465" s="4">
        <f>IF(D465=1,"",VLOOKUP(D465,系数!$AA$1:$AJ$12,MATCH(C465,圣物评级,0),1))</f>
        <v>0</v>
      </c>
      <c r="M465" s="4">
        <f t="shared" si="51"/>
        <v>311056</v>
      </c>
    </row>
    <row r="466" spans="1:13" x14ac:dyDescent="0.3">
      <c r="A466" s="4">
        <f t="shared" si="46"/>
        <v>81000004</v>
      </c>
      <c r="B466" s="4">
        <v>2</v>
      </c>
      <c r="C466" s="4">
        <f>INDEX(属性!F:F,MATCH(强化!A466,属性!A:A,0))</f>
        <v>6</v>
      </c>
      <c r="D466" s="4">
        <f t="shared" si="47"/>
        <v>104</v>
      </c>
      <c r="E466" s="4">
        <v>0</v>
      </c>
      <c r="F466" s="4">
        <v>0</v>
      </c>
      <c r="G466" s="4">
        <v>0</v>
      </c>
      <c r="H466" s="4">
        <f t="shared" si="49"/>
        <v>173</v>
      </c>
      <c r="I466" s="4">
        <f t="shared" si="50"/>
        <v>0</v>
      </c>
      <c r="J466" s="4">
        <f t="shared" si="48"/>
        <v>13798</v>
      </c>
      <c r="K466" s="4">
        <f t="shared" si="52"/>
        <v>1800</v>
      </c>
      <c r="L466" s="4">
        <f>IF(D466=1,"",VLOOKUP(D466,系数!$AA$1:$AJ$12,MATCH(C466,圣物评级,0),1))</f>
        <v>0</v>
      </c>
      <c r="M466" s="4">
        <f t="shared" si="51"/>
        <v>324854</v>
      </c>
    </row>
    <row r="467" spans="1:13" x14ac:dyDescent="0.3">
      <c r="A467" s="4">
        <f t="shared" si="46"/>
        <v>81000004</v>
      </c>
      <c r="B467" s="4">
        <v>2</v>
      </c>
      <c r="C467" s="4">
        <f>INDEX(属性!F:F,MATCH(强化!A467,属性!A:A,0))</f>
        <v>6</v>
      </c>
      <c r="D467" s="4">
        <f t="shared" si="47"/>
        <v>105</v>
      </c>
      <c r="E467" s="4">
        <v>0</v>
      </c>
      <c r="F467" s="4">
        <v>0</v>
      </c>
      <c r="G467" s="4">
        <v>0</v>
      </c>
      <c r="H467" s="4">
        <f t="shared" si="49"/>
        <v>174</v>
      </c>
      <c r="I467" s="4">
        <f t="shared" si="50"/>
        <v>0</v>
      </c>
      <c r="J467" s="4">
        <f t="shared" si="48"/>
        <v>13798</v>
      </c>
      <c r="K467" s="4">
        <f t="shared" si="52"/>
        <v>1800</v>
      </c>
      <c r="L467" s="4">
        <f>IF(D467=1,"",VLOOKUP(D467,系数!$AA$1:$AJ$12,MATCH(C467,圣物评级,0),1))</f>
        <v>0</v>
      </c>
      <c r="M467" s="4">
        <f t="shared" si="51"/>
        <v>338652</v>
      </c>
    </row>
    <row r="468" spans="1:13" x14ac:dyDescent="0.3">
      <c r="A468" s="4">
        <f t="shared" si="46"/>
        <v>81000004</v>
      </c>
      <c r="B468" s="4">
        <v>2</v>
      </c>
      <c r="C468" s="4">
        <f>INDEX(属性!F:F,MATCH(强化!A468,属性!A:A,0))</f>
        <v>6</v>
      </c>
      <c r="D468" s="4">
        <f t="shared" si="47"/>
        <v>106</v>
      </c>
      <c r="E468" s="4">
        <v>0</v>
      </c>
      <c r="F468" s="4">
        <v>0</v>
      </c>
      <c r="G468" s="4">
        <v>0</v>
      </c>
      <c r="H468" s="4">
        <f t="shared" si="49"/>
        <v>175</v>
      </c>
      <c r="I468" s="4">
        <f t="shared" si="50"/>
        <v>0</v>
      </c>
      <c r="J468" s="4">
        <f t="shared" si="48"/>
        <v>13798</v>
      </c>
      <c r="K468" s="4">
        <f t="shared" si="52"/>
        <v>1800</v>
      </c>
      <c r="L468" s="4">
        <f>IF(D468=1,"",VLOOKUP(D468,系数!$AA$1:$AJ$12,MATCH(C468,圣物评级,0),1))</f>
        <v>0</v>
      </c>
      <c r="M468" s="4">
        <f t="shared" si="51"/>
        <v>352450</v>
      </c>
    </row>
    <row r="469" spans="1:13" x14ac:dyDescent="0.3">
      <c r="A469" s="4">
        <f t="shared" si="46"/>
        <v>81000004</v>
      </c>
      <c r="B469" s="4">
        <v>2</v>
      </c>
      <c r="C469" s="4">
        <f>INDEX(属性!F:F,MATCH(强化!A469,属性!A:A,0))</f>
        <v>6</v>
      </c>
      <c r="D469" s="4">
        <f t="shared" si="47"/>
        <v>107</v>
      </c>
      <c r="E469" s="4">
        <v>0</v>
      </c>
      <c r="F469" s="4">
        <v>0</v>
      </c>
      <c r="G469" s="4">
        <v>0</v>
      </c>
      <c r="H469" s="4">
        <f t="shared" si="49"/>
        <v>176</v>
      </c>
      <c r="I469" s="4">
        <f t="shared" si="50"/>
        <v>0</v>
      </c>
      <c r="J469" s="4">
        <f t="shared" si="48"/>
        <v>13798</v>
      </c>
      <c r="K469" s="4">
        <f t="shared" si="52"/>
        <v>1800</v>
      </c>
      <c r="L469" s="4">
        <f>IF(D469=1,"",VLOOKUP(D469,系数!$AA$1:$AJ$12,MATCH(C469,圣物评级,0),1))</f>
        <v>0</v>
      </c>
      <c r="M469" s="4">
        <f t="shared" si="51"/>
        <v>366248</v>
      </c>
    </row>
    <row r="470" spans="1:13" x14ac:dyDescent="0.3">
      <c r="A470" s="4">
        <f t="shared" si="46"/>
        <v>81000004</v>
      </c>
      <c r="B470" s="4">
        <v>2</v>
      </c>
      <c r="C470" s="4">
        <f>INDEX(属性!F:F,MATCH(强化!A470,属性!A:A,0))</f>
        <v>6</v>
      </c>
      <c r="D470" s="4">
        <f t="shared" si="47"/>
        <v>108</v>
      </c>
      <c r="E470" s="4">
        <v>0</v>
      </c>
      <c r="F470" s="4">
        <v>0</v>
      </c>
      <c r="G470" s="4">
        <v>0</v>
      </c>
      <c r="H470" s="4">
        <f t="shared" si="49"/>
        <v>177</v>
      </c>
      <c r="I470" s="4">
        <f t="shared" si="50"/>
        <v>0</v>
      </c>
      <c r="J470" s="4">
        <f t="shared" si="48"/>
        <v>13798</v>
      </c>
      <c r="K470" s="4">
        <f t="shared" si="52"/>
        <v>1800</v>
      </c>
      <c r="L470" s="4">
        <f>IF(D470=1,"",VLOOKUP(D470,系数!$AA$1:$AJ$12,MATCH(C470,圣物评级,0),1))</f>
        <v>0</v>
      </c>
      <c r="M470" s="4">
        <f t="shared" si="51"/>
        <v>380046</v>
      </c>
    </row>
    <row r="471" spans="1:13" x14ac:dyDescent="0.3">
      <c r="A471" s="4">
        <f t="shared" si="46"/>
        <v>81000004</v>
      </c>
      <c r="B471" s="4">
        <v>2</v>
      </c>
      <c r="C471" s="4">
        <f>INDEX(属性!F:F,MATCH(强化!A471,属性!A:A,0))</f>
        <v>6</v>
      </c>
      <c r="D471" s="4">
        <f t="shared" si="47"/>
        <v>109</v>
      </c>
      <c r="E471" s="4">
        <v>0</v>
      </c>
      <c r="F471" s="4">
        <v>0</v>
      </c>
      <c r="G471" s="4">
        <v>0</v>
      </c>
      <c r="H471" s="4">
        <f t="shared" si="49"/>
        <v>178</v>
      </c>
      <c r="I471" s="4">
        <f t="shared" si="50"/>
        <v>0</v>
      </c>
      <c r="J471" s="4">
        <f t="shared" si="48"/>
        <v>13798</v>
      </c>
      <c r="K471" s="4">
        <f t="shared" si="52"/>
        <v>1800</v>
      </c>
      <c r="L471" s="4">
        <f>IF(D471=1,"",VLOOKUP(D471,系数!$AA$1:$AJ$12,MATCH(C471,圣物评级,0),1))</f>
        <v>0</v>
      </c>
      <c r="M471" s="4">
        <f t="shared" si="51"/>
        <v>393844</v>
      </c>
    </row>
    <row r="472" spans="1:13" x14ac:dyDescent="0.3">
      <c r="A472" s="4">
        <f t="shared" si="46"/>
        <v>81000004</v>
      </c>
      <c r="B472" s="4">
        <v>2</v>
      </c>
      <c r="C472" s="4">
        <f>INDEX(属性!F:F,MATCH(强化!A472,属性!A:A,0))</f>
        <v>6</v>
      </c>
      <c r="D472" s="4">
        <f t="shared" si="47"/>
        <v>110</v>
      </c>
      <c r="E472" s="4">
        <v>0</v>
      </c>
      <c r="F472" s="4">
        <v>0</v>
      </c>
      <c r="G472" s="4">
        <v>0</v>
      </c>
      <c r="H472" s="4">
        <f t="shared" si="49"/>
        <v>179</v>
      </c>
      <c r="I472" s="4">
        <f t="shared" si="50"/>
        <v>0</v>
      </c>
      <c r="J472" s="4">
        <f t="shared" si="48"/>
        <v>13798</v>
      </c>
      <c r="K472" s="4">
        <f t="shared" si="52"/>
        <v>1800</v>
      </c>
      <c r="L472" s="4">
        <f>IF(D472=1,"",VLOOKUP(D472,系数!$AA$1:$AJ$12,MATCH(C472,圣物评级,0),1))</f>
        <v>0</v>
      </c>
      <c r="M472" s="4">
        <f t="shared" si="51"/>
        <v>407642</v>
      </c>
    </row>
    <row r="473" spans="1:13" x14ac:dyDescent="0.3">
      <c r="A473" s="4">
        <f t="shared" si="46"/>
        <v>81000004</v>
      </c>
      <c r="B473" s="4">
        <v>2</v>
      </c>
      <c r="C473" s="4">
        <f>INDEX(属性!F:F,MATCH(强化!A473,属性!A:A,0))</f>
        <v>6</v>
      </c>
      <c r="D473" s="4">
        <f t="shared" si="47"/>
        <v>111</v>
      </c>
      <c r="E473" s="4">
        <v>0</v>
      </c>
      <c r="F473" s="4">
        <v>0</v>
      </c>
      <c r="G473" s="4">
        <v>0</v>
      </c>
      <c r="H473" s="4">
        <f t="shared" si="49"/>
        <v>180</v>
      </c>
      <c r="I473" s="4">
        <f t="shared" si="50"/>
        <v>0</v>
      </c>
      <c r="J473" s="4">
        <f t="shared" si="48"/>
        <v>13798</v>
      </c>
      <c r="K473" s="4">
        <f t="shared" si="52"/>
        <v>1800</v>
      </c>
      <c r="L473" s="4">
        <f>IF(D473=1,"",VLOOKUP(D473,系数!$AA$1:$AJ$12,MATCH(C473,圣物评级,0),1))</f>
        <v>0</v>
      </c>
      <c r="M473" s="4">
        <f t="shared" si="51"/>
        <v>421440</v>
      </c>
    </row>
    <row r="474" spans="1:13" x14ac:dyDescent="0.3">
      <c r="A474" s="4">
        <f t="shared" si="46"/>
        <v>81000004</v>
      </c>
      <c r="B474" s="4">
        <v>2</v>
      </c>
      <c r="C474" s="4">
        <f>INDEX(属性!F:F,MATCH(强化!A474,属性!A:A,0))</f>
        <v>6</v>
      </c>
      <c r="D474" s="4">
        <f t="shared" si="47"/>
        <v>112</v>
      </c>
      <c r="E474" s="4">
        <v>0</v>
      </c>
      <c r="F474" s="4">
        <v>0</v>
      </c>
      <c r="G474" s="4">
        <v>0</v>
      </c>
      <c r="H474" s="4">
        <f t="shared" si="49"/>
        <v>181</v>
      </c>
      <c r="I474" s="4">
        <f t="shared" si="50"/>
        <v>0</v>
      </c>
      <c r="J474" s="4">
        <f t="shared" si="48"/>
        <v>13798</v>
      </c>
      <c r="K474" s="4">
        <f t="shared" si="52"/>
        <v>1800</v>
      </c>
      <c r="L474" s="4">
        <f>IF(D474=1,"",VLOOKUP(D474,系数!$AA$1:$AJ$12,MATCH(C474,圣物评级,0),1))</f>
        <v>0</v>
      </c>
      <c r="M474" s="4">
        <f t="shared" si="51"/>
        <v>435238</v>
      </c>
    </row>
    <row r="475" spans="1:13" x14ac:dyDescent="0.3">
      <c r="A475" s="4">
        <f t="shared" si="46"/>
        <v>81000004</v>
      </c>
      <c r="B475" s="4">
        <v>2</v>
      </c>
      <c r="C475" s="4">
        <f>INDEX(属性!F:F,MATCH(强化!A475,属性!A:A,0))</f>
        <v>6</v>
      </c>
      <c r="D475" s="4">
        <f t="shared" si="47"/>
        <v>113</v>
      </c>
      <c r="E475" s="4">
        <v>0</v>
      </c>
      <c r="F475" s="4">
        <v>0</v>
      </c>
      <c r="G475" s="4">
        <v>0</v>
      </c>
      <c r="H475" s="4">
        <f t="shared" si="49"/>
        <v>182</v>
      </c>
      <c r="I475" s="4">
        <f t="shared" si="50"/>
        <v>0</v>
      </c>
      <c r="J475" s="4">
        <f t="shared" si="48"/>
        <v>13798</v>
      </c>
      <c r="K475" s="4">
        <f t="shared" si="52"/>
        <v>1800</v>
      </c>
      <c r="L475" s="4">
        <f>IF(D475=1,"",VLOOKUP(D475,系数!$AA$1:$AJ$12,MATCH(C475,圣物评级,0),1))</f>
        <v>0</v>
      </c>
      <c r="M475" s="4">
        <f t="shared" si="51"/>
        <v>449036</v>
      </c>
    </row>
    <row r="476" spans="1:13" x14ac:dyDescent="0.3">
      <c r="A476" s="4">
        <f t="shared" si="46"/>
        <v>81000004</v>
      </c>
      <c r="B476" s="4">
        <v>2</v>
      </c>
      <c r="C476" s="4">
        <f>INDEX(属性!F:F,MATCH(强化!A476,属性!A:A,0))</f>
        <v>6</v>
      </c>
      <c r="D476" s="4">
        <f t="shared" si="47"/>
        <v>114</v>
      </c>
      <c r="E476" s="4">
        <v>0</v>
      </c>
      <c r="F476" s="4">
        <v>0</v>
      </c>
      <c r="G476" s="4">
        <v>0</v>
      </c>
      <c r="H476" s="4">
        <f t="shared" si="49"/>
        <v>183</v>
      </c>
      <c r="I476" s="4">
        <f t="shared" si="50"/>
        <v>0</v>
      </c>
      <c r="J476" s="4">
        <f t="shared" si="48"/>
        <v>13798</v>
      </c>
      <c r="K476" s="4">
        <f t="shared" si="52"/>
        <v>1800</v>
      </c>
      <c r="L476" s="4">
        <f>IF(D476=1,"",VLOOKUP(D476,系数!$AA$1:$AJ$12,MATCH(C476,圣物评级,0),1))</f>
        <v>0</v>
      </c>
      <c r="M476" s="4">
        <f t="shared" si="51"/>
        <v>462834</v>
      </c>
    </row>
    <row r="477" spans="1:13" x14ac:dyDescent="0.3">
      <c r="A477" s="4">
        <f t="shared" si="46"/>
        <v>81000004</v>
      </c>
      <c r="B477" s="4">
        <v>2</v>
      </c>
      <c r="C477" s="4">
        <f>INDEX(属性!F:F,MATCH(强化!A477,属性!A:A,0))</f>
        <v>6</v>
      </c>
      <c r="D477" s="4">
        <f t="shared" si="47"/>
        <v>115</v>
      </c>
      <c r="E477" s="4">
        <v>0</v>
      </c>
      <c r="F477" s="4">
        <v>0</v>
      </c>
      <c r="G477" s="4">
        <v>0</v>
      </c>
      <c r="H477" s="4">
        <f t="shared" si="49"/>
        <v>184</v>
      </c>
      <c r="I477" s="4">
        <f t="shared" si="50"/>
        <v>0</v>
      </c>
      <c r="J477" s="4">
        <f t="shared" si="48"/>
        <v>13798</v>
      </c>
      <c r="K477" s="4">
        <f t="shared" si="52"/>
        <v>1800</v>
      </c>
      <c r="L477" s="4">
        <f>IF(D477=1,"",VLOOKUP(D477,系数!$AA$1:$AJ$12,MATCH(C477,圣物评级,0),1))</f>
        <v>0</v>
      </c>
      <c r="M477" s="4">
        <f t="shared" si="51"/>
        <v>476632</v>
      </c>
    </row>
    <row r="478" spans="1:13" x14ac:dyDescent="0.3">
      <c r="A478" s="4">
        <f t="shared" si="46"/>
        <v>81000004</v>
      </c>
      <c r="B478" s="4">
        <v>2</v>
      </c>
      <c r="C478" s="4">
        <f>INDEX(属性!F:F,MATCH(强化!A478,属性!A:A,0))</f>
        <v>6</v>
      </c>
      <c r="D478" s="4">
        <f t="shared" si="47"/>
        <v>116</v>
      </c>
      <c r="E478" s="4">
        <v>0</v>
      </c>
      <c r="F478" s="4">
        <v>0</v>
      </c>
      <c r="G478" s="4">
        <v>0</v>
      </c>
      <c r="H478" s="4">
        <f t="shared" si="49"/>
        <v>185</v>
      </c>
      <c r="I478" s="4">
        <f t="shared" si="50"/>
        <v>0</v>
      </c>
      <c r="J478" s="4">
        <f t="shared" si="48"/>
        <v>13798</v>
      </c>
      <c r="K478" s="4">
        <f t="shared" si="52"/>
        <v>1800</v>
      </c>
      <c r="L478" s="4">
        <f>IF(D478=1,"",VLOOKUP(D478,系数!$AA$1:$AJ$12,MATCH(C478,圣物评级,0),1))</f>
        <v>0</v>
      </c>
      <c r="M478" s="4">
        <f t="shared" si="51"/>
        <v>490430</v>
      </c>
    </row>
    <row r="479" spans="1:13" x14ac:dyDescent="0.3">
      <c r="A479" s="4">
        <f t="shared" si="46"/>
        <v>81000004</v>
      </c>
      <c r="B479" s="4">
        <v>2</v>
      </c>
      <c r="C479" s="4">
        <f>INDEX(属性!F:F,MATCH(强化!A479,属性!A:A,0))</f>
        <v>6</v>
      </c>
      <c r="D479" s="4">
        <f t="shared" si="47"/>
        <v>117</v>
      </c>
      <c r="E479" s="4">
        <v>0</v>
      </c>
      <c r="F479" s="4">
        <v>0</v>
      </c>
      <c r="G479" s="4">
        <v>0</v>
      </c>
      <c r="H479" s="4">
        <f t="shared" si="49"/>
        <v>186</v>
      </c>
      <c r="I479" s="4">
        <f t="shared" si="50"/>
        <v>0</v>
      </c>
      <c r="J479" s="4">
        <f t="shared" si="48"/>
        <v>13798</v>
      </c>
      <c r="K479" s="4">
        <f t="shared" si="52"/>
        <v>1800</v>
      </c>
      <c r="L479" s="4">
        <f>IF(D479=1,"",VLOOKUP(D479,系数!$AA$1:$AJ$12,MATCH(C479,圣物评级,0),1))</f>
        <v>0</v>
      </c>
      <c r="M479" s="4">
        <f t="shared" si="51"/>
        <v>504228</v>
      </c>
    </row>
    <row r="480" spans="1:13" x14ac:dyDescent="0.3">
      <c r="A480" s="4">
        <f t="shared" si="46"/>
        <v>81000004</v>
      </c>
      <c r="B480" s="4">
        <v>2</v>
      </c>
      <c r="C480" s="4">
        <f>INDEX(属性!F:F,MATCH(强化!A480,属性!A:A,0))</f>
        <v>6</v>
      </c>
      <c r="D480" s="4">
        <f t="shared" si="47"/>
        <v>118</v>
      </c>
      <c r="E480" s="4">
        <v>0</v>
      </c>
      <c r="F480" s="4">
        <v>0</v>
      </c>
      <c r="G480" s="4">
        <v>0</v>
      </c>
      <c r="H480" s="4">
        <f t="shared" si="49"/>
        <v>187</v>
      </c>
      <c r="I480" s="4">
        <f t="shared" si="50"/>
        <v>0</v>
      </c>
      <c r="J480" s="4">
        <f t="shared" si="48"/>
        <v>13798</v>
      </c>
      <c r="K480" s="4">
        <f t="shared" si="52"/>
        <v>1800</v>
      </c>
      <c r="L480" s="4">
        <f>IF(D480=1,"",VLOOKUP(D480,系数!$AA$1:$AJ$12,MATCH(C480,圣物评级,0),1))</f>
        <v>0</v>
      </c>
      <c r="M480" s="4">
        <f t="shared" si="51"/>
        <v>518026</v>
      </c>
    </row>
    <row r="481" spans="1:13" x14ac:dyDescent="0.3">
      <c r="A481" s="4">
        <f t="shared" si="46"/>
        <v>81000004</v>
      </c>
      <c r="B481" s="4">
        <v>2</v>
      </c>
      <c r="C481" s="4">
        <f>INDEX(属性!F:F,MATCH(强化!A481,属性!A:A,0))</f>
        <v>6</v>
      </c>
      <c r="D481" s="4">
        <f t="shared" si="47"/>
        <v>119</v>
      </c>
      <c r="E481" s="4">
        <v>0</v>
      </c>
      <c r="F481" s="4">
        <v>0</v>
      </c>
      <c r="G481" s="4">
        <v>0</v>
      </c>
      <c r="H481" s="4">
        <f t="shared" si="49"/>
        <v>188</v>
      </c>
      <c r="I481" s="4">
        <f t="shared" si="50"/>
        <v>0</v>
      </c>
      <c r="J481" s="4">
        <f t="shared" si="48"/>
        <v>13798</v>
      </c>
      <c r="K481" s="4">
        <f t="shared" si="52"/>
        <v>1800</v>
      </c>
      <c r="L481" s="4">
        <f>IF(D481=1,"",VLOOKUP(D481,系数!$AA$1:$AJ$12,MATCH(C481,圣物评级,0),1))</f>
        <v>0</v>
      </c>
      <c r="M481" s="4">
        <f t="shared" si="51"/>
        <v>531824</v>
      </c>
    </row>
    <row r="482" spans="1:13" x14ac:dyDescent="0.3">
      <c r="A482" s="4">
        <f t="shared" si="46"/>
        <v>81000004</v>
      </c>
      <c r="B482" s="4">
        <v>2</v>
      </c>
      <c r="C482" s="4">
        <f>INDEX(属性!F:F,MATCH(强化!A482,属性!A:A,0))</f>
        <v>6</v>
      </c>
      <c r="D482" s="4">
        <f t="shared" si="47"/>
        <v>120</v>
      </c>
      <c r="E482" s="4">
        <v>0</v>
      </c>
      <c r="F482" s="4">
        <v>0</v>
      </c>
      <c r="G482" s="4">
        <v>0</v>
      </c>
      <c r="H482" s="4">
        <f t="shared" si="49"/>
        <v>189</v>
      </c>
      <c r="I482" s="4">
        <f t="shared" si="50"/>
        <v>0</v>
      </c>
      <c r="J482" s="4">
        <f t="shared" si="48"/>
        <v>13798</v>
      </c>
      <c r="K482" s="4">
        <f t="shared" si="52"/>
        <v>1800</v>
      </c>
      <c r="L482" s="4">
        <f>IF(D482=1,"",VLOOKUP(D482,系数!$AA$1:$AJ$12,MATCH(C482,圣物评级,0),1))</f>
        <v>0</v>
      </c>
      <c r="M482" s="4">
        <f t="shared" si="51"/>
        <v>545622</v>
      </c>
    </row>
    <row r="483" spans="1:13" x14ac:dyDescent="0.3">
      <c r="A483" s="4">
        <f t="shared" si="46"/>
        <v>81000005</v>
      </c>
      <c r="B483" s="4">
        <v>1</v>
      </c>
      <c r="C483" s="4">
        <f>INDEX(属性!F:F,MATCH(强化!A483,属性!A:A,0))</f>
        <v>7</v>
      </c>
      <c r="D483" s="4">
        <f t="shared" si="47"/>
        <v>1</v>
      </c>
      <c r="E483" s="4">
        <v>0</v>
      </c>
      <c r="F483" s="4">
        <v>0</v>
      </c>
      <c r="G483" s="4">
        <v>0</v>
      </c>
      <c r="H483" s="4">
        <f t="shared" si="49"/>
        <v>0</v>
      </c>
      <c r="I483" s="4">
        <f t="shared" si="50"/>
        <v>100</v>
      </c>
      <c r="J483" s="4">
        <f>INT(J723*0.8)</f>
        <v>2</v>
      </c>
      <c r="K483" s="4">
        <f t="shared" si="52"/>
        <v>1800</v>
      </c>
      <c r="L483" s="4" t="str">
        <f>IF(D483=1,"",VLOOKUP(D483,系数!$AA$1:$AJ$12,MATCH(C483,圣物评级,0),1))</f>
        <v/>
      </c>
      <c r="M483" s="4">
        <f t="shared" si="51"/>
        <v>0</v>
      </c>
    </row>
    <row r="484" spans="1:13" x14ac:dyDescent="0.3">
      <c r="A484" s="4">
        <f t="shared" si="46"/>
        <v>81000005</v>
      </c>
      <c r="B484" s="4">
        <v>1</v>
      </c>
      <c r="C484" s="4">
        <f>INDEX(属性!F:F,MATCH(强化!A484,属性!A:A,0))</f>
        <v>7</v>
      </c>
      <c r="D484" s="4">
        <f t="shared" si="47"/>
        <v>2</v>
      </c>
      <c r="E484" s="4">
        <v>0</v>
      </c>
      <c r="F484" s="4">
        <v>0</v>
      </c>
      <c r="G484" s="4">
        <v>0</v>
      </c>
      <c r="H484" s="4">
        <f t="shared" si="49"/>
        <v>0</v>
      </c>
      <c r="I484" s="4">
        <f t="shared" si="50"/>
        <v>102</v>
      </c>
      <c r="J484" s="4">
        <f t="shared" ref="J484:J547" si="53">INT(J724*0.8)</f>
        <v>5</v>
      </c>
      <c r="K484" s="4">
        <f t="shared" si="52"/>
        <v>1800</v>
      </c>
      <c r="L484" s="4">
        <f>IF(D484=1,"",VLOOKUP(D484,系数!$AA$1:$AJ$12,MATCH(C484,圣物评级,0),1))</f>
        <v>0</v>
      </c>
      <c r="M484" s="4">
        <f t="shared" si="51"/>
        <v>2</v>
      </c>
    </row>
    <row r="485" spans="1:13" x14ac:dyDescent="0.3">
      <c r="A485" s="4">
        <f t="shared" si="46"/>
        <v>81000005</v>
      </c>
      <c r="B485" s="4">
        <v>1</v>
      </c>
      <c r="C485" s="4">
        <f>INDEX(属性!F:F,MATCH(强化!A485,属性!A:A,0))</f>
        <v>7</v>
      </c>
      <c r="D485" s="4">
        <f t="shared" si="47"/>
        <v>3</v>
      </c>
      <c r="E485" s="4">
        <v>0</v>
      </c>
      <c r="F485" s="4">
        <v>0</v>
      </c>
      <c r="G485" s="4">
        <v>0</v>
      </c>
      <c r="H485" s="4">
        <f t="shared" si="49"/>
        <v>0</v>
      </c>
      <c r="I485" s="4">
        <f t="shared" si="50"/>
        <v>104</v>
      </c>
      <c r="J485" s="4">
        <f t="shared" si="53"/>
        <v>8</v>
      </c>
      <c r="K485" s="4">
        <f t="shared" si="52"/>
        <v>1800</v>
      </c>
      <c r="L485" s="4">
        <f>IF(D485=1,"",VLOOKUP(D485,系数!$AA$1:$AJ$12,MATCH(C485,圣物评级,0),1))</f>
        <v>0</v>
      </c>
      <c r="M485" s="4">
        <f t="shared" si="51"/>
        <v>7</v>
      </c>
    </row>
    <row r="486" spans="1:13" x14ac:dyDescent="0.3">
      <c r="A486" s="4">
        <f t="shared" si="46"/>
        <v>81000005</v>
      </c>
      <c r="B486" s="4">
        <v>1</v>
      </c>
      <c r="C486" s="4">
        <f>INDEX(属性!F:F,MATCH(强化!A486,属性!A:A,0))</f>
        <v>7</v>
      </c>
      <c r="D486" s="4">
        <f t="shared" si="47"/>
        <v>4</v>
      </c>
      <c r="E486" s="4">
        <v>0</v>
      </c>
      <c r="F486" s="4">
        <v>0</v>
      </c>
      <c r="G486" s="4">
        <v>0</v>
      </c>
      <c r="H486" s="4">
        <f t="shared" si="49"/>
        <v>0</v>
      </c>
      <c r="I486" s="4">
        <f t="shared" si="50"/>
        <v>106</v>
      </c>
      <c r="J486" s="4">
        <f t="shared" si="53"/>
        <v>12</v>
      </c>
      <c r="K486" s="4">
        <f t="shared" si="52"/>
        <v>1800</v>
      </c>
      <c r="L486" s="4">
        <f>IF(D486=1,"",VLOOKUP(D486,系数!$AA$1:$AJ$12,MATCH(C486,圣物评级,0),1))</f>
        <v>0</v>
      </c>
      <c r="M486" s="4">
        <f t="shared" si="51"/>
        <v>15</v>
      </c>
    </row>
    <row r="487" spans="1:13" x14ac:dyDescent="0.3">
      <c r="A487" s="4">
        <f t="shared" si="46"/>
        <v>81000005</v>
      </c>
      <c r="B487" s="4">
        <v>1</v>
      </c>
      <c r="C487" s="4">
        <f>INDEX(属性!F:F,MATCH(强化!A487,属性!A:A,0))</f>
        <v>7</v>
      </c>
      <c r="D487" s="4">
        <f t="shared" si="47"/>
        <v>5</v>
      </c>
      <c r="E487" s="4">
        <v>0</v>
      </c>
      <c r="F487" s="4">
        <v>0</v>
      </c>
      <c r="G487" s="4">
        <v>0</v>
      </c>
      <c r="H487" s="4">
        <f t="shared" si="49"/>
        <v>0</v>
      </c>
      <c r="I487" s="4">
        <f t="shared" si="50"/>
        <v>108</v>
      </c>
      <c r="J487" s="4">
        <f t="shared" si="53"/>
        <v>15</v>
      </c>
      <c r="K487" s="4">
        <f t="shared" si="52"/>
        <v>1800</v>
      </c>
      <c r="L487" s="4">
        <f>IF(D487=1,"",VLOOKUP(D487,系数!$AA$1:$AJ$12,MATCH(C487,圣物评级,0),1))</f>
        <v>0</v>
      </c>
      <c r="M487" s="4">
        <f t="shared" si="51"/>
        <v>27</v>
      </c>
    </row>
    <row r="488" spans="1:13" x14ac:dyDescent="0.3">
      <c r="A488" s="4">
        <f t="shared" si="46"/>
        <v>81000005</v>
      </c>
      <c r="B488" s="4">
        <v>1</v>
      </c>
      <c r="C488" s="4">
        <f>INDEX(属性!F:F,MATCH(强化!A488,属性!A:A,0))</f>
        <v>7</v>
      </c>
      <c r="D488" s="4">
        <f t="shared" si="47"/>
        <v>6</v>
      </c>
      <c r="E488" s="4">
        <v>0</v>
      </c>
      <c r="F488" s="4">
        <v>0</v>
      </c>
      <c r="G488" s="4">
        <v>0</v>
      </c>
      <c r="H488" s="4">
        <f t="shared" si="49"/>
        <v>0</v>
      </c>
      <c r="I488" s="4">
        <f t="shared" si="50"/>
        <v>110</v>
      </c>
      <c r="J488" s="4">
        <f t="shared" si="53"/>
        <v>18</v>
      </c>
      <c r="K488" s="4">
        <f t="shared" si="52"/>
        <v>1800</v>
      </c>
      <c r="L488" s="4">
        <f>IF(D488=1,"",VLOOKUP(D488,系数!$AA$1:$AJ$12,MATCH(C488,圣物评级,0),1))</f>
        <v>0</v>
      </c>
      <c r="M488" s="4">
        <f t="shared" si="51"/>
        <v>42</v>
      </c>
    </row>
    <row r="489" spans="1:13" x14ac:dyDescent="0.3">
      <c r="A489" s="4">
        <f t="shared" si="46"/>
        <v>81000005</v>
      </c>
      <c r="B489" s="4">
        <v>1</v>
      </c>
      <c r="C489" s="4">
        <f>INDEX(属性!F:F,MATCH(强化!A489,属性!A:A,0))</f>
        <v>7</v>
      </c>
      <c r="D489" s="4">
        <f t="shared" si="47"/>
        <v>7</v>
      </c>
      <c r="E489" s="4">
        <v>0</v>
      </c>
      <c r="F489" s="4">
        <v>0</v>
      </c>
      <c r="G489" s="4">
        <v>0</v>
      </c>
      <c r="H489" s="4">
        <f t="shared" si="49"/>
        <v>0</v>
      </c>
      <c r="I489" s="4">
        <f t="shared" si="50"/>
        <v>112</v>
      </c>
      <c r="J489" s="4">
        <f t="shared" si="53"/>
        <v>21</v>
      </c>
      <c r="K489" s="4">
        <f t="shared" si="52"/>
        <v>1800</v>
      </c>
      <c r="L489" s="4">
        <f>IF(D489=1,"",VLOOKUP(D489,系数!$AA$1:$AJ$12,MATCH(C489,圣物评级,0),1))</f>
        <v>0</v>
      </c>
      <c r="M489" s="4">
        <f t="shared" si="51"/>
        <v>60</v>
      </c>
    </row>
    <row r="490" spans="1:13" x14ac:dyDescent="0.3">
      <c r="A490" s="4">
        <f t="shared" si="46"/>
        <v>81000005</v>
      </c>
      <c r="B490" s="4">
        <v>1</v>
      </c>
      <c r="C490" s="4">
        <f>INDEX(属性!F:F,MATCH(强化!A490,属性!A:A,0))</f>
        <v>7</v>
      </c>
      <c r="D490" s="4">
        <f t="shared" si="47"/>
        <v>8</v>
      </c>
      <c r="E490" s="4">
        <v>0</v>
      </c>
      <c r="F490" s="4">
        <v>0</v>
      </c>
      <c r="G490" s="4">
        <v>0</v>
      </c>
      <c r="H490" s="4">
        <f t="shared" si="49"/>
        <v>0</v>
      </c>
      <c r="I490" s="4">
        <f t="shared" si="50"/>
        <v>114</v>
      </c>
      <c r="J490" s="4">
        <f t="shared" si="53"/>
        <v>24</v>
      </c>
      <c r="K490" s="4">
        <f t="shared" si="52"/>
        <v>1800</v>
      </c>
      <c r="L490" s="4">
        <f>IF(D490=1,"",VLOOKUP(D490,系数!$AA$1:$AJ$12,MATCH(C490,圣物评级,0),1))</f>
        <v>0</v>
      </c>
      <c r="M490" s="4">
        <f t="shared" si="51"/>
        <v>81</v>
      </c>
    </row>
    <row r="491" spans="1:13" x14ac:dyDescent="0.3">
      <c r="A491" s="4">
        <f t="shared" si="46"/>
        <v>81000005</v>
      </c>
      <c r="B491" s="4">
        <v>1</v>
      </c>
      <c r="C491" s="4">
        <f>INDEX(属性!F:F,MATCH(强化!A491,属性!A:A,0))</f>
        <v>7</v>
      </c>
      <c r="D491" s="4">
        <f t="shared" si="47"/>
        <v>9</v>
      </c>
      <c r="E491" s="4">
        <v>0</v>
      </c>
      <c r="F491" s="4">
        <v>0</v>
      </c>
      <c r="G491" s="4">
        <v>0</v>
      </c>
      <c r="H491" s="4">
        <f t="shared" si="49"/>
        <v>0</v>
      </c>
      <c r="I491" s="4">
        <f t="shared" si="50"/>
        <v>116</v>
      </c>
      <c r="J491" s="4">
        <f t="shared" si="53"/>
        <v>28</v>
      </c>
      <c r="K491" s="4">
        <f t="shared" si="52"/>
        <v>1800</v>
      </c>
      <c r="L491" s="4">
        <f>IF(D491=1,"",VLOOKUP(D491,系数!$AA$1:$AJ$12,MATCH(C491,圣物评级,0),1))</f>
        <v>0</v>
      </c>
      <c r="M491" s="4">
        <f t="shared" si="51"/>
        <v>105</v>
      </c>
    </row>
    <row r="492" spans="1:13" x14ac:dyDescent="0.3">
      <c r="A492" s="4">
        <f t="shared" si="46"/>
        <v>81000005</v>
      </c>
      <c r="B492" s="4">
        <v>1</v>
      </c>
      <c r="C492" s="4">
        <f>INDEX(属性!F:F,MATCH(强化!A492,属性!A:A,0))</f>
        <v>7</v>
      </c>
      <c r="D492" s="4">
        <f t="shared" si="47"/>
        <v>10</v>
      </c>
      <c r="E492" s="4">
        <v>0</v>
      </c>
      <c r="F492" s="4">
        <v>0</v>
      </c>
      <c r="G492" s="4">
        <v>0</v>
      </c>
      <c r="H492" s="4">
        <f t="shared" si="49"/>
        <v>0</v>
      </c>
      <c r="I492" s="4">
        <f t="shared" si="50"/>
        <v>118</v>
      </c>
      <c r="J492" s="4">
        <f t="shared" si="53"/>
        <v>31</v>
      </c>
      <c r="K492" s="4">
        <f t="shared" si="52"/>
        <v>1800</v>
      </c>
      <c r="L492" s="4">
        <f>IF(D492=1,"",VLOOKUP(D492,系数!$AA$1:$AJ$12,MATCH(C492,圣物评级,0),1))</f>
        <v>0</v>
      </c>
      <c r="M492" s="4">
        <f t="shared" si="51"/>
        <v>133</v>
      </c>
    </row>
    <row r="493" spans="1:13" x14ac:dyDescent="0.3">
      <c r="A493" s="4">
        <f t="shared" si="46"/>
        <v>81000005</v>
      </c>
      <c r="B493" s="4">
        <v>1</v>
      </c>
      <c r="C493" s="4">
        <f>INDEX(属性!F:F,MATCH(强化!A493,属性!A:A,0))</f>
        <v>7</v>
      </c>
      <c r="D493" s="4">
        <f t="shared" si="47"/>
        <v>11</v>
      </c>
      <c r="E493" s="4">
        <v>0</v>
      </c>
      <c r="F493" s="4">
        <v>0</v>
      </c>
      <c r="G493" s="4">
        <v>0</v>
      </c>
      <c r="H493" s="4">
        <f t="shared" si="49"/>
        <v>0</v>
      </c>
      <c r="I493" s="4">
        <f t="shared" si="50"/>
        <v>120</v>
      </c>
      <c r="J493" s="4">
        <f t="shared" si="53"/>
        <v>36</v>
      </c>
      <c r="K493" s="4">
        <f t="shared" si="52"/>
        <v>1800</v>
      </c>
      <c r="L493" s="4">
        <f>IF(D493=1,"",VLOOKUP(D493,系数!$AA$1:$AJ$12,MATCH(C493,圣物评级,0),1))</f>
        <v>0</v>
      </c>
      <c r="M493" s="4">
        <f t="shared" si="51"/>
        <v>164</v>
      </c>
    </row>
    <row r="494" spans="1:13" x14ac:dyDescent="0.3">
      <c r="A494" s="4">
        <f t="shared" si="46"/>
        <v>81000005</v>
      </c>
      <c r="B494" s="4">
        <v>1</v>
      </c>
      <c r="C494" s="4">
        <f>INDEX(属性!F:F,MATCH(强化!A494,属性!A:A,0))</f>
        <v>7</v>
      </c>
      <c r="D494" s="4">
        <f t="shared" si="47"/>
        <v>12</v>
      </c>
      <c r="E494" s="4">
        <v>0</v>
      </c>
      <c r="F494" s="4">
        <v>0</v>
      </c>
      <c r="G494" s="4">
        <v>0</v>
      </c>
      <c r="H494" s="4">
        <f t="shared" si="49"/>
        <v>0</v>
      </c>
      <c r="I494" s="4">
        <f t="shared" si="50"/>
        <v>122</v>
      </c>
      <c r="J494" s="4">
        <f t="shared" si="53"/>
        <v>43</v>
      </c>
      <c r="K494" s="4">
        <f t="shared" si="52"/>
        <v>1800</v>
      </c>
      <c r="L494" s="4">
        <f>IF(D494=1,"",VLOOKUP(D494,系数!$AA$1:$AJ$12,MATCH(C494,圣物评级,0),1))</f>
        <v>0</v>
      </c>
      <c r="M494" s="4">
        <f t="shared" si="51"/>
        <v>200</v>
      </c>
    </row>
    <row r="495" spans="1:13" x14ac:dyDescent="0.3">
      <c r="A495" s="4">
        <f t="shared" si="46"/>
        <v>81000005</v>
      </c>
      <c r="B495" s="4">
        <v>1</v>
      </c>
      <c r="C495" s="4">
        <f>INDEX(属性!F:F,MATCH(强化!A495,属性!A:A,0))</f>
        <v>7</v>
      </c>
      <c r="D495" s="4">
        <f t="shared" si="47"/>
        <v>13</v>
      </c>
      <c r="E495" s="4">
        <v>0</v>
      </c>
      <c r="F495" s="4">
        <v>0</v>
      </c>
      <c r="G495" s="4">
        <v>0</v>
      </c>
      <c r="H495" s="4">
        <f t="shared" si="49"/>
        <v>0</v>
      </c>
      <c r="I495" s="4">
        <f t="shared" si="50"/>
        <v>124</v>
      </c>
      <c r="J495" s="4">
        <f t="shared" si="53"/>
        <v>49</v>
      </c>
      <c r="K495" s="4">
        <f t="shared" si="52"/>
        <v>1800</v>
      </c>
      <c r="L495" s="4">
        <f>IF(D495=1,"",VLOOKUP(D495,系数!$AA$1:$AJ$12,MATCH(C495,圣物评级,0),1))</f>
        <v>0</v>
      </c>
      <c r="M495" s="4">
        <f t="shared" si="51"/>
        <v>243</v>
      </c>
    </row>
    <row r="496" spans="1:13" x14ac:dyDescent="0.3">
      <c r="A496" s="4">
        <f t="shared" si="46"/>
        <v>81000005</v>
      </c>
      <c r="B496" s="4">
        <v>1</v>
      </c>
      <c r="C496" s="4">
        <f>INDEX(属性!F:F,MATCH(强化!A496,属性!A:A,0))</f>
        <v>7</v>
      </c>
      <c r="D496" s="4">
        <f t="shared" si="47"/>
        <v>14</v>
      </c>
      <c r="E496" s="4">
        <v>0</v>
      </c>
      <c r="F496" s="4">
        <v>0</v>
      </c>
      <c r="G496" s="4">
        <v>0</v>
      </c>
      <c r="H496" s="4">
        <f t="shared" si="49"/>
        <v>0</v>
      </c>
      <c r="I496" s="4">
        <f t="shared" si="50"/>
        <v>126</v>
      </c>
      <c r="J496" s="4">
        <f t="shared" si="53"/>
        <v>56</v>
      </c>
      <c r="K496" s="4">
        <f t="shared" si="52"/>
        <v>1800</v>
      </c>
      <c r="L496" s="4">
        <f>IF(D496=1,"",VLOOKUP(D496,系数!$AA$1:$AJ$12,MATCH(C496,圣物评级,0),1))</f>
        <v>0</v>
      </c>
      <c r="M496" s="4">
        <f t="shared" si="51"/>
        <v>292</v>
      </c>
    </row>
    <row r="497" spans="1:13" x14ac:dyDescent="0.3">
      <c r="A497" s="4">
        <f t="shared" si="46"/>
        <v>81000005</v>
      </c>
      <c r="B497" s="4">
        <v>1</v>
      </c>
      <c r="C497" s="4">
        <f>INDEX(属性!F:F,MATCH(强化!A497,属性!A:A,0))</f>
        <v>7</v>
      </c>
      <c r="D497" s="4">
        <f t="shared" si="47"/>
        <v>15</v>
      </c>
      <c r="E497" s="4">
        <v>0</v>
      </c>
      <c r="F497" s="4">
        <v>0</v>
      </c>
      <c r="G497" s="4">
        <v>0</v>
      </c>
      <c r="H497" s="4">
        <f t="shared" si="49"/>
        <v>0</v>
      </c>
      <c r="I497" s="4">
        <f t="shared" si="50"/>
        <v>128</v>
      </c>
      <c r="J497" s="4">
        <f t="shared" si="53"/>
        <v>62</v>
      </c>
      <c r="K497" s="4">
        <f t="shared" si="52"/>
        <v>1800</v>
      </c>
      <c r="L497" s="4">
        <f>IF(D497=1,"",VLOOKUP(D497,系数!$AA$1:$AJ$12,MATCH(C497,圣物评级,0),1))</f>
        <v>0</v>
      </c>
      <c r="M497" s="4">
        <f t="shared" si="51"/>
        <v>348</v>
      </c>
    </row>
    <row r="498" spans="1:13" x14ac:dyDescent="0.3">
      <c r="A498" s="4">
        <f t="shared" si="46"/>
        <v>81000005</v>
      </c>
      <c r="B498" s="4">
        <v>1</v>
      </c>
      <c r="C498" s="4">
        <f>INDEX(属性!F:F,MATCH(强化!A498,属性!A:A,0))</f>
        <v>7</v>
      </c>
      <c r="D498" s="4">
        <f t="shared" si="47"/>
        <v>16</v>
      </c>
      <c r="E498" s="4">
        <v>0</v>
      </c>
      <c r="F498" s="4">
        <v>0</v>
      </c>
      <c r="G498" s="4">
        <v>0</v>
      </c>
      <c r="H498" s="4">
        <f t="shared" si="49"/>
        <v>0</v>
      </c>
      <c r="I498" s="4">
        <f t="shared" si="50"/>
        <v>130</v>
      </c>
      <c r="J498" s="4">
        <f t="shared" si="53"/>
        <v>68</v>
      </c>
      <c r="K498" s="4">
        <f t="shared" si="52"/>
        <v>1800</v>
      </c>
      <c r="L498" s="4">
        <f>IF(D498=1,"",VLOOKUP(D498,系数!$AA$1:$AJ$12,MATCH(C498,圣物评级,0),1))</f>
        <v>0</v>
      </c>
      <c r="M498" s="4">
        <f t="shared" si="51"/>
        <v>410</v>
      </c>
    </row>
    <row r="499" spans="1:13" x14ac:dyDescent="0.3">
      <c r="A499" s="4">
        <f t="shared" si="46"/>
        <v>81000005</v>
      </c>
      <c r="B499" s="4">
        <v>1</v>
      </c>
      <c r="C499" s="4">
        <f>INDEX(属性!F:F,MATCH(强化!A499,属性!A:A,0))</f>
        <v>7</v>
      </c>
      <c r="D499" s="4">
        <f t="shared" si="47"/>
        <v>17</v>
      </c>
      <c r="E499" s="4">
        <v>0</v>
      </c>
      <c r="F499" s="4">
        <v>0</v>
      </c>
      <c r="G499" s="4">
        <v>0</v>
      </c>
      <c r="H499" s="4">
        <f t="shared" si="49"/>
        <v>0</v>
      </c>
      <c r="I499" s="4">
        <f t="shared" si="50"/>
        <v>132</v>
      </c>
      <c r="J499" s="4">
        <f t="shared" si="53"/>
        <v>74</v>
      </c>
      <c r="K499" s="4">
        <f t="shared" si="52"/>
        <v>1800</v>
      </c>
      <c r="L499" s="4">
        <f>IF(D499=1,"",VLOOKUP(D499,系数!$AA$1:$AJ$12,MATCH(C499,圣物评级,0),1))</f>
        <v>0</v>
      </c>
      <c r="M499" s="4">
        <f t="shared" si="51"/>
        <v>478</v>
      </c>
    </row>
    <row r="500" spans="1:13" x14ac:dyDescent="0.3">
      <c r="A500" s="4">
        <f t="shared" si="46"/>
        <v>81000005</v>
      </c>
      <c r="B500" s="4">
        <v>1</v>
      </c>
      <c r="C500" s="4">
        <f>INDEX(属性!F:F,MATCH(强化!A500,属性!A:A,0))</f>
        <v>7</v>
      </c>
      <c r="D500" s="4">
        <f t="shared" si="47"/>
        <v>18</v>
      </c>
      <c r="E500" s="4">
        <v>0</v>
      </c>
      <c r="F500" s="4">
        <v>0</v>
      </c>
      <c r="G500" s="4">
        <v>0</v>
      </c>
      <c r="H500" s="4">
        <f t="shared" si="49"/>
        <v>0</v>
      </c>
      <c r="I500" s="4">
        <f t="shared" si="50"/>
        <v>134</v>
      </c>
      <c r="J500" s="4">
        <f t="shared" si="53"/>
        <v>80</v>
      </c>
      <c r="K500" s="4">
        <f t="shared" si="52"/>
        <v>1800</v>
      </c>
      <c r="L500" s="4">
        <f>IF(D500=1,"",VLOOKUP(D500,系数!$AA$1:$AJ$12,MATCH(C500,圣物评级,0),1))</f>
        <v>0</v>
      </c>
      <c r="M500" s="4">
        <f t="shared" si="51"/>
        <v>552</v>
      </c>
    </row>
    <row r="501" spans="1:13" x14ac:dyDescent="0.3">
      <c r="A501" s="4">
        <f t="shared" si="46"/>
        <v>81000005</v>
      </c>
      <c r="B501" s="4">
        <v>1</v>
      </c>
      <c r="C501" s="4">
        <f>INDEX(属性!F:F,MATCH(强化!A501,属性!A:A,0))</f>
        <v>7</v>
      </c>
      <c r="D501" s="4">
        <f t="shared" si="47"/>
        <v>19</v>
      </c>
      <c r="E501" s="4">
        <v>0</v>
      </c>
      <c r="F501" s="4">
        <v>0</v>
      </c>
      <c r="G501" s="4">
        <v>0</v>
      </c>
      <c r="H501" s="4">
        <f t="shared" si="49"/>
        <v>0</v>
      </c>
      <c r="I501" s="4">
        <f t="shared" si="50"/>
        <v>136</v>
      </c>
      <c r="J501" s="4">
        <f t="shared" si="53"/>
        <v>87</v>
      </c>
      <c r="K501" s="4">
        <f t="shared" si="52"/>
        <v>1800</v>
      </c>
      <c r="L501" s="4">
        <f>IF(D501=1,"",VLOOKUP(D501,系数!$AA$1:$AJ$12,MATCH(C501,圣物评级,0),1))</f>
        <v>0</v>
      </c>
      <c r="M501" s="4">
        <f t="shared" si="51"/>
        <v>632</v>
      </c>
    </row>
    <row r="502" spans="1:13" x14ac:dyDescent="0.3">
      <c r="A502" s="4">
        <f t="shared" si="46"/>
        <v>81000005</v>
      </c>
      <c r="B502" s="4">
        <v>1</v>
      </c>
      <c r="C502" s="4">
        <f>INDEX(属性!F:F,MATCH(强化!A502,属性!A:A,0))</f>
        <v>7</v>
      </c>
      <c r="D502" s="4">
        <f t="shared" si="47"/>
        <v>20</v>
      </c>
      <c r="E502" s="4">
        <v>0</v>
      </c>
      <c r="F502" s="4">
        <v>0</v>
      </c>
      <c r="G502" s="4">
        <v>0</v>
      </c>
      <c r="H502" s="4">
        <f t="shared" si="49"/>
        <v>0</v>
      </c>
      <c r="I502" s="4">
        <f t="shared" si="50"/>
        <v>138</v>
      </c>
      <c r="J502" s="4">
        <f t="shared" si="53"/>
        <v>93</v>
      </c>
      <c r="K502" s="4">
        <f t="shared" si="52"/>
        <v>1800</v>
      </c>
      <c r="L502" s="4">
        <f>IF(D502=1,"",VLOOKUP(D502,系数!$AA$1:$AJ$12,MATCH(C502,圣物评级,0),1))</f>
        <v>0</v>
      </c>
      <c r="M502" s="4">
        <f t="shared" si="51"/>
        <v>719</v>
      </c>
    </row>
    <row r="503" spans="1:13" x14ac:dyDescent="0.3">
      <c r="A503" s="4">
        <f t="shared" si="46"/>
        <v>81000005</v>
      </c>
      <c r="B503" s="4">
        <v>1</v>
      </c>
      <c r="C503" s="4">
        <f>INDEX(属性!F:F,MATCH(强化!A503,属性!A:A,0))</f>
        <v>7</v>
      </c>
      <c r="D503" s="4">
        <f t="shared" si="47"/>
        <v>21</v>
      </c>
      <c r="E503" s="4">
        <v>0</v>
      </c>
      <c r="F503" s="4">
        <v>0</v>
      </c>
      <c r="G503" s="4">
        <v>0</v>
      </c>
      <c r="H503" s="4">
        <f t="shared" si="49"/>
        <v>0</v>
      </c>
      <c r="I503" s="4">
        <f t="shared" si="50"/>
        <v>140</v>
      </c>
      <c r="J503" s="4">
        <f t="shared" si="53"/>
        <v>100</v>
      </c>
      <c r="K503" s="4">
        <f t="shared" si="52"/>
        <v>1800</v>
      </c>
      <c r="L503" s="4">
        <f>IF(D503=1,"",VLOOKUP(D503,系数!$AA$1:$AJ$12,MATCH(C503,圣物评级,0),1))</f>
        <v>0</v>
      </c>
      <c r="M503" s="4">
        <f t="shared" si="51"/>
        <v>812</v>
      </c>
    </row>
    <row r="504" spans="1:13" x14ac:dyDescent="0.3">
      <c r="A504" s="4">
        <f t="shared" si="46"/>
        <v>81000005</v>
      </c>
      <c r="B504" s="4">
        <v>1</v>
      </c>
      <c r="C504" s="4">
        <f>INDEX(属性!F:F,MATCH(强化!A504,属性!A:A,0))</f>
        <v>7</v>
      </c>
      <c r="D504" s="4">
        <f t="shared" si="47"/>
        <v>22</v>
      </c>
      <c r="E504" s="4">
        <v>0</v>
      </c>
      <c r="F504" s="4">
        <v>0</v>
      </c>
      <c r="G504" s="4">
        <v>0</v>
      </c>
      <c r="H504" s="4">
        <f t="shared" si="49"/>
        <v>0</v>
      </c>
      <c r="I504" s="4">
        <f t="shared" si="50"/>
        <v>142</v>
      </c>
      <c r="J504" s="4">
        <f t="shared" si="53"/>
        <v>106</v>
      </c>
      <c r="K504" s="4">
        <f t="shared" si="52"/>
        <v>1800</v>
      </c>
      <c r="L504" s="4">
        <f>IF(D504=1,"",VLOOKUP(D504,系数!$AA$1:$AJ$12,MATCH(C504,圣物评级,0),1))</f>
        <v>0</v>
      </c>
      <c r="M504" s="4">
        <f t="shared" si="51"/>
        <v>912</v>
      </c>
    </row>
    <row r="505" spans="1:13" x14ac:dyDescent="0.3">
      <c r="A505" s="4">
        <f t="shared" si="46"/>
        <v>81000005</v>
      </c>
      <c r="B505" s="4">
        <v>1</v>
      </c>
      <c r="C505" s="4">
        <f>INDEX(属性!F:F,MATCH(强化!A505,属性!A:A,0))</f>
        <v>7</v>
      </c>
      <c r="D505" s="4">
        <f t="shared" si="47"/>
        <v>23</v>
      </c>
      <c r="E505" s="4">
        <v>0</v>
      </c>
      <c r="F505" s="4">
        <v>0</v>
      </c>
      <c r="G505" s="4">
        <v>0</v>
      </c>
      <c r="H505" s="4">
        <f t="shared" si="49"/>
        <v>0</v>
      </c>
      <c r="I505" s="4">
        <f t="shared" si="50"/>
        <v>144</v>
      </c>
      <c r="J505" s="4">
        <f t="shared" si="53"/>
        <v>112</v>
      </c>
      <c r="K505" s="4">
        <f t="shared" si="52"/>
        <v>1800</v>
      </c>
      <c r="L505" s="4">
        <f>IF(D505=1,"",VLOOKUP(D505,系数!$AA$1:$AJ$12,MATCH(C505,圣物评级,0),1))</f>
        <v>0</v>
      </c>
      <c r="M505" s="4">
        <f t="shared" si="51"/>
        <v>1018</v>
      </c>
    </row>
    <row r="506" spans="1:13" x14ac:dyDescent="0.3">
      <c r="A506" s="4">
        <f t="shared" si="46"/>
        <v>81000005</v>
      </c>
      <c r="B506" s="4">
        <v>1</v>
      </c>
      <c r="C506" s="4">
        <f>INDEX(属性!F:F,MATCH(强化!A506,属性!A:A,0))</f>
        <v>7</v>
      </c>
      <c r="D506" s="4">
        <f t="shared" si="47"/>
        <v>24</v>
      </c>
      <c r="E506" s="4">
        <v>0</v>
      </c>
      <c r="F506" s="4">
        <v>0</v>
      </c>
      <c r="G506" s="4">
        <v>0</v>
      </c>
      <c r="H506" s="4">
        <f t="shared" si="49"/>
        <v>0</v>
      </c>
      <c r="I506" s="4">
        <f t="shared" si="50"/>
        <v>146</v>
      </c>
      <c r="J506" s="4">
        <f t="shared" si="53"/>
        <v>118</v>
      </c>
      <c r="K506" s="4">
        <f t="shared" si="52"/>
        <v>1800</v>
      </c>
      <c r="L506" s="4">
        <f>IF(D506=1,"",VLOOKUP(D506,系数!$AA$1:$AJ$12,MATCH(C506,圣物评级,0),1))</f>
        <v>0</v>
      </c>
      <c r="M506" s="4">
        <f t="shared" si="51"/>
        <v>1130</v>
      </c>
    </row>
    <row r="507" spans="1:13" x14ac:dyDescent="0.3">
      <c r="A507" s="4">
        <f t="shared" si="46"/>
        <v>81000005</v>
      </c>
      <c r="B507" s="4">
        <v>1</v>
      </c>
      <c r="C507" s="4">
        <f>INDEX(属性!F:F,MATCH(强化!A507,属性!A:A,0))</f>
        <v>7</v>
      </c>
      <c r="D507" s="4">
        <f t="shared" si="47"/>
        <v>25</v>
      </c>
      <c r="E507" s="4">
        <v>0</v>
      </c>
      <c r="F507" s="4">
        <v>0</v>
      </c>
      <c r="G507" s="4">
        <v>0</v>
      </c>
      <c r="H507" s="4">
        <f t="shared" si="49"/>
        <v>0</v>
      </c>
      <c r="I507" s="4">
        <f t="shared" si="50"/>
        <v>148</v>
      </c>
      <c r="J507" s="4">
        <f t="shared" si="53"/>
        <v>124</v>
      </c>
      <c r="K507" s="4">
        <f t="shared" si="52"/>
        <v>1800</v>
      </c>
      <c r="L507" s="4">
        <f>IF(D507=1,"",VLOOKUP(D507,系数!$AA$1:$AJ$12,MATCH(C507,圣物评级,0),1))</f>
        <v>0</v>
      </c>
      <c r="M507" s="4">
        <f t="shared" si="51"/>
        <v>1248</v>
      </c>
    </row>
    <row r="508" spans="1:13" x14ac:dyDescent="0.3">
      <c r="A508" s="4">
        <f t="shared" ref="A508:A571" si="54">A388+1</f>
        <v>81000005</v>
      </c>
      <c r="B508" s="4">
        <v>1</v>
      </c>
      <c r="C508" s="4">
        <f>INDEX(属性!F:F,MATCH(强化!A508,属性!A:A,0))</f>
        <v>7</v>
      </c>
      <c r="D508" s="4">
        <f t="shared" ref="D508:D571" si="55">D388</f>
        <v>26</v>
      </c>
      <c r="E508" s="4">
        <v>0</v>
      </c>
      <c r="F508" s="4">
        <v>0</v>
      </c>
      <c r="G508" s="4">
        <v>0</v>
      </c>
      <c r="H508" s="4">
        <f t="shared" si="49"/>
        <v>0</v>
      </c>
      <c r="I508" s="4">
        <f t="shared" si="50"/>
        <v>150</v>
      </c>
      <c r="J508" s="4">
        <f t="shared" si="53"/>
        <v>131</v>
      </c>
      <c r="K508" s="4">
        <f t="shared" si="52"/>
        <v>1800</v>
      </c>
      <c r="L508" s="4">
        <f>IF(D508=1,"",VLOOKUP(D508,系数!$AA$1:$AJ$12,MATCH(C508,圣物评级,0),1))</f>
        <v>0</v>
      </c>
      <c r="M508" s="4">
        <f t="shared" si="51"/>
        <v>1372</v>
      </c>
    </row>
    <row r="509" spans="1:13" x14ac:dyDescent="0.3">
      <c r="A509" s="4">
        <f t="shared" si="54"/>
        <v>81000005</v>
      </c>
      <c r="B509" s="4">
        <v>1</v>
      </c>
      <c r="C509" s="4">
        <f>INDEX(属性!F:F,MATCH(强化!A509,属性!A:A,0))</f>
        <v>7</v>
      </c>
      <c r="D509" s="4">
        <f t="shared" si="55"/>
        <v>27</v>
      </c>
      <c r="E509" s="4">
        <v>0</v>
      </c>
      <c r="F509" s="4">
        <v>0</v>
      </c>
      <c r="G509" s="4">
        <v>0</v>
      </c>
      <c r="H509" s="4">
        <f t="shared" si="49"/>
        <v>0</v>
      </c>
      <c r="I509" s="4">
        <f t="shared" si="50"/>
        <v>152</v>
      </c>
      <c r="J509" s="4">
        <f t="shared" si="53"/>
        <v>137</v>
      </c>
      <c r="K509" s="4">
        <f t="shared" si="52"/>
        <v>1800</v>
      </c>
      <c r="L509" s="4">
        <f>IF(D509=1,"",VLOOKUP(D509,系数!$AA$1:$AJ$12,MATCH(C509,圣物评级,0),1))</f>
        <v>0</v>
      </c>
      <c r="M509" s="4">
        <f t="shared" si="51"/>
        <v>1503</v>
      </c>
    </row>
    <row r="510" spans="1:13" x14ac:dyDescent="0.3">
      <c r="A510" s="4">
        <f t="shared" si="54"/>
        <v>81000005</v>
      </c>
      <c r="B510" s="4">
        <v>1</v>
      </c>
      <c r="C510" s="4">
        <f>INDEX(属性!F:F,MATCH(强化!A510,属性!A:A,0))</f>
        <v>7</v>
      </c>
      <c r="D510" s="4">
        <f t="shared" si="55"/>
        <v>28</v>
      </c>
      <c r="E510" s="4">
        <v>0</v>
      </c>
      <c r="F510" s="4">
        <v>0</v>
      </c>
      <c r="G510" s="4">
        <v>0</v>
      </c>
      <c r="H510" s="4">
        <f t="shared" si="49"/>
        <v>0</v>
      </c>
      <c r="I510" s="4">
        <f t="shared" si="50"/>
        <v>154</v>
      </c>
      <c r="J510" s="4">
        <f t="shared" si="53"/>
        <v>143</v>
      </c>
      <c r="K510" s="4">
        <f t="shared" si="52"/>
        <v>1800</v>
      </c>
      <c r="L510" s="4">
        <f>IF(D510=1,"",VLOOKUP(D510,系数!$AA$1:$AJ$12,MATCH(C510,圣物评级,0),1))</f>
        <v>0</v>
      </c>
      <c r="M510" s="4">
        <f t="shared" si="51"/>
        <v>1640</v>
      </c>
    </row>
    <row r="511" spans="1:13" x14ac:dyDescent="0.3">
      <c r="A511" s="4">
        <f t="shared" si="54"/>
        <v>81000005</v>
      </c>
      <c r="B511" s="4">
        <v>1</v>
      </c>
      <c r="C511" s="4">
        <f>INDEX(属性!F:F,MATCH(强化!A511,属性!A:A,0))</f>
        <v>7</v>
      </c>
      <c r="D511" s="4">
        <f t="shared" si="55"/>
        <v>29</v>
      </c>
      <c r="E511" s="4">
        <v>0</v>
      </c>
      <c r="F511" s="4">
        <v>0</v>
      </c>
      <c r="G511" s="4">
        <v>0</v>
      </c>
      <c r="H511" s="4">
        <f t="shared" si="49"/>
        <v>0</v>
      </c>
      <c r="I511" s="4">
        <f t="shared" si="50"/>
        <v>156</v>
      </c>
      <c r="J511" s="4">
        <f t="shared" si="53"/>
        <v>149</v>
      </c>
      <c r="K511" s="4">
        <f t="shared" si="52"/>
        <v>1800</v>
      </c>
      <c r="L511" s="4">
        <f>IF(D511=1,"",VLOOKUP(D511,系数!$AA$1:$AJ$12,MATCH(C511,圣物评级,0),1))</f>
        <v>0</v>
      </c>
      <c r="M511" s="4">
        <f t="shared" si="51"/>
        <v>1783</v>
      </c>
    </row>
    <row r="512" spans="1:13" x14ac:dyDescent="0.3">
      <c r="A512" s="4">
        <f t="shared" si="54"/>
        <v>81000005</v>
      </c>
      <c r="B512" s="4">
        <v>1</v>
      </c>
      <c r="C512" s="4">
        <f>INDEX(属性!F:F,MATCH(强化!A512,属性!A:A,0))</f>
        <v>7</v>
      </c>
      <c r="D512" s="4">
        <f t="shared" si="55"/>
        <v>30</v>
      </c>
      <c r="E512" s="4">
        <v>0</v>
      </c>
      <c r="F512" s="4">
        <v>0</v>
      </c>
      <c r="G512" s="4">
        <v>0</v>
      </c>
      <c r="H512" s="4">
        <f t="shared" si="49"/>
        <v>0</v>
      </c>
      <c r="I512" s="4">
        <f t="shared" si="50"/>
        <v>158</v>
      </c>
      <c r="J512" s="4">
        <f t="shared" si="53"/>
        <v>156</v>
      </c>
      <c r="K512" s="4">
        <f t="shared" si="52"/>
        <v>1800</v>
      </c>
      <c r="L512" s="4">
        <f>IF(D512=1,"",VLOOKUP(D512,系数!$AA$1:$AJ$12,MATCH(C512,圣物评级,0),1))</f>
        <v>0</v>
      </c>
      <c r="M512" s="4">
        <f t="shared" si="51"/>
        <v>1932</v>
      </c>
    </row>
    <row r="513" spans="1:13" x14ac:dyDescent="0.3">
      <c r="A513" s="4">
        <f t="shared" si="54"/>
        <v>81000005</v>
      </c>
      <c r="B513" s="4">
        <v>1</v>
      </c>
      <c r="C513" s="4">
        <f>INDEX(属性!F:F,MATCH(强化!A513,属性!A:A,0))</f>
        <v>7</v>
      </c>
      <c r="D513" s="4">
        <f t="shared" si="55"/>
        <v>31</v>
      </c>
      <c r="E513" s="4">
        <v>0</v>
      </c>
      <c r="F513" s="4">
        <v>0</v>
      </c>
      <c r="G513" s="4">
        <v>0</v>
      </c>
      <c r="H513" s="4">
        <f t="shared" si="49"/>
        <v>0</v>
      </c>
      <c r="I513" s="4">
        <f t="shared" si="50"/>
        <v>160</v>
      </c>
      <c r="J513" s="4">
        <f t="shared" si="53"/>
        <v>165</v>
      </c>
      <c r="K513" s="4">
        <f t="shared" si="52"/>
        <v>1800</v>
      </c>
      <c r="L513" s="4">
        <f>IF(D513=1,"",VLOOKUP(D513,系数!$AA$1:$AJ$12,MATCH(C513,圣物评级,0),1))</f>
        <v>0</v>
      </c>
      <c r="M513" s="4">
        <f t="shared" si="51"/>
        <v>2088</v>
      </c>
    </row>
    <row r="514" spans="1:13" x14ac:dyDescent="0.3">
      <c r="A514" s="4">
        <f t="shared" si="54"/>
        <v>81000005</v>
      </c>
      <c r="B514" s="4">
        <v>1</v>
      </c>
      <c r="C514" s="4">
        <f>INDEX(属性!F:F,MATCH(强化!A514,属性!A:A,0))</f>
        <v>7</v>
      </c>
      <c r="D514" s="4">
        <f t="shared" si="55"/>
        <v>32</v>
      </c>
      <c r="E514" s="4">
        <v>0</v>
      </c>
      <c r="F514" s="4">
        <v>0</v>
      </c>
      <c r="G514" s="4">
        <v>0</v>
      </c>
      <c r="H514" s="4">
        <f t="shared" si="49"/>
        <v>0</v>
      </c>
      <c r="I514" s="4">
        <f t="shared" si="50"/>
        <v>162</v>
      </c>
      <c r="J514" s="4">
        <f t="shared" si="53"/>
        <v>175</v>
      </c>
      <c r="K514" s="4">
        <f t="shared" si="52"/>
        <v>1800</v>
      </c>
      <c r="L514" s="4">
        <f>IF(D514=1,"",VLOOKUP(D514,系数!$AA$1:$AJ$12,MATCH(C514,圣物评级,0),1))</f>
        <v>0</v>
      </c>
      <c r="M514" s="4">
        <f t="shared" si="51"/>
        <v>2253</v>
      </c>
    </row>
    <row r="515" spans="1:13" x14ac:dyDescent="0.3">
      <c r="A515" s="4">
        <f t="shared" si="54"/>
        <v>81000005</v>
      </c>
      <c r="B515" s="4">
        <v>1</v>
      </c>
      <c r="C515" s="4">
        <f>INDEX(属性!F:F,MATCH(强化!A515,属性!A:A,0))</f>
        <v>7</v>
      </c>
      <c r="D515" s="4">
        <f t="shared" si="55"/>
        <v>33</v>
      </c>
      <c r="E515" s="4">
        <v>0</v>
      </c>
      <c r="F515" s="4">
        <v>0</v>
      </c>
      <c r="G515" s="4">
        <v>0</v>
      </c>
      <c r="H515" s="4">
        <f t="shared" ref="H515:H578" si="56">IF(B515=1,0,VLOOKUP($C515,圣物数值,2,0)+VLOOKUP($C515,圣物数值,3,0)*($D515-1))</f>
        <v>0</v>
      </c>
      <c r="I515" s="4">
        <f t="shared" ref="I515:I578" si="57">IF(B515=2,0,VLOOKUP($C515,圣物数值,2,0)+VLOOKUP($C515,圣物数值,3,0)*($D515-1))</f>
        <v>164</v>
      </c>
      <c r="J515" s="4">
        <f t="shared" si="53"/>
        <v>184</v>
      </c>
      <c r="K515" s="4">
        <f t="shared" si="52"/>
        <v>1800</v>
      </c>
      <c r="L515" s="4">
        <f>IF(D515=1,"",VLOOKUP(D515,系数!$AA$1:$AJ$12,MATCH(C515,圣物评级,0),1))</f>
        <v>0</v>
      </c>
      <c r="M515" s="4">
        <f t="shared" ref="M515:M578" si="58">IF(D515=1,0,M514+J514)</f>
        <v>2428</v>
      </c>
    </row>
    <row r="516" spans="1:13" x14ac:dyDescent="0.3">
      <c r="A516" s="4">
        <f t="shared" si="54"/>
        <v>81000005</v>
      </c>
      <c r="B516" s="4">
        <v>1</v>
      </c>
      <c r="C516" s="4">
        <f>INDEX(属性!F:F,MATCH(强化!A516,属性!A:A,0))</f>
        <v>7</v>
      </c>
      <c r="D516" s="4">
        <f t="shared" si="55"/>
        <v>34</v>
      </c>
      <c r="E516" s="4">
        <v>0</v>
      </c>
      <c r="F516" s="4">
        <v>0</v>
      </c>
      <c r="G516" s="4">
        <v>0</v>
      </c>
      <c r="H516" s="4">
        <f t="shared" si="56"/>
        <v>0</v>
      </c>
      <c r="I516" s="4">
        <f t="shared" si="57"/>
        <v>166</v>
      </c>
      <c r="J516" s="4">
        <f t="shared" si="53"/>
        <v>193</v>
      </c>
      <c r="K516" s="4">
        <f t="shared" ref="K516:K579" si="59">60*30</f>
        <v>1800</v>
      </c>
      <c r="L516" s="4">
        <f>IF(D516=1,"",VLOOKUP(D516,系数!$AA$1:$AJ$12,MATCH(C516,圣物评级,0),1))</f>
        <v>0</v>
      </c>
      <c r="M516" s="4">
        <f t="shared" si="58"/>
        <v>2612</v>
      </c>
    </row>
    <row r="517" spans="1:13" x14ac:dyDescent="0.3">
      <c r="A517" s="4">
        <f t="shared" si="54"/>
        <v>81000005</v>
      </c>
      <c r="B517" s="4">
        <v>1</v>
      </c>
      <c r="C517" s="4">
        <f>INDEX(属性!F:F,MATCH(强化!A517,属性!A:A,0))</f>
        <v>7</v>
      </c>
      <c r="D517" s="4">
        <f t="shared" si="55"/>
        <v>35</v>
      </c>
      <c r="E517" s="4">
        <v>0</v>
      </c>
      <c r="F517" s="4">
        <v>0</v>
      </c>
      <c r="G517" s="4">
        <v>0</v>
      </c>
      <c r="H517" s="4">
        <f t="shared" si="56"/>
        <v>0</v>
      </c>
      <c r="I517" s="4">
        <f t="shared" si="57"/>
        <v>168</v>
      </c>
      <c r="J517" s="4">
        <f t="shared" si="53"/>
        <v>203</v>
      </c>
      <c r="K517" s="4">
        <f t="shared" si="59"/>
        <v>1800</v>
      </c>
      <c r="L517" s="4">
        <f>IF(D517=1,"",VLOOKUP(D517,系数!$AA$1:$AJ$12,MATCH(C517,圣物评级,0),1))</f>
        <v>0</v>
      </c>
      <c r="M517" s="4">
        <f t="shared" si="58"/>
        <v>2805</v>
      </c>
    </row>
    <row r="518" spans="1:13" x14ac:dyDescent="0.3">
      <c r="A518" s="4">
        <f t="shared" si="54"/>
        <v>81000005</v>
      </c>
      <c r="B518" s="4">
        <v>1</v>
      </c>
      <c r="C518" s="4">
        <f>INDEX(属性!F:F,MATCH(强化!A518,属性!A:A,0))</f>
        <v>7</v>
      </c>
      <c r="D518" s="4">
        <f t="shared" si="55"/>
        <v>36</v>
      </c>
      <c r="E518" s="4">
        <v>0</v>
      </c>
      <c r="F518" s="4">
        <v>0</v>
      </c>
      <c r="G518" s="4">
        <v>0</v>
      </c>
      <c r="H518" s="4">
        <f t="shared" si="56"/>
        <v>0</v>
      </c>
      <c r="I518" s="4">
        <f t="shared" si="57"/>
        <v>170</v>
      </c>
      <c r="J518" s="4">
        <f t="shared" si="53"/>
        <v>212</v>
      </c>
      <c r="K518" s="4">
        <f t="shared" si="59"/>
        <v>1800</v>
      </c>
      <c r="L518" s="4">
        <f>IF(D518=1,"",VLOOKUP(D518,系数!$AA$1:$AJ$12,MATCH(C518,圣物评级,0),1))</f>
        <v>0</v>
      </c>
      <c r="M518" s="4">
        <f t="shared" si="58"/>
        <v>3008</v>
      </c>
    </row>
    <row r="519" spans="1:13" x14ac:dyDescent="0.3">
      <c r="A519" s="4">
        <f t="shared" si="54"/>
        <v>81000005</v>
      </c>
      <c r="B519" s="4">
        <v>1</v>
      </c>
      <c r="C519" s="4">
        <f>INDEX(属性!F:F,MATCH(强化!A519,属性!A:A,0))</f>
        <v>7</v>
      </c>
      <c r="D519" s="4">
        <f t="shared" si="55"/>
        <v>37</v>
      </c>
      <c r="E519" s="4">
        <v>0</v>
      </c>
      <c r="F519" s="4">
        <v>0</v>
      </c>
      <c r="G519" s="4">
        <v>0</v>
      </c>
      <c r="H519" s="4">
        <f t="shared" si="56"/>
        <v>0</v>
      </c>
      <c r="I519" s="4">
        <f t="shared" si="57"/>
        <v>172</v>
      </c>
      <c r="J519" s="4">
        <f t="shared" si="53"/>
        <v>221</v>
      </c>
      <c r="K519" s="4">
        <f t="shared" si="59"/>
        <v>1800</v>
      </c>
      <c r="L519" s="4">
        <f>IF(D519=1,"",VLOOKUP(D519,系数!$AA$1:$AJ$12,MATCH(C519,圣物评级,0),1))</f>
        <v>0</v>
      </c>
      <c r="M519" s="4">
        <f t="shared" si="58"/>
        <v>3220</v>
      </c>
    </row>
    <row r="520" spans="1:13" x14ac:dyDescent="0.3">
      <c r="A520" s="4">
        <f t="shared" si="54"/>
        <v>81000005</v>
      </c>
      <c r="B520" s="4">
        <v>1</v>
      </c>
      <c r="C520" s="4">
        <f>INDEX(属性!F:F,MATCH(强化!A520,属性!A:A,0))</f>
        <v>7</v>
      </c>
      <c r="D520" s="4">
        <f t="shared" si="55"/>
        <v>38</v>
      </c>
      <c r="E520" s="4">
        <v>0</v>
      </c>
      <c r="F520" s="4">
        <v>0</v>
      </c>
      <c r="G520" s="4">
        <v>0</v>
      </c>
      <c r="H520" s="4">
        <f t="shared" si="56"/>
        <v>0</v>
      </c>
      <c r="I520" s="4">
        <f t="shared" si="57"/>
        <v>174</v>
      </c>
      <c r="J520" s="4">
        <f t="shared" si="53"/>
        <v>231</v>
      </c>
      <c r="K520" s="4">
        <f t="shared" si="59"/>
        <v>1800</v>
      </c>
      <c r="L520" s="4">
        <f>IF(D520=1,"",VLOOKUP(D520,系数!$AA$1:$AJ$12,MATCH(C520,圣物评级,0),1))</f>
        <v>0</v>
      </c>
      <c r="M520" s="4">
        <f t="shared" si="58"/>
        <v>3441</v>
      </c>
    </row>
    <row r="521" spans="1:13" x14ac:dyDescent="0.3">
      <c r="A521" s="4">
        <f t="shared" si="54"/>
        <v>81000005</v>
      </c>
      <c r="B521" s="4">
        <v>1</v>
      </c>
      <c r="C521" s="4">
        <f>INDEX(属性!F:F,MATCH(强化!A521,属性!A:A,0))</f>
        <v>7</v>
      </c>
      <c r="D521" s="4">
        <f t="shared" si="55"/>
        <v>39</v>
      </c>
      <c r="E521" s="4">
        <v>0</v>
      </c>
      <c r="F521" s="4">
        <v>0</v>
      </c>
      <c r="G521" s="4">
        <v>0</v>
      </c>
      <c r="H521" s="4">
        <f t="shared" si="56"/>
        <v>0</v>
      </c>
      <c r="I521" s="4">
        <f t="shared" si="57"/>
        <v>176</v>
      </c>
      <c r="J521" s="4">
        <f t="shared" si="53"/>
        <v>240</v>
      </c>
      <c r="K521" s="4">
        <f t="shared" si="59"/>
        <v>1800</v>
      </c>
      <c r="L521" s="4">
        <f>IF(D521=1,"",VLOOKUP(D521,系数!$AA$1:$AJ$12,MATCH(C521,圣物评级,0),1))</f>
        <v>0</v>
      </c>
      <c r="M521" s="4">
        <f t="shared" si="58"/>
        <v>3672</v>
      </c>
    </row>
    <row r="522" spans="1:13" x14ac:dyDescent="0.3">
      <c r="A522" s="4">
        <f t="shared" si="54"/>
        <v>81000005</v>
      </c>
      <c r="B522" s="4">
        <v>1</v>
      </c>
      <c r="C522" s="4">
        <f>INDEX(属性!F:F,MATCH(强化!A522,属性!A:A,0))</f>
        <v>7</v>
      </c>
      <c r="D522" s="4">
        <f t="shared" si="55"/>
        <v>40</v>
      </c>
      <c r="E522" s="4">
        <v>0</v>
      </c>
      <c r="F522" s="4">
        <v>0</v>
      </c>
      <c r="G522" s="4">
        <v>0</v>
      </c>
      <c r="H522" s="4">
        <f t="shared" si="56"/>
        <v>0</v>
      </c>
      <c r="I522" s="4">
        <f t="shared" si="57"/>
        <v>178</v>
      </c>
      <c r="J522" s="4">
        <f t="shared" si="53"/>
        <v>250</v>
      </c>
      <c r="K522" s="4">
        <f t="shared" si="59"/>
        <v>1800</v>
      </c>
      <c r="L522" s="4">
        <f>IF(D522=1,"",VLOOKUP(D522,系数!$AA$1:$AJ$12,MATCH(C522,圣物评级,0),1))</f>
        <v>0</v>
      </c>
      <c r="M522" s="4">
        <f t="shared" si="58"/>
        <v>3912</v>
      </c>
    </row>
    <row r="523" spans="1:13" x14ac:dyDescent="0.3">
      <c r="A523" s="4">
        <f t="shared" si="54"/>
        <v>81000005</v>
      </c>
      <c r="B523" s="4">
        <v>1</v>
      </c>
      <c r="C523" s="4">
        <f>INDEX(属性!F:F,MATCH(强化!A523,属性!A:A,0))</f>
        <v>7</v>
      </c>
      <c r="D523" s="4">
        <f t="shared" si="55"/>
        <v>41</v>
      </c>
      <c r="E523" s="4">
        <v>0</v>
      </c>
      <c r="F523" s="4">
        <v>0</v>
      </c>
      <c r="G523" s="4">
        <v>0</v>
      </c>
      <c r="H523" s="4">
        <f t="shared" si="56"/>
        <v>0</v>
      </c>
      <c r="I523" s="4">
        <f t="shared" si="57"/>
        <v>180</v>
      </c>
      <c r="J523" s="4">
        <f t="shared" si="53"/>
        <v>263</v>
      </c>
      <c r="K523" s="4">
        <f t="shared" si="59"/>
        <v>1800</v>
      </c>
      <c r="L523" s="4">
        <f>IF(D523=1,"",VLOOKUP(D523,系数!$AA$1:$AJ$12,MATCH(C523,圣物评级,0),1))</f>
        <v>0</v>
      </c>
      <c r="M523" s="4">
        <f t="shared" si="58"/>
        <v>4162</v>
      </c>
    </row>
    <row r="524" spans="1:13" x14ac:dyDescent="0.3">
      <c r="A524" s="4">
        <f t="shared" si="54"/>
        <v>81000005</v>
      </c>
      <c r="B524" s="4">
        <v>1</v>
      </c>
      <c r="C524" s="4">
        <f>INDEX(属性!F:F,MATCH(强化!A524,属性!A:A,0))</f>
        <v>7</v>
      </c>
      <c r="D524" s="4">
        <f t="shared" si="55"/>
        <v>42</v>
      </c>
      <c r="E524" s="4">
        <v>0</v>
      </c>
      <c r="F524" s="4">
        <v>0</v>
      </c>
      <c r="G524" s="4">
        <v>0</v>
      </c>
      <c r="H524" s="4">
        <f t="shared" si="56"/>
        <v>0</v>
      </c>
      <c r="I524" s="4">
        <f t="shared" si="57"/>
        <v>182</v>
      </c>
      <c r="J524" s="4">
        <f t="shared" si="53"/>
        <v>276</v>
      </c>
      <c r="K524" s="4">
        <f t="shared" si="59"/>
        <v>1800</v>
      </c>
      <c r="L524" s="4">
        <f>IF(D524=1,"",VLOOKUP(D524,系数!$AA$1:$AJ$12,MATCH(C524,圣物评级,0),1))</f>
        <v>0</v>
      </c>
      <c r="M524" s="4">
        <f t="shared" si="58"/>
        <v>4425</v>
      </c>
    </row>
    <row r="525" spans="1:13" x14ac:dyDescent="0.3">
      <c r="A525" s="4">
        <f t="shared" si="54"/>
        <v>81000005</v>
      </c>
      <c r="B525" s="4">
        <v>1</v>
      </c>
      <c r="C525" s="4">
        <f>INDEX(属性!F:F,MATCH(强化!A525,属性!A:A,0))</f>
        <v>7</v>
      </c>
      <c r="D525" s="4">
        <f t="shared" si="55"/>
        <v>43</v>
      </c>
      <c r="E525" s="4">
        <v>0</v>
      </c>
      <c r="F525" s="4">
        <v>0</v>
      </c>
      <c r="G525" s="4">
        <v>0</v>
      </c>
      <c r="H525" s="4">
        <f t="shared" si="56"/>
        <v>0</v>
      </c>
      <c r="I525" s="4">
        <f t="shared" si="57"/>
        <v>184</v>
      </c>
      <c r="J525" s="4">
        <f t="shared" si="53"/>
        <v>289</v>
      </c>
      <c r="K525" s="4">
        <f t="shared" si="59"/>
        <v>1800</v>
      </c>
      <c r="L525" s="4">
        <f>IF(D525=1,"",VLOOKUP(D525,系数!$AA$1:$AJ$12,MATCH(C525,圣物评级,0),1))</f>
        <v>0</v>
      </c>
      <c r="M525" s="4">
        <f t="shared" si="58"/>
        <v>4701</v>
      </c>
    </row>
    <row r="526" spans="1:13" x14ac:dyDescent="0.3">
      <c r="A526" s="4">
        <f t="shared" si="54"/>
        <v>81000005</v>
      </c>
      <c r="B526" s="4">
        <v>1</v>
      </c>
      <c r="C526" s="4">
        <f>INDEX(属性!F:F,MATCH(强化!A526,属性!A:A,0))</f>
        <v>7</v>
      </c>
      <c r="D526" s="4">
        <f t="shared" si="55"/>
        <v>44</v>
      </c>
      <c r="E526" s="4">
        <v>0</v>
      </c>
      <c r="F526" s="4">
        <v>0</v>
      </c>
      <c r="G526" s="4">
        <v>0</v>
      </c>
      <c r="H526" s="4">
        <f t="shared" si="56"/>
        <v>0</v>
      </c>
      <c r="I526" s="4">
        <f t="shared" si="57"/>
        <v>186</v>
      </c>
      <c r="J526" s="4">
        <f t="shared" si="53"/>
        <v>304</v>
      </c>
      <c r="K526" s="4">
        <f t="shared" si="59"/>
        <v>1800</v>
      </c>
      <c r="L526" s="4">
        <f>IF(D526=1,"",VLOOKUP(D526,系数!$AA$1:$AJ$12,MATCH(C526,圣物评级,0),1))</f>
        <v>0</v>
      </c>
      <c r="M526" s="4">
        <f t="shared" si="58"/>
        <v>4990</v>
      </c>
    </row>
    <row r="527" spans="1:13" x14ac:dyDescent="0.3">
      <c r="A527" s="4">
        <f t="shared" si="54"/>
        <v>81000005</v>
      </c>
      <c r="B527" s="4">
        <v>1</v>
      </c>
      <c r="C527" s="4">
        <f>INDEX(属性!F:F,MATCH(强化!A527,属性!A:A,0))</f>
        <v>7</v>
      </c>
      <c r="D527" s="4">
        <f t="shared" si="55"/>
        <v>45</v>
      </c>
      <c r="E527" s="4">
        <v>0</v>
      </c>
      <c r="F527" s="4">
        <v>0</v>
      </c>
      <c r="G527" s="4">
        <v>0</v>
      </c>
      <c r="H527" s="4">
        <f t="shared" si="56"/>
        <v>0</v>
      </c>
      <c r="I527" s="4">
        <f t="shared" si="57"/>
        <v>188</v>
      </c>
      <c r="J527" s="4">
        <f t="shared" si="53"/>
        <v>319</v>
      </c>
      <c r="K527" s="4">
        <f t="shared" si="59"/>
        <v>1800</v>
      </c>
      <c r="L527" s="4">
        <f>IF(D527=1,"",VLOOKUP(D527,系数!$AA$1:$AJ$12,MATCH(C527,圣物评级,0),1))</f>
        <v>0</v>
      </c>
      <c r="M527" s="4">
        <f t="shared" si="58"/>
        <v>5294</v>
      </c>
    </row>
    <row r="528" spans="1:13" x14ac:dyDescent="0.3">
      <c r="A528" s="4">
        <f t="shared" si="54"/>
        <v>81000005</v>
      </c>
      <c r="B528" s="4">
        <v>1</v>
      </c>
      <c r="C528" s="4">
        <f>INDEX(属性!F:F,MATCH(强化!A528,属性!A:A,0))</f>
        <v>7</v>
      </c>
      <c r="D528" s="4">
        <f t="shared" si="55"/>
        <v>46</v>
      </c>
      <c r="E528" s="4">
        <v>0</v>
      </c>
      <c r="F528" s="4">
        <v>0</v>
      </c>
      <c r="G528" s="4">
        <v>0</v>
      </c>
      <c r="H528" s="4">
        <f t="shared" si="56"/>
        <v>0</v>
      </c>
      <c r="I528" s="4">
        <f t="shared" si="57"/>
        <v>190</v>
      </c>
      <c r="J528" s="4">
        <f t="shared" si="53"/>
        <v>335</v>
      </c>
      <c r="K528" s="4">
        <f t="shared" si="59"/>
        <v>1800</v>
      </c>
      <c r="L528" s="4">
        <f>IF(D528=1,"",VLOOKUP(D528,系数!$AA$1:$AJ$12,MATCH(C528,圣物评级,0),1))</f>
        <v>0</v>
      </c>
      <c r="M528" s="4">
        <f t="shared" si="58"/>
        <v>5613</v>
      </c>
    </row>
    <row r="529" spans="1:13" x14ac:dyDescent="0.3">
      <c r="A529" s="4">
        <f t="shared" si="54"/>
        <v>81000005</v>
      </c>
      <c r="B529" s="4">
        <v>1</v>
      </c>
      <c r="C529" s="4">
        <f>INDEX(属性!F:F,MATCH(强化!A529,属性!A:A,0))</f>
        <v>7</v>
      </c>
      <c r="D529" s="4">
        <f t="shared" si="55"/>
        <v>47</v>
      </c>
      <c r="E529" s="4">
        <v>0</v>
      </c>
      <c r="F529" s="4">
        <v>0</v>
      </c>
      <c r="G529" s="4">
        <v>0</v>
      </c>
      <c r="H529" s="4">
        <f t="shared" si="56"/>
        <v>0</v>
      </c>
      <c r="I529" s="4">
        <f t="shared" si="57"/>
        <v>192</v>
      </c>
      <c r="J529" s="4">
        <f t="shared" si="53"/>
        <v>352</v>
      </c>
      <c r="K529" s="4">
        <f t="shared" si="59"/>
        <v>1800</v>
      </c>
      <c r="L529" s="4">
        <f>IF(D529=1,"",VLOOKUP(D529,系数!$AA$1:$AJ$12,MATCH(C529,圣物评级,0),1))</f>
        <v>0</v>
      </c>
      <c r="M529" s="4">
        <f t="shared" si="58"/>
        <v>5948</v>
      </c>
    </row>
    <row r="530" spans="1:13" x14ac:dyDescent="0.3">
      <c r="A530" s="4">
        <f t="shared" si="54"/>
        <v>81000005</v>
      </c>
      <c r="B530" s="4">
        <v>1</v>
      </c>
      <c r="C530" s="4">
        <f>INDEX(属性!F:F,MATCH(强化!A530,属性!A:A,0))</f>
        <v>7</v>
      </c>
      <c r="D530" s="4">
        <f t="shared" si="55"/>
        <v>48</v>
      </c>
      <c r="E530" s="4">
        <v>0</v>
      </c>
      <c r="F530" s="4">
        <v>0</v>
      </c>
      <c r="G530" s="4">
        <v>0</v>
      </c>
      <c r="H530" s="4">
        <f t="shared" si="56"/>
        <v>0</v>
      </c>
      <c r="I530" s="4">
        <f t="shared" si="57"/>
        <v>194</v>
      </c>
      <c r="J530" s="4">
        <f t="shared" si="53"/>
        <v>369</v>
      </c>
      <c r="K530" s="4">
        <f t="shared" si="59"/>
        <v>1800</v>
      </c>
      <c r="L530" s="4">
        <f>IF(D530=1,"",VLOOKUP(D530,系数!$AA$1:$AJ$12,MATCH(C530,圣物评级,0),1))</f>
        <v>0</v>
      </c>
      <c r="M530" s="4">
        <f t="shared" si="58"/>
        <v>6300</v>
      </c>
    </row>
    <row r="531" spans="1:13" x14ac:dyDescent="0.3">
      <c r="A531" s="4">
        <f t="shared" si="54"/>
        <v>81000005</v>
      </c>
      <c r="B531" s="4">
        <v>1</v>
      </c>
      <c r="C531" s="4">
        <f>INDEX(属性!F:F,MATCH(强化!A531,属性!A:A,0))</f>
        <v>7</v>
      </c>
      <c r="D531" s="4">
        <f t="shared" si="55"/>
        <v>49</v>
      </c>
      <c r="E531" s="4">
        <v>0</v>
      </c>
      <c r="F531" s="4">
        <v>0</v>
      </c>
      <c r="G531" s="4">
        <v>0</v>
      </c>
      <c r="H531" s="4">
        <f t="shared" si="56"/>
        <v>0</v>
      </c>
      <c r="I531" s="4">
        <f t="shared" si="57"/>
        <v>196</v>
      </c>
      <c r="J531" s="4">
        <f t="shared" si="53"/>
        <v>388</v>
      </c>
      <c r="K531" s="4">
        <f t="shared" si="59"/>
        <v>1800</v>
      </c>
      <c r="L531" s="4">
        <f>IF(D531=1,"",VLOOKUP(D531,系数!$AA$1:$AJ$12,MATCH(C531,圣物评级,0),1))</f>
        <v>0</v>
      </c>
      <c r="M531" s="4">
        <f t="shared" si="58"/>
        <v>6669</v>
      </c>
    </row>
    <row r="532" spans="1:13" x14ac:dyDescent="0.3">
      <c r="A532" s="4">
        <f t="shared" si="54"/>
        <v>81000005</v>
      </c>
      <c r="B532" s="4">
        <v>1</v>
      </c>
      <c r="C532" s="4">
        <f>INDEX(属性!F:F,MATCH(强化!A532,属性!A:A,0))</f>
        <v>7</v>
      </c>
      <c r="D532" s="4">
        <f t="shared" si="55"/>
        <v>50</v>
      </c>
      <c r="E532" s="4">
        <v>0</v>
      </c>
      <c r="F532" s="4">
        <v>0</v>
      </c>
      <c r="G532" s="4">
        <v>0</v>
      </c>
      <c r="H532" s="4">
        <f t="shared" si="56"/>
        <v>0</v>
      </c>
      <c r="I532" s="4">
        <f t="shared" si="57"/>
        <v>198</v>
      </c>
      <c r="J532" s="4">
        <f t="shared" si="53"/>
        <v>407</v>
      </c>
      <c r="K532" s="4">
        <f t="shared" si="59"/>
        <v>1800</v>
      </c>
      <c r="L532" s="4">
        <f>IF(D532=1,"",VLOOKUP(D532,系数!$AA$1:$AJ$12,MATCH(C532,圣物评级,0),1))</f>
        <v>0</v>
      </c>
      <c r="M532" s="4">
        <f t="shared" si="58"/>
        <v>7057</v>
      </c>
    </row>
    <row r="533" spans="1:13" x14ac:dyDescent="0.3">
      <c r="A533" s="4">
        <f t="shared" si="54"/>
        <v>81000005</v>
      </c>
      <c r="B533" s="4">
        <v>1</v>
      </c>
      <c r="C533" s="4">
        <f>INDEX(属性!F:F,MATCH(强化!A533,属性!A:A,0))</f>
        <v>7</v>
      </c>
      <c r="D533" s="4">
        <f t="shared" si="55"/>
        <v>51</v>
      </c>
      <c r="E533" s="4">
        <v>0</v>
      </c>
      <c r="F533" s="4">
        <v>0</v>
      </c>
      <c r="G533" s="4">
        <v>0</v>
      </c>
      <c r="H533" s="4">
        <f t="shared" si="56"/>
        <v>0</v>
      </c>
      <c r="I533" s="4">
        <f t="shared" si="57"/>
        <v>200</v>
      </c>
      <c r="J533" s="4">
        <f t="shared" si="53"/>
        <v>435</v>
      </c>
      <c r="K533" s="4">
        <f t="shared" si="59"/>
        <v>1800</v>
      </c>
      <c r="L533" s="4">
        <f>IF(D533=1,"",VLOOKUP(D533,系数!$AA$1:$AJ$12,MATCH(C533,圣物评级,0),1))</f>
        <v>0</v>
      </c>
      <c r="M533" s="4">
        <f t="shared" si="58"/>
        <v>7464</v>
      </c>
    </row>
    <row r="534" spans="1:13" x14ac:dyDescent="0.3">
      <c r="A534" s="4">
        <f t="shared" si="54"/>
        <v>81000005</v>
      </c>
      <c r="B534" s="4">
        <v>1</v>
      </c>
      <c r="C534" s="4">
        <f>INDEX(属性!F:F,MATCH(强化!A534,属性!A:A,0))</f>
        <v>7</v>
      </c>
      <c r="D534" s="4">
        <f t="shared" si="55"/>
        <v>52</v>
      </c>
      <c r="E534" s="4">
        <v>0</v>
      </c>
      <c r="F534" s="4">
        <v>0</v>
      </c>
      <c r="G534" s="4">
        <v>0</v>
      </c>
      <c r="H534" s="4">
        <f t="shared" si="56"/>
        <v>0</v>
      </c>
      <c r="I534" s="4">
        <f t="shared" si="57"/>
        <v>202</v>
      </c>
      <c r="J534" s="4">
        <f t="shared" si="53"/>
        <v>466</v>
      </c>
      <c r="K534" s="4">
        <f t="shared" si="59"/>
        <v>1800</v>
      </c>
      <c r="L534" s="4">
        <f>IF(D534=1,"",VLOOKUP(D534,系数!$AA$1:$AJ$12,MATCH(C534,圣物评级,0),1))</f>
        <v>0</v>
      </c>
      <c r="M534" s="4">
        <f t="shared" si="58"/>
        <v>7899</v>
      </c>
    </row>
    <row r="535" spans="1:13" x14ac:dyDescent="0.3">
      <c r="A535" s="4">
        <f t="shared" si="54"/>
        <v>81000005</v>
      </c>
      <c r="B535" s="4">
        <v>1</v>
      </c>
      <c r="C535" s="4">
        <f>INDEX(属性!F:F,MATCH(强化!A535,属性!A:A,0))</f>
        <v>7</v>
      </c>
      <c r="D535" s="4">
        <f t="shared" si="55"/>
        <v>53</v>
      </c>
      <c r="E535" s="4">
        <v>0</v>
      </c>
      <c r="F535" s="4">
        <v>0</v>
      </c>
      <c r="G535" s="4">
        <v>0</v>
      </c>
      <c r="H535" s="4">
        <f t="shared" si="56"/>
        <v>0</v>
      </c>
      <c r="I535" s="4">
        <f t="shared" si="57"/>
        <v>204</v>
      </c>
      <c r="J535" s="4">
        <f t="shared" si="53"/>
        <v>498</v>
      </c>
      <c r="K535" s="4">
        <f t="shared" si="59"/>
        <v>1800</v>
      </c>
      <c r="L535" s="4">
        <f>IF(D535=1,"",VLOOKUP(D535,系数!$AA$1:$AJ$12,MATCH(C535,圣物评级,0),1))</f>
        <v>0</v>
      </c>
      <c r="M535" s="4">
        <f t="shared" si="58"/>
        <v>8365</v>
      </c>
    </row>
    <row r="536" spans="1:13" x14ac:dyDescent="0.3">
      <c r="A536" s="4">
        <f t="shared" si="54"/>
        <v>81000005</v>
      </c>
      <c r="B536" s="4">
        <v>1</v>
      </c>
      <c r="C536" s="4">
        <f>INDEX(属性!F:F,MATCH(强化!A536,属性!A:A,0))</f>
        <v>7</v>
      </c>
      <c r="D536" s="4">
        <f t="shared" si="55"/>
        <v>54</v>
      </c>
      <c r="E536" s="4">
        <v>0</v>
      </c>
      <c r="F536" s="4">
        <v>0</v>
      </c>
      <c r="G536" s="4">
        <v>0</v>
      </c>
      <c r="H536" s="4">
        <f t="shared" si="56"/>
        <v>0</v>
      </c>
      <c r="I536" s="4">
        <f t="shared" si="57"/>
        <v>206</v>
      </c>
      <c r="J536" s="4">
        <f t="shared" si="53"/>
        <v>533</v>
      </c>
      <c r="K536" s="4">
        <f t="shared" si="59"/>
        <v>1800</v>
      </c>
      <c r="L536" s="4">
        <f>IF(D536=1,"",VLOOKUP(D536,系数!$AA$1:$AJ$12,MATCH(C536,圣物评级,0),1))</f>
        <v>0</v>
      </c>
      <c r="M536" s="4">
        <f t="shared" si="58"/>
        <v>8863</v>
      </c>
    </row>
    <row r="537" spans="1:13" x14ac:dyDescent="0.3">
      <c r="A537" s="4">
        <f t="shared" si="54"/>
        <v>81000005</v>
      </c>
      <c r="B537" s="4">
        <v>1</v>
      </c>
      <c r="C537" s="4">
        <f>INDEX(属性!F:F,MATCH(强化!A537,属性!A:A,0))</f>
        <v>7</v>
      </c>
      <c r="D537" s="4">
        <f t="shared" si="55"/>
        <v>55</v>
      </c>
      <c r="E537" s="4">
        <v>0</v>
      </c>
      <c r="F537" s="4">
        <v>0</v>
      </c>
      <c r="G537" s="4">
        <v>0</v>
      </c>
      <c r="H537" s="4">
        <f t="shared" si="56"/>
        <v>0</v>
      </c>
      <c r="I537" s="4">
        <f t="shared" si="57"/>
        <v>208</v>
      </c>
      <c r="J537" s="4">
        <f t="shared" si="53"/>
        <v>570</v>
      </c>
      <c r="K537" s="4">
        <f t="shared" si="59"/>
        <v>1800</v>
      </c>
      <c r="L537" s="4">
        <f>IF(D537=1,"",VLOOKUP(D537,系数!$AA$1:$AJ$12,MATCH(C537,圣物评级,0),1))</f>
        <v>0</v>
      </c>
      <c r="M537" s="4">
        <f t="shared" si="58"/>
        <v>9396</v>
      </c>
    </row>
    <row r="538" spans="1:13" x14ac:dyDescent="0.3">
      <c r="A538" s="4">
        <f t="shared" si="54"/>
        <v>81000005</v>
      </c>
      <c r="B538" s="4">
        <v>1</v>
      </c>
      <c r="C538" s="4">
        <f>INDEX(属性!F:F,MATCH(强化!A538,属性!A:A,0))</f>
        <v>7</v>
      </c>
      <c r="D538" s="4">
        <f t="shared" si="55"/>
        <v>56</v>
      </c>
      <c r="E538" s="4">
        <v>0</v>
      </c>
      <c r="F538" s="4">
        <v>0</v>
      </c>
      <c r="G538" s="4">
        <v>0</v>
      </c>
      <c r="H538" s="4">
        <f t="shared" si="56"/>
        <v>0</v>
      </c>
      <c r="I538" s="4">
        <f t="shared" si="57"/>
        <v>210</v>
      </c>
      <c r="J538" s="4">
        <f t="shared" si="53"/>
        <v>610</v>
      </c>
      <c r="K538" s="4">
        <f t="shared" si="59"/>
        <v>1800</v>
      </c>
      <c r="L538" s="4">
        <f>IF(D538=1,"",VLOOKUP(D538,系数!$AA$1:$AJ$12,MATCH(C538,圣物评级,0),1))</f>
        <v>0</v>
      </c>
      <c r="M538" s="4">
        <f t="shared" si="58"/>
        <v>9966</v>
      </c>
    </row>
    <row r="539" spans="1:13" x14ac:dyDescent="0.3">
      <c r="A539" s="4">
        <f t="shared" si="54"/>
        <v>81000005</v>
      </c>
      <c r="B539" s="4">
        <v>1</v>
      </c>
      <c r="C539" s="4">
        <f>INDEX(属性!F:F,MATCH(强化!A539,属性!A:A,0))</f>
        <v>7</v>
      </c>
      <c r="D539" s="4">
        <f t="shared" si="55"/>
        <v>57</v>
      </c>
      <c r="E539" s="4">
        <v>0</v>
      </c>
      <c r="F539" s="4">
        <v>0</v>
      </c>
      <c r="G539" s="4">
        <v>0</v>
      </c>
      <c r="H539" s="4">
        <f t="shared" si="56"/>
        <v>0</v>
      </c>
      <c r="I539" s="4">
        <f t="shared" si="57"/>
        <v>212</v>
      </c>
      <c r="J539" s="4">
        <f t="shared" si="53"/>
        <v>652</v>
      </c>
      <c r="K539" s="4">
        <f t="shared" si="59"/>
        <v>1800</v>
      </c>
      <c r="L539" s="4">
        <f>IF(D539=1,"",VLOOKUP(D539,系数!$AA$1:$AJ$12,MATCH(C539,圣物评级,0),1))</f>
        <v>0</v>
      </c>
      <c r="M539" s="4">
        <f t="shared" si="58"/>
        <v>10576</v>
      </c>
    </row>
    <row r="540" spans="1:13" x14ac:dyDescent="0.3">
      <c r="A540" s="4">
        <f t="shared" si="54"/>
        <v>81000005</v>
      </c>
      <c r="B540" s="4">
        <v>1</v>
      </c>
      <c r="C540" s="4">
        <f>INDEX(属性!F:F,MATCH(强化!A540,属性!A:A,0))</f>
        <v>7</v>
      </c>
      <c r="D540" s="4">
        <f t="shared" si="55"/>
        <v>58</v>
      </c>
      <c r="E540" s="4">
        <v>0</v>
      </c>
      <c r="F540" s="4">
        <v>0</v>
      </c>
      <c r="G540" s="4">
        <v>0</v>
      </c>
      <c r="H540" s="4">
        <f t="shared" si="56"/>
        <v>0</v>
      </c>
      <c r="I540" s="4">
        <f t="shared" si="57"/>
        <v>214</v>
      </c>
      <c r="J540" s="4">
        <f t="shared" si="53"/>
        <v>698</v>
      </c>
      <c r="K540" s="4">
        <f t="shared" si="59"/>
        <v>1800</v>
      </c>
      <c r="L540" s="4">
        <f>IF(D540=1,"",VLOOKUP(D540,系数!$AA$1:$AJ$12,MATCH(C540,圣物评级,0),1))</f>
        <v>0</v>
      </c>
      <c r="M540" s="4">
        <f t="shared" si="58"/>
        <v>11228</v>
      </c>
    </row>
    <row r="541" spans="1:13" x14ac:dyDescent="0.3">
      <c r="A541" s="4">
        <f t="shared" si="54"/>
        <v>81000005</v>
      </c>
      <c r="B541" s="4">
        <v>1</v>
      </c>
      <c r="C541" s="4">
        <f>INDEX(属性!F:F,MATCH(强化!A541,属性!A:A,0))</f>
        <v>7</v>
      </c>
      <c r="D541" s="4">
        <f t="shared" si="55"/>
        <v>59</v>
      </c>
      <c r="E541" s="4">
        <v>0</v>
      </c>
      <c r="F541" s="4">
        <v>0</v>
      </c>
      <c r="G541" s="4">
        <v>0</v>
      </c>
      <c r="H541" s="4">
        <f t="shared" si="56"/>
        <v>0</v>
      </c>
      <c r="I541" s="4">
        <f t="shared" si="57"/>
        <v>216</v>
      </c>
      <c r="J541" s="4">
        <f t="shared" si="53"/>
        <v>747</v>
      </c>
      <c r="K541" s="4">
        <f t="shared" si="59"/>
        <v>1800</v>
      </c>
      <c r="L541" s="4">
        <f>IF(D541=1,"",VLOOKUP(D541,系数!$AA$1:$AJ$12,MATCH(C541,圣物评级,0),1))</f>
        <v>0</v>
      </c>
      <c r="M541" s="4">
        <f t="shared" si="58"/>
        <v>11926</v>
      </c>
    </row>
    <row r="542" spans="1:13" x14ac:dyDescent="0.3">
      <c r="A542" s="4">
        <f t="shared" si="54"/>
        <v>81000005</v>
      </c>
      <c r="B542" s="4">
        <v>1</v>
      </c>
      <c r="C542" s="4">
        <f>INDEX(属性!F:F,MATCH(强化!A542,属性!A:A,0))</f>
        <v>7</v>
      </c>
      <c r="D542" s="4">
        <f t="shared" si="55"/>
        <v>60</v>
      </c>
      <c r="E542" s="4">
        <v>0</v>
      </c>
      <c r="F542" s="4">
        <v>0</v>
      </c>
      <c r="G542" s="4">
        <v>0</v>
      </c>
      <c r="H542" s="4">
        <f t="shared" si="56"/>
        <v>0</v>
      </c>
      <c r="I542" s="4">
        <f t="shared" si="57"/>
        <v>218</v>
      </c>
      <c r="J542" s="4">
        <f t="shared" si="53"/>
        <v>800</v>
      </c>
      <c r="K542" s="4">
        <f t="shared" si="59"/>
        <v>1800</v>
      </c>
      <c r="L542" s="4">
        <f>IF(D542=1,"",VLOOKUP(D542,系数!$AA$1:$AJ$12,MATCH(C542,圣物评级,0),1))</f>
        <v>0</v>
      </c>
      <c r="M542" s="4">
        <f t="shared" si="58"/>
        <v>12673</v>
      </c>
    </row>
    <row r="543" spans="1:13" x14ac:dyDescent="0.3">
      <c r="A543" s="4">
        <f t="shared" si="54"/>
        <v>81000005</v>
      </c>
      <c r="B543" s="4">
        <v>1</v>
      </c>
      <c r="C543" s="4">
        <f>INDEX(属性!F:F,MATCH(强化!A543,属性!A:A,0))</f>
        <v>7</v>
      </c>
      <c r="D543" s="4">
        <f t="shared" si="55"/>
        <v>61</v>
      </c>
      <c r="E543" s="4">
        <v>0</v>
      </c>
      <c r="F543" s="4">
        <v>0</v>
      </c>
      <c r="G543" s="4">
        <v>0</v>
      </c>
      <c r="H543" s="4">
        <f t="shared" si="56"/>
        <v>0</v>
      </c>
      <c r="I543" s="4">
        <f t="shared" si="57"/>
        <v>220</v>
      </c>
      <c r="J543" s="4">
        <f t="shared" si="53"/>
        <v>871</v>
      </c>
      <c r="K543" s="4">
        <f t="shared" si="59"/>
        <v>1800</v>
      </c>
      <c r="L543" s="4">
        <f>IF(D543=1,"",VLOOKUP(D543,系数!$AA$1:$AJ$12,MATCH(C543,圣物评级,0),1))</f>
        <v>0</v>
      </c>
      <c r="M543" s="4">
        <f t="shared" si="58"/>
        <v>13473</v>
      </c>
    </row>
    <row r="544" spans="1:13" x14ac:dyDescent="0.3">
      <c r="A544" s="4">
        <f t="shared" si="54"/>
        <v>81000005</v>
      </c>
      <c r="B544" s="4">
        <v>1</v>
      </c>
      <c r="C544" s="4">
        <f>INDEX(属性!F:F,MATCH(强化!A544,属性!A:A,0))</f>
        <v>7</v>
      </c>
      <c r="D544" s="4">
        <f t="shared" si="55"/>
        <v>62</v>
      </c>
      <c r="E544" s="4">
        <v>0</v>
      </c>
      <c r="F544" s="4">
        <v>0</v>
      </c>
      <c r="G544" s="4">
        <v>0</v>
      </c>
      <c r="H544" s="4">
        <f t="shared" si="56"/>
        <v>0</v>
      </c>
      <c r="I544" s="4">
        <f t="shared" si="57"/>
        <v>222</v>
      </c>
      <c r="J544" s="4">
        <f t="shared" si="53"/>
        <v>949</v>
      </c>
      <c r="K544" s="4">
        <f t="shared" si="59"/>
        <v>1800</v>
      </c>
      <c r="L544" s="4">
        <f>IF(D544=1,"",VLOOKUP(D544,系数!$AA$1:$AJ$12,MATCH(C544,圣物评级,0),1))</f>
        <v>0</v>
      </c>
      <c r="M544" s="4">
        <f t="shared" si="58"/>
        <v>14344</v>
      </c>
    </row>
    <row r="545" spans="1:13" x14ac:dyDescent="0.3">
      <c r="A545" s="4">
        <f t="shared" si="54"/>
        <v>81000005</v>
      </c>
      <c r="B545" s="4">
        <v>1</v>
      </c>
      <c r="C545" s="4">
        <f>INDEX(属性!F:F,MATCH(强化!A545,属性!A:A,0))</f>
        <v>7</v>
      </c>
      <c r="D545" s="4">
        <f t="shared" si="55"/>
        <v>63</v>
      </c>
      <c r="E545" s="4">
        <v>0</v>
      </c>
      <c r="F545" s="4">
        <v>0</v>
      </c>
      <c r="G545" s="4">
        <v>0</v>
      </c>
      <c r="H545" s="4">
        <f t="shared" si="56"/>
        <v>0</v>
      </c>
      <c r="I545" s="4">
        <f t="shared" si="57"/>
        <v>224</v>
      </c>
      <c r="J545" s="4">
        <f t="shared" si="53"/>
        <v>1036</v>
      </c>
      <c r="K545" s="4">
        <f t="shared" si="59"/>
        <v>1800</v>
      </c>
      <c r="L545" s="4">
        <f>IF(D545=1,"",VLOOKUP(D545,系数!$AA$1:$AJ$12,MATCH(C545,圣物评级,0),1))</f>
        <v>0</v>
      </c>
      <c r="M545" s="4">
        <f t="shared" si="58"/>
        <v>15293</v>
      </c>
    </row>
    <row r="546" spans="1:13" x14ac:dyDescent="0.3">
      <c r="A546" s="4">
        <f t="shared" si="54"/>
        <v>81000005</v>
      </c>
      <c r="B546" s="4">
        <v>1</v>
      </c>
      <c r="C546" s="4">
        <f>INDEX(属性!F:F,MATCH(强化!A546,属性!A:A,0))</f>
        <v>7</v>
      </c>
      <c r="D546" s="4">
        <f t="shared" si="55"/>
        <v>64</v>
      </c>
      <c r="E546" s="4">
        <v>0</v>
      </c>
      <c r="F546" s="4">
        <v>0</v>
      </c>
      <c r="G546" s="4">
        <v>0</v>
      </c>
      <c r="H546" s="4">
        <f t="shared" si="56"/>
        <v>0</v>
      </c>
      <c r="I546" s="4">
        <f t="shared" si="57"/>
        <v>226</v>
      </c>
      <c r="J546" s="4">
        <f t="shared" si="53"/>
        <v>1128</v>
      </c>
      <c r="K546" s="4">
        <f t="shared" si="59"/>
        <v>1800</v>
      </c>
      <c r="L546" s="4">
        <f>IF(D546=1,"",VLOOKUP(D546,系数!$AA$1:$AJ$12,MATCH(C546,圣物评级,0),1))</f>
        <v>0</v>
      </c>
      <c r="M546" s="4">
        <f t="shared" si="58"/>
        <v>16329</v>
      </c>
    </row>
    <row r="547" spans="1:13" x14ac:dyDescent="0.3">
      <c r="A547" s="4">
        <f t="shared" si="54"/>
        <v>81000005</v>
      </c>
      <c r="B547" s="4">
        <v>1</v>
      </c>
      <c r="C547" s="4">
        <f>INDEX(属性!F:F,MATCH(强化!A547,属性!A:A,0))</f>
        <v>7</v>
      </c>
      <c r="D547" s="4">
        <f t="shared" si="55"/>
        <v>65</v>
      </c>
      <c r="E547" s="4">
        <v>0</v>
      </c>
      <c r="F547" s="4">
        <v>0</v>
      </c>
      <c r="G547" s="4">
        <v>0</v>
      </c>
      <c r="H547" s="4">
        <f t="shared" si="56"/>
        <v>0</v>
      </c>
      <c r="I547" s="4">
        <f t="shared" si="57"/>
        <v>228</v>
      </c>
      <c r="J547" s="4">
        <f t="shared" si="53"/>
        <v>1230</v>
      </c>
      <c r="K547" s="4">
        <f t="shared" si="59"/>
        <v>1800</v>
      </c>
      <c r="L547" s="4">
        <f>IF(D547=1,"",VLOOKUP(D547,系数!$AA$1:$AJ$12,MATCH(C547,圣物评级,0),1))</f>
        <v>0</v>
      </c>
      <c r="M547" s="4">
        <f t="shared" si="58"/>
        <v>17457</v>
      </c>
    </row>
    <row r="548" spans="1:13" x14ac:dyDescent="0.3">
      <c r="A548" s="4">
        <f t="shared" si="54"/>
        <v>81000005</v>
      </c>
      <c r="B548" s="4">
        <v>1</v>
      </c>
      <c r="C548" s="4">
        <f>INDEX(属性!F:F,MATCH(强化!A548,属性!A:A,0))</f>
        <v>7</v>
      </c>
      <c r="D548" s="4">
        <f t="shared" si="55"/>
        <v>66</v>
      </c>
      <c r="E548" s="4">
        <v>0</v>
      </c>
      <c r="F548" s="4">
        <v>0</v>
      </c>
      <c r="G548" s="4">
        <v>0</v>
      </c>
      <c r="H548" s="4">
        <f t="shared" si="56"/>
        <v>0</v>
      </c>
      <c r="I548" s="4">
        <f t="shared" si="57"/>
        <v>230</v>
      </c>
      <c r="J548" s="4">
        <f t="shared" ref="J548:J602" si="60">INT(J788*0.8)</f>
        <v>1340</v>
      </c>
      <c r="K548" s="4">
        <f t="shared" si="59"/>
        <v>1800</v>
      </c>
      <c r="L548" s="4">
        <f>IF(D548=1,"",VLOOKUP(D548,系数!$AA$1:$AJ$12,MATCH(C548,圣物评级,0),1))</f>
        <v>0</v>
      </c>
      <c r="M548" s="4">
        <f t="shared" si="58"/>
        <v>18687</v>
      </c>
    </row>
    <row r="549" spans="1:13" x14ac:dyDescent="0.3">
      <c r="A549" s="4">
        <f t="shared" si="54"/>
        <v>81000005</v>
      </c>
      <c r="B549" s="4">
        <v>1</v>
      </c>
      <c r="C549" s="4">
        <f>INDEX(属性!F:F,MATCH(强化!A549,属性!A:A,0))</f>
        <v>7</v>
      </c>
      <c r="D549" s="4">
        <f t="shared" si="55"/>
        <v>67</v>
      </c>
      <c r="E549" s="4">
        <v>0</v>
      </c>
      <c r="F549" s="4">
        <v>0</v>
      </c>
      <c r="G549" s="4">
        <v>0</v>
      </c>
      <c r="H549" s="4">
        <f t="shared" si="56"/>
        <v>0</v>
      </c>
      <c r="I549" s="4">
        <f t="shared" si="57"/>
        <v>232</v>
      </c>
      <c r="J549" s="4">
        <f t="shared" si="60"/>
        <v>1461</v>
      </c>
      <c r="K549" s="4">
        <f t="shared" si="59"/>
        <v>1800</v>
      </c>
      <c r="L549" s="4">
        <f>IF(D549=1,"",VLOOKUP(D549,系数!$AA$1:$AJ$12,MATCH(C549,圣物评级,0),1))</f>
        <v>0</v>
      </c>
      <c r="M549" s="4">
        <f t="shared" si="58"/>
        <v>20027</v>
      </c>
    </row>
    <row r="550" spans="1:13" x14ac:dyDescent="0.3">
      <c r="A550" s="4">
        <f t="shared" si="54"/>
        <v>81000005</v>
      </c>
      <c r="B550" s="4">
        <v>1</v>
      </c>
      <c r="C550" s="4">
        <f>INDEX(属性!F:F,MATCH(强化!A550,属性!A:A,0))</f>
        <v>7</v>
      </c>
      <c r="D550" s="4">
        <f t="shared" si="55"/>
        <v>68</v>
      </c>
      <c r="E550" s="4">
        <v>0</v>
      </c>
      <c r="F550" s="4">
        <v>0</v>
      </c>
      <c r="G550" s="4">
        <v>0</v>
      </c>
      <c r="H550" s="4">
        <f t="shared" si="56"/>
        <v>0</v>
      </c>
      <c r="I550" s="4">
        <f t="shared" si="57"/>
        <v>234</v>
      </c>
      <c r="J550" s="4">
        <f t="shared" si="60"/>
        <v>1592</v>
      </c>
      <c r="K550" s="4">
        <f t="shared" si="59"/>
        <v>1800</v>
      </c>
      <c r="L550" s="4">
        <f>IF(D550=1,"",VLOOKUP(D550,系数!$AA$1:$AJ$12,MATCH(C550,圣物评级,0),1))</f>
        <v>0</v>
      </c>
      <c r="M550" s="4">
        <f t="shared" si="58"/>
        <v>21488</v>
      </c>
    </row>
    <row r="551" spans="1:13" x14ac:dyDescent="0.3">
      <c r="A551" s="4">
        <f t="shared" si="54"/>
        <v>81000005</v>
      </c>
      <c r="B551" s="4">
        <v>1</v>
      </c>
      <c r="C551" s="4">
        <f>INDEX(属性!F:F,MATCH(强化!A551,属性!A:A,0))</f>
        <v>7</v>
      </c>
      <c r="D551" s="4">
        <f t="shared" si="55"/>
        <v>69</v>
      </c>
      <c r="E551" s="4">
        <v>0</v>
      </c>
      <c r="F551" s="4">
        <v>0</v>
      </c>
      <c r="G551" s="4">
        <v>0</v>
      </c>
      <c r="H551" s="4">
        <f t="shared" si="56"/>
        <v>0</v>
      </c>
      <c r="I551" s="4">
        <f t="shared" si="57"/>
        <v>236</v>
      </c>
      <c r="J551" s="4">
        <f t="shared" si="60"/>
        <v>1736</v>
      </c>
      <c r="K551" s="4">
        <f t="shared" si="59"/>
        <v>1800</v>
      </c>
      <c r="L551" s="4">
        <f>IF(D551=1,"",VLOOKUP(D551,系数!$AA$1:$AJ$12,MATCH(C551,圣物评级,0),1))</f>
        <v>0</v>
      </c>
      <c r="M551" s="4">
        <f t="shared" si="58"/>
        <v>23080</v>
      </c>
    </row>
    <row r="552" spans="1:13" x14ac:dyDescent="0.3">
      <c r="A552" s="4">
        <f t="shared" si="54"/>
        <v>81000005</v>
      </c>
      <c r="B552" s="4">
        <v>1</v>
      </c>
      <c r="C552" s="4">
        <f>INDEX(属性!F:F,MATCH(强化!A552,属性!A:A,0))</f>
        <v>7</v>
      </c>
      <c r="D552" s="4">
        <f t="shared" si="55"/>
        <v>70</v>
      </c>
      <c r="E552" s="4">
        <v>0</v>
      </c>
      <c r="F552" s="4">
        <v>0</v>
      </c>
      <c r="G552" s="4">
        <v>0</v>
      </c>
      <c r="H552" s="4">
        <f t="shared" si="56"/>
        <v>0</v>
      </c>
      <c r="I552" s="4">
        <f t="shared" si="57"/>
        <v>238</v>
      </c>
      <c r="J552" s="4">
        <f t="shared" si="60"/>
        <v>1892</v>
      </c>
      <c r="K552" s="4">
        <f t="shared" si="59"/>
        <v>1800</v>
      </c>
      <c r="L552" s="4">
        <f>IF(D552=1,"",VLOOKUP(D552,系数!$AA$1:$AJ$12,MATCH(C552,圣物评级,0),1))</f>
        <v>0</v>
      </c>
      <c r="M552" s="4">
        <f t="shared" si="58"/>
        <v>24816</v>
      </c>
    </row>
    <row r="553" spans="1:13" x14ac:dyDescent="0.3">
      <c r="A553" s="4">
        <f t="shared" si="54"/>
        <v>81000005</v>
      </c>
      <c r="B553" s="4">
        <v>1</v>
      </c>
      <c r="C553" s="4">
        <f>INDEX(属性!F:F,MATCH(强化!A553,属性!A:A,0))</f>
        <v>7</v>
      </c>
      <c r="D553" s="4">
        <f t="shared" si="55"/>
        <v>71</v>
      </c>
      <c r="E553" s="4">
        <v>0</v>
      </c>
      <c r="F553" s="4">
        <v>0</v>
      </c>
      <c r="G553" s="4">
        <v>0</v>
      </c>
      <c r="H553" s="4">
        <f t="shared" si="56"/>
        <v>0</v>
      </c>
      <c r="I553" s="4">
        <f t="shared" si="57"/>
        <v>240</v>
      </c>
      <c r="J553" s="4">
        <f t="shared" si="60"/>
        <v>2100</v>
      </c>
      <c r="K553" s="4">
        <f t="shared" si="59"/>
        <v>1800</v>
      </c>
      <c r="L553" s="4">
        <f>IF(D553=1,"",VLOOKUP(D553,系数!$AA$1:$AJ$12,MATCH(C553,圣物评级,0),1))</f>
        <v>0</v>
      </c>
      <c r="M553" s="4">
        <f t="shared" si="58"/>
        <v>26708</v>
      </c>
    </row>
    <row r="554" spans="1:13" x14ac:dyDescent="0.3">
      <c r="A554" s="4">
        <f t="shared" si="54"/>
        <v>81000005</v>
      </c>
      <c r="B554" s="4">
        <v>1</v>
      </c>
      <c r="C554" s="4">
        <f>INDEX(属性!F:F,MATCH(强化!A554,属性!A:A,0))</f>
        <v>7</v>
      </c>
      <c r="D554" s="4">
        <f t="shared" si="55"/>
        <v>72</v>
      </c>
      <c r="E554" s="4">
        <v>0</v>
      </c>
      <c r="F554" s="4">
        <v>0</v>
      </c>
      <c r="G554" s="4">
        <v>0</v>
      </c>
      <c r="H554" s="4">
        <f t="shared" si="56"/>
        <v>0</v>
      </c>
      <c r="I554" s="4">
        <f t="shared" si="57"/>
        <v>242</v>
      </c>
      <c r="J554" s="4">
        <f t="shared" si="60"/>
        <v>2332</v>
      </c>
      <c r="K554" s="4">
        <f t="shared" si="59"/>
        <v>1800</v>
      </c>
      <c r="L554" s="4">
        <f>IF(D554=1,"",VLOOKUP(D554,系数!$AA$1:$AJ$12,MATCH(C554,圣物评级,0),1))</f>
        <v>0</v>
      </c>
      <c r="M554" s="4">
        <f t="shared" si="58"/>
        <v>28808</v>
      </c>
    </row>
    <row r="555" spans="1:13" x14ac:dyDescent="0.3">
      <c r="A555" s="4">
        <f t="shared" si="54"/>
        <v>81000005</v>
      </c>
      <c r="B555" s="4">
        <v>1</v>
      </c>
      <c r="C555" s="4">
        <f>INDEX(属性!F:F,MATCH(强化!A555,属性!A:A,0))</f>
        <v>7</v>
      </c>
      <c r="D555" s="4">
        <f t="shared" si="55"/>
        <v>73</v>
      </c>
      <c r="E555" s="4">
        <v>0</v>
      </c>
      <c r="F555" s="4">
        <v>0</v>
      </c>
      <c r="G555" s="4">
        <v>0</v>
      </c>
      <c r="H555" s="4">
        <f t="shared" si="56"/>
        <v>0</v>
      </c>
      <c r="I555" s="4">
        <f t="shared" si="57"/>
        <v>244</v>
      </c>
      <c r="J555" s="4">
        <f t="shared" si="60"/>
        <v>2588</v>
      </c>
      <c r="K555" s="4">
        <f t="shared" si="59"/>
        <v>1800</v>
      </c>
      <c r="L555" s="4">
        <f>IF(D555=1,"",VLOOKUP(D555,系数!$AA$1:$AJ$12,MATCH(C555,圣物评级,0),1))</f>
        <v>0</v>
      </c>
      <c r="M555" s="4">
        <f t="shared" si="58"/>
        <v>31140</v>
      </c>
    </row>
    <row r="556" spans="1:13" x14ac:dyDescent="0.3">
      <c r="A556" s="4">
        <f t="shared" si="54"/>
        <v>81000005</v>
      </c>
      <c r="B556" s="4">
        <v>1</v>
      </c>
      <c r="C556" s="4">
        <f>INDEX(属性!F:F,MATCH(强化!A556,属性!A:A,0))</f>
        <v>7</v>
      </c>
      <c r="D556" s="4">
        <f t="shared" si="55"/>
        <v>74</v>
      </c>
      <c r="E556" s="4">
        <v>0</v>
      </c>
      <c r="F556" s="4">
        <v>0</v>
      </c>
      <c r="G556" s="4">
        <v>0</v>
      </c>
      <c r="H556" s="4">
        <f t="shared" si="56"/>
        <v>0</v>
      </c>
      <c r="I556" s="4">
        <f t="shared" si="57"/>
        <v>246</v>
      </c>
      <c r="J556" s="4">
        <f t="shared" si="60"/>
        <v>2872</v>
      </c>
      <c r="K556" s="4">
        <f t="shared" si="59"/>
        <v>1800</v>
      </c>
      <c r="L556" s="4">
        <f>IF(D556=1,"",VLOOKUP(D556,系数!$AA$1:$AJ$12,MATCH(C556,圣物评级,0),1))</f>
        <v>0</v>
      </c>
      <c r="M556" s="4">
        <f t="shared" si="58"/>
        <v>33728</v>
      </c>
    </row>
    <row r="557" spans="1:13" x14ac:dyDescent="0.3">
      <c r="A557" s="4">
        <f t="shared" si="54"/>
        <v>81000005</v>
      </c>
      <c r="B557" s="4">
        <v>1</v>
      </c>
      <c r="C557" s="4">
        <f>INDEX(属性!F:F,MATCH(强化!A557,属性!A:A,0))</f>
        <v>7</v>
      </c>
      <c r="D557" s="4">
        <f t="shared" si="55"/>
        <v>75</v>
      </c>
      <c r="E557" s="4">
        <v>0</v>
      </c>
      <c r="F557" s="4">
        <v>0</v>
      </c>
      <c r="G557" s="4">
        <v>0</v>
      </c>
      <c r="H557" s="4">
        <f t="shared" si="56"/>
        <v>0</v>
      </c>
      <c r="I557" s="4">
        <f t="shared" si="57"/>
        <v>248</v>
      </c>
      <c r="J557" s="4">
        <f t="shared" si="60"/>
        <v>3188</v>
      </c>
      <c r="K557" s="4">
        <f t="shared" si="59"/>
        <v>1800</v>
      </c>
      <c r="L557" s="4">
        <f>IF(D557=1,"",VLOOKUP(D557,系数!$AA$1:$AJ$12,MATCH(C557,圣物评级,0),1))</f>
        <v>0</v>
      </c>
      <c r="M557" s="4">
        <f t="shared" si="58"/>
        <v>36600</v>
      </c>
    </row>
    <row r="558" spans="1:13" x14ac:dyDescent="0.3">
      <c r="A558" s="4">
        <f t="shared" si="54"/>
        <v>81000005</v>
      </c>
      <c r="B558" s="4">
        <v>1</v>
      </c>
      <c r="C558" s="4">
        <f>INDEX(属性!F:F,MATCH(强化!A558,属性!A:A,0))</f>
        <v>7</v>
      </c>
      <c r="D558" s="4">
        <f t="shared" si="55"/>
        <v>76</v>
      </c>
      <c r="E558" s="4">
        <v>0</v>
      </c>
      <c r="F558" s="4">
        <v>0</v>
      </c>
      <c r="G558" s="4">
        <v>0</v>
      </c>
      <c r="H558" s="4">
        <f t="shared" si="56"/>
        <v>0</v>
      </c>
      <c r="I558" s="4">
        <f t="shared" si="57"/>
        <v>250</v>
      </c>
      <c r="J558" s="4">
        <f t="shared" si="60"/>
        <v>3540</v>
      </c>
      <c r="K558" s="4">
        <f t="shared" si="59"/>
        <v>1800</v>
      </c>
      <c r="L558" s="4">
        <f>IF(D558=1,"",VLOOKUP(D558,系数!$AA$1:$AJ$12,MATCH(C558,圣物评级,0),1))</f>
        <v>0</v>
      </c>
      <c r="M558" s="4">
        <f t="shared" si="58"/>
        <v>39788</v>
      </c>
    </row>
    <row r="559" spans="1:13" x14ac:dyDescent="0.3">
      <c r="A559" s="4">
        <f t="shared" si="54"/>
        <v>81000005</v>
      </c>
      <c r="B559" s="4">
        <v>1</v>
      </c>
      <c r="C559" s="4">
        <f>INDEX(属性!F:F,MATCH(强化!A559,属性!A:A,0))</f>
        <v>7</v>
      </c>
      <c r="D559" s="4">
        <f t="shared" si="55"/>
        <v>77</v>
      </c>
      <c r="E559" s="4">
        <v>0</v>
      </c>
      <c r="F559" s="4">
        <v>0</v>
      </c>
      <c r="G559" s="4">
        <v>0</v>
      </c>
      <c r="H559" s="4">
        <f t="shared" si="56"/>
        <v>0</v>
      </c>
      <c r="I559" s="4">
        <f t="shared" si="57"/>
        <v>252</v>
      </c>
      <c r="J559" s="4">
        <f t="shared" si="60"/>
        <v>3928</v>
      </c>
      <c r="K559" s="4">
        <f t="shared" si="59"/>
        <v>1800</v>
      </c>
      <c r="L559" s="4">
        <f>IF(D559=1,"",VLOOKUP(D559,系数!$AA$1:$AJ$12,MATCH(C559,圣物评级,0),1))</f>
        <v>0</v>
      </c>
      <c r="M559" s="4">
        <f t="shared" si="58"/>
        <v>43328</v>
      </c>
    </row>
    <row r="560" spans="1:13" x14ac:dyDescent="0.3">
      <c r="A560" s="4">
        <f t="shared" si="54"/>
        <v>81000005</v>
      </c>
      <c r="B560" s="4">
        <v>1</v>
      </c>
      <c r="C560" s="4">
        <f>INDEX(属性!F:F,MATCH(强化!A560,属性!A:A,0))</f>
        <v>7</v>
      </c>
      <c r="D560" s="4">
        <f t="shared" si="55"/>
        <v>78</v>
      </c>
      <c r="E560" s="4">
        <v>0</v>
      </c>
      <c r="F560" s="4">
        <v>0</v>
      </c>
      <c r="G560" s="4">
        <v>0</v>
      </c>
      <c r="H560" s="4">
        <f t="shared" si="56"/>
        <v>0</v>
      </c>
      <c r="I560" s="4">
        <f t="shared" si="57"/>
        <v>254</v>
      </c>
      <c r="J560" s="4">
        <f t="shared" si="60"/>
        <v>4360</v>
      </c>
      <c r="K560" s="4">
        <f t="shared" si="59"/>
        <v>1800</v>
      </c>
      <c r="L560" s="4">
        <f>IF(D560=1,"",VLOOKUP(D560,系数!$AA$1:$AJ$12,MATCH(C560,圣物评级,0),1))</f>
        <v>0</v>
      </c>
      <c r="M560" s="4">
        <f t="shared" si="58"/>
        <v>47256</v>
      </c>
    </row>
    <row r="561" spans="1:13" x14ac:dyDescent="0.3">
      <c r="A561" s="4">
        <f t="shared" si="54"/>
        <v>81000005</v>
      </c>
      <c r="B561" s="4">
        <v>1</v>
      </c>
      <c r="C561" s="4">
        <f>INDEX(属性!F:F,MATCH(强化!A561,属性!A:A,0))</f>
        <v>7</v>
      </c>
      <c r="D561" s="4">
        <f t="shared" si="55"/>
        <v>79</v>
      </c>
      <c r="E561" s="4">
        <v>0</v>
      </c>
      <c r="F561" s="4">
        <v>0</v>
      </c>
      <c r="G561" s="4">
        <v>0</v>
      </c>
      <c r="H561" s="4">
        <f t="shared" si="56"/>
        <v>0</v>
      </c>
      <c r="I561" s="4">
        <f t="shared" si="57"/>
        <v>256</v>
      </c>
      <c r="J561" s="4">
        <f t="shared" si="60"/>
        <v>4840</v>
      </c>
      <c r="K561" s="4">
        <f t="shared" si="59"/>
        <v>1800</v>
      </c>
      <c r="L561" s="4">
        <f>IF(D561=1,"",VLOOKUP(D561,系数!$AA$1:$AJ$12,MATCH(C561,圣物评级,0),1))</f>
        <v>0</v>
      </c>
      <c r="M561" s="4">
        <f t="shared" si="58"/>
        <v>51616</v>
      </c>
    </row>
    <row r="562" spans="1:13" x14ac:dyDescent="0.3">
      <c r="A562" s="4">
        <f t="shared" si="54"/>
        <v>81000005</v>
      </c>
      <c r="B562" s="4">
        <v>1</v>
      </c>
      <c r="C562" s="4">
        <f>INDEX(属性!F:F,MATCH(强化!A562,属性!A:A,0))</f>
        <v>7</v>
      </c>
      <c r="D562" s="4">
        <f t="shared" si="55"/>
        <v>80</v>
      </c>
      <c r="E562" s="4">
        <v>0</v>
      </c>
      <c r="F562" s="4">
        <v>0</v>
      </c>
      <c r="G562" s="4">
        <v>0</v>
      </c>
      <c r="H562" s="4">
        <f t="shared" si="56"/>
        <v>0</v>
      </c>
      <c r="I562" s="4">
        <f t="shared" si="57"/>
        <v>258</v>
      </c>
      <c r="J562" s="4">
        <f t="shared" si="60"/>
        <v>5644</v>
      </c>
      <c r="K562" s="4">
        <f t="shared" si="59"/>
        <v>1800</v>
      </c>
      <c r="L562" s="4">
        <f>IF(D562=1,"",VLOOKUP(D562,系数!$AA$1:$AJ$12,MATCH(C562,圣物评级,0),1))</f>
        <v>0</v>
      </c>
      <c r="M562" s="4">
        <f t="shared" si="58"/>
        <v>56456</v>
      </c>
    </row>
    <row r="563" spans="1:13" x14ac:dyDescent="0.3">
      <c r="A563" s="4">
        <f t="shared" si="54"/>
        <v>81000005</v>
      </c>
      <c r="B563" s="4">
        <v>1</v>
      </c>
      <c r="C563" s="4">
        <f>INDEX(属性!F:F,MATCH(强化!A563,属性!A:A,0))</f>
        <v>7</v>
      </c>
      <c r="D563" s="4">
        <f t="shared" si="55"/>
        <v>81</v>
      </c>
      <c r="E563" s="4">
        <v>0</v>
      </c>
      <c r="F563" s="4">
        <v>0</v>
      </c>
      <c r="G563" s="4">
        <v>0</v>
      </c>
      <c r="H563" s="4">
        <f t="shared" si="56"/>
        <v>0</v>
      </c>
      <c r="I563" s="4">
        <f t="shared" si="57"/>
        <v>260</v>
      </c>
      <c r="J563" s="4">
        <f t="shared" si="60"/>
        <v>6585</v>
      </c>
      <c r="K563" s="4">
        <f t="shared" si="59"/>
        <v>1800</v>
      </c>
      <c r="L563" s="4">
        <f>IF(D563=1,"",VLOOKUP(D563,系数!$AA$1:$AJ$12,MATCH(C563,圣物评级,0),1))</f>
        <v>0</v>
      </c>
      <c r="M563" s="4">
        <f t="shared" si="58"/>
        <v>62100</v>
      </c>
    </row>
    <row r="564" spans="1:13" x14ac:dyDescent="0.3">
      <c r="A564" s="4">
        <f t="shared" si="54"/>
        <v>81000005</v>
      </c>
      <c r="B564" s="4">
        <v>1</v>
      </c>
      <c r="C564" s="4">
        <f>INDEX(属性!F:F,MATCH(强化!A564,属性!A:A,0))</f>
        <v>7</v>
      </c>
      <c r="D564" s="4">
        <f t="shared" si="55"/>
        <v>82</v>
      </c>
      <c r="E564" s="4">
        <v>0</v>
      </c>
      <c r="F564" s="4">
        <v>0</v>
      </c>
      <c r="G564" s="4">
        <v>0</v>
      </c>
      <c r="H564" s="4">
        <f t="shared" si="56"/>
        <v>0</v>
      </c>
      <c r="I564" s="4">
        <f t="shared" si="57"/>
        <v>262</v>
      </c>
      <c r="J564" s="4">
        <f t="shared" si="60"/>
        <v>7526</v>
      </c>
      <c r="K564" s="4">
        <f t="shared" si="59"/>
        <v>1800</v>
      </c>
      <c r="L564" s="4">
        <f>IF(D564=1,"",VLOOKUP(D564,系数!$AA$1:$AJ$12,MATCH(C564,圣物评级,0),1))</f>
        <v>0</v>
      </c>
      <c r="M564" s="4">
        <f t="shared" si="58"/>
        <v>68685</v>
      </c>
    </row>
    <row r="565" spans="1:13" x14ac:dyDescent="0.3">
      <c r="A565" s="4">
        <f t="shared" si="54"/>
        <v>81000005</v>
      </c>
      <c r="B565" s="4">
        <v>1</v>
      </c>
      <c r="C565" s="4">
        <f>INDEX(属性!F:F,MATCH(强化!A565,属性!A:A,0))</f>
        <v>7</v>
      </c>
      <c r="D565" s="4">
        <f t="shared" si="55"/>
        <v>83</v>
      </c>
      <c r="E565" s="4">
        <v>0</v>
      </c>
      <c r="F565" s="4">
        <v>0</v>
      </c>
      <c r="G565" s="4">
        <v>0</v>
      </c>
      <c r="H565" s="4">
        <f t="shared" si="56"/>
        <v>0</v>
      </c>
      <c r="I565" s="4">
        <f t="shared" si="57"/>
        <v>264</v>
      </c>
      <c r="J565" s="4">
        <f t="shared" si="60"/>
        <v>8467</v>
      </c>
      <c r="K565" s="4">
        <f t="shared" si="59"/>
        <v>1800</v>
      </c>
      <c r="L565" s="4">
        <f>IF(D565=1,"",VLOOKUP(D565,系数!$AA$1:$AJ$12,MATCH(C565,圣物评级,0),1))</f>
        <v>0</v>
      </c>
      <c r="M565" s="4">
        <f t="shared" si="58"/>
        <v>76211</v>
      </c>
    </row>
    <row r="566" spans="1:13" x14ac:dyDescent="0.3">
      <c r="A566" s="4">
        <f t="shared" si="54"/>
        <v>81000005</v>
      </c>
      <c r="B566" s="4">
        <v>1</v>
      </c>
      <c r="C566" s="4">
        <f>INDEX(属性!F:F,MATCH(强化!A566,属性!A:A,0))</f>
        <v>7</v>
      </c>
      <c r="D566" s="4">
        <f t="shared" si="55"/>
        <v>84</v>
      </c>
      <c r="E566" s="4">
        <v>0</v>
      </c>
      <c r="F566" s="4">
        <v>0</v>
      </c>
      <c r="G566" s="4">
        <v>0</v>
      </c>
      <c r="H566" s="4">
        <f t="shared" si="56"/>
        <v>0</v>
      </c>
      <c r="I566" s="4">
        <f t="shared" si="57"/>
        <v>266</v>
      </c>
      <c r="J566" s="4">
        <f t="shared" si="60"/>
        <v>9408</v>
      </c>
      <c r="K566" s="4">
        <f t="shared" si="59"/>
        <v>1800</v>
      </c>
      <c r="L566" s="4">
        <f>IF(D566=1,"",VLOOKUP(D566,系数!$AA$1:$AJ$12,MATCH(C566,圣物评级,0),1))</f>
        <v>0</v>
      </c>
      <c r="M566" s="4">
        <f t="shared" si="58"/>
        <v>84678</v>
      </c>
    </row>
    <row r="567" spans="1:13" x14ac:dyDescent="0.3">
      <c r="A567" s="4">
        <f t="shared" si="54"/>
        <v>81000005</v>
      </c>
      <c r="B567" s="4">
        <v>1</v>
      </c>
      <c r="C567" s="4">
        <f>INDEX(属性!F:F,MATCH(强化!A567,属性!A:A,0))</f>
        <v>7</v>
      </c>
      <c r="D567" s="4">
        <f t="shared" si="55"/>
        <v>85</v>
      </c>
      <c r="E567" s="4">
        <v>0</v>
      </c>
      <c r="F567" s="4">
        <v>0</v>
      </c>
      <c r="G567" s="4">
        <v>0</v>
      </c>
      <c r="H567" s="4">
        <f t="shared" si="56"/>
        <v>0</v>
      </c>
      <c r="I567" s="4">
        <f t="shared" si="57"/>
        <v>268</v>
      </c>
      <c r="J567" s="4">
        <f t="shared" si="60"/>
        <v>10976</v>
      </c>
      <c r="K567" s="4">
        <f t="shared" si="59"/>
        <v>1800</v>
      </c>
      <c r="L567" s="4">
        <f>IF(D567=1,"",VLOOKUP(D567,系数!$AA$1:$AJ$12,MATCH(C567,圣物评级,0),1))</f>
        <v>0</v>
      </c>
      <c r="M567" s="4">
        <f t="shared" si="58"/>
        <v>94086</v>
      </c>
    </row>
    <row r="568" spans="1:13" x14ac:dyDescent="0.3">
      <c r="A568" s="4">
        <f t="shared" si="54"/>
        <v>81000005</v>
      </c>
      <c r="B568" s="4">
        <v>1</v>
      </c>
      <c r="C568" s="4">
        <f>INDEX(属性!F:F,MATCH(强化!A568,属性!A:A,0))</f>
        <v>7</v>
      </c>
      <c r="D568" s="4">
        <f t="shared" si="55"/>
        <v>86</v>
      </c>
      <c r="E568" s="4">
        <v>0</v>
      </c>
      <c r="F568" s="4">
        <v>0</v>
      </c>
      <c r="G568" s="4">
        <v>0</v>
      </c>
      <c r="H568" s="4">
        <f t="shared" si="56"/>
        <v>0</v>
      </c>
      <c r="I568" s="4">
        <f t="shared" si="57"/>
        <v>270</v>
      </c>
      <c r="J568" s="4">
        <f t="shared" si="60"/>
        <v>12544</v>
      </c>
      <c r="K568" s="4">
        <f t="shared" si="59"/>
        <v>1800</v>
      </c>
      <c r="L568" s="4">
        <f>IF(D568=1,"",VLOOKUP(D568,系数!$AA$1:$AJ$12,MATCH(C568,圣物评级,0),1))</f>
        <v>0</v>
      </c>
      <c r="M568" s="4">
        <f t="shared" si="58"/>
        <v>105062</v>
      </c>
    </row>
    <row r="569" spans="1:13" x14ac:dyDescent="0.3">
      <c r="A569" s="4">
        <f t="shared" si="54"/>
        <v>81000005</v>
      </c>
      <c r="B569" s="4">
        <v>1</v>
      </c>
      <c r="C569" s="4">
        <f>INDEX(属性!F:F,MATCH(强化!A569,属性!A:A,0))</f>
        <v>7</v>
      </c>
      <c r="D569" s="4">
        <f t="shared" si="55"/>
        <v>87</v>
      </c>
      <c r="E569" s="4">
        <v>0</v>
      </c>
      <c r="F569" s="4">
        <v>0</v>
      </c>
      <c r="G569" s="4">
        <v>0</v>
      </c>
      <c r="H569" s="4">
        <f t="shared" si="56"/>
        <v>0</v>
      </c>
      <c r="I569" s="4">
        <f t="shared" si="57"/>
        <v>272</v>
      </c>
      <c r="J569" s="4">
        <f t="shared" si="60"/>
        <v>14112</v>
      </c>
      <c r="K569" s="4">
        <f t="shared" si="59"/>
        <v>1800</v>
      </c>
      <c r="L569" s="4">
        <f>IF(D569=1,"",VLOOKUP(D569,系数!$AA$1:$AJ$12,MATCH(C569,圣物评级,0),1))</f>
        <v>0</v>
      </c>
      <c r="M569" s="4">
        <f t="shared" si="58"/>
        <v>117606</v>
      </c>
    </row>
    <row r="570" spans="1:13" x14ac:dyDescent="0.3">
      <c r="A570" s="4">
        <f t="shared" si="54"/>
        <v>81000005</v>
      </c>
      <c r="B570" s="4">
        <v>1</v>
      </c>
      <c r="C570" s="4">
        <f>INDEX(属性!F:F,MATCH(强化!A570,属性!A:A,0))</f>
        <v>7</v>
      </c>
      <c r="D570" s="4">
        <f t="shared" si="55"/>
        <v>88</v>
      </c>
      <c r="E570" s="4">
        <v>0</v>
      </c>
      <c r="F570" s="4">
        <v>0</v>
      </c>
      <c r="G570" s="4">
        <v>0</v>
      </c>
      <c r="H570" s="4">
        <f t="shared" si="56"/>
        <v>0</v>
      </c>
      <c r="I570" s="4">
        <f t="shared" si="57"/>
        <v>274</v>
      </c>
      <c r="J570" s="4">
        <f t="shared" si="60"/>
        <v>15680</v>
      </c>
      <c r="K570" s="4">
        <f t="shared" si="59"/>
        <v>1800</v>
      </c>
      <c r="L570" s="4">
        <f>IF(D570=1,"",VLOOKUP(D570,系数!$AA$1:$AJ$12,MATCH(C570,圣物评级,0),1))</f>
        <v>0</v>
      </c>
      <c r="M570" s="4">
        <f t="shared" si="58"/>
        <v>131718</v>
      </c>
    </row>
    <row r="571" spans="1:13" x14ac:dyDescent="0.3">
      <c r="A571" s="4">
        <f t="shared" si="54"/>
        <v>81000005</v>
      </c>
      <c r="B571" s="4">
        <v>1</v>
      </c>
      <c r="C571" s="4">
        <f>INDEX(属性!F:F,MATCH(强化!A571,属性!A:A,0))</f>
        <v>7</v>
      </c>
      <c r="D571" s="4">
        <f t="shared" si="55"/>
        <v>89</v>
      </c>
      <c r="E571" s="4">
        <v>0</v>
      </c>
      <c r="F571" s="4">
        <v>0</v>
      </c>
      <c r="G571" s="4">
        <v>0</v>
      </c>
      <c r="H571" s="4">
        <f t="shared" si="56"/>
        <v>0</v>
      </c>
      <c r="I571" s="4">
        <f t="shared" si="57"/>
        <v>276</v>
      </c>
      <c r="J571" s="4">
        <f t="shared" si="60"/>
        <v>17248</v>
      </c>
      <c r="K571" s="4">
        <f t="shared" si="59"/>
        <v>1800</v>
      </c>
      <c r="L571" s="4">
        <f>IF(D571=1,"",VLOOKUP(D571,系数!$AA$1:$AJ$12,MATCH(C571,圣物评级,0),1))</f>
        <v>0</v>
      </c>
      <c r="M571" s="4">
        <f t="shared" si="58"/>
        <v>147398</v>
      </c>
    </row>
    <row r="572" spans="1:13" x14ac:dyDescent="0.3">
      <c r="A572" s="4">
        <f t="shared" ref="A572:A635" si="61">A452+1</f>
        <v>81000005</v>
      </c>
      <c r="B572" s="4">
        <v>1</v>
      </c>
      <c r="C572" s="4">
        <f>INDEX(属性!F:F,MATCH(强化!A572,属性!A:A,0))</f>
        <v>7</v>
      </c>
      <c r="D572" s="4">
        <f t="shared" ref="D572:D635" si="62">D452</f>
        <v>90</v>
      </c>
      <c r="E572" s="4">
        <v>0</v>
      </c>
      <c r="F572" s="4">
        <v>0</v>
      </c>
      <c r="G572" s="4">
        <v>0</v>
      </c>
      <c r="H572" s="4">
        <f t="shared" si="56"/>
        <v>0</v>
      </c>
      <c r="I572" s="4">
        <f t="shared" si="57"/>
        <v>278</v>
      </c>
      <c r="J572" s="4">
        <f t="shared" si="60"/>
        <v>17248</v>
      </c>
      <c r="K572" s="4">
        <f t="shared" si="59"/>
        <v>1800</v>
      </c>
      <c r="L572" s="4">
        <f>IF(D572=1,"",VLOOKUP(D572,系数!$AA$1:$AJ$12,MATCH(C572,圣物评级,0),1))</f>
        <v>0</v>
      </c>
      <c r="M572" s="4">
        <f t="shared" si="58"/>
        <v>164646</v>
      </c>
    </row>
    <row r="573" spans="1:13" x14ac:dyDescent="0.3">
      <c r="A573" s="4">
        <f t="shared" si="61"/>
        <v>81000005</v>
      </c>
      <c r="B573" s="4">
        <v>1</v>
      </c>
      <c r="C573" s="4">
        <f>INDEX(属性!F:F,MATCH(强化!A573,属性!A:A,0))</f>
        <v>7</v>
      </c>
      <c r="D573" s="4">
        <f t="shared" si="62"/>
        <v>91</v>
      </c>
      <c r="E573" s="4">
        <v>0</v>
      </c>
      <c r="F573" s="4">
        <v>0</v>
      </c>
      <c r="G573" s="4">
        <v>0</v>
      </c>
      <c r="H573" s="4">
        <f t="shared" si="56"/>
        <v>0</v>
      </c>
      <c r="I573" s="4">
        <f t="shared" si="57"/>
        <v>280</v>
      </c>
      <c r="J573" s="4">
        <f t="shared" si="60"/>
        <v>17248</v>
      </c>
      <c r="K573" s="4">
        <f t="shared" si="59"/>
        <v>1800</v>
      </c>
      <c r="L573" s="4">
        <f>IF(D573=1,"",VLOOKUP(D573,系数!$AA$1:$AJ$12,MATCH(C573,圣物评级,0),1))</f>
        <v>0</v>
      </c>
      <c r="M573" s="4">
        <f t="shared" si="58"/>
        <v>181894</v>
      </c>
    </row>
    <row r="574" spans="1:13" x14ac:dyDescent="0.3">
      <c r="A574" s="4">
        <f t="shared" si="61"/>
        <v>81000005</v>
      </c>
      <c r="B574" s="4">
        <v>1</v>
      </c>
      <c r="C574" s="4">
        <f>INDEX(属性!F:F,MATCH(强化!A574,属性!A:A,0))</f>
        <v>7</v>
      </c>
      <c r="D574" s="4">
        <f t="shared" si="62"/>
        <v>92</v>
      </c>
      <c r="E574" s="4">
        <v>0</v>
      </c>
      <c r="F574" s="4">
        <v>0</v>
      </c>
      <c r="G574" s="4">
        <v>0</v>
      </c>
      <c r="H574" s="4">
        <f t="shared" si="56"/>
        <v>0</v>
      </c>
      <c r="I574" s="4">
        <f t="shared" si="57"/>
        <v>282</v>
      </c>
      <c r="J574" s="4">
        <f t="shared" si="60"/>
        <v>17248</v>
      </c>
      <c r="K574" s="4">
        <f t="shared" si="59"/>
        <v>1800</v>
      </c>
      <c r="L574" s="4">
        <f>IF(D574=1,"",VLOOKUP(D574,系数!$AA$1:$AJ$12,MATCH(C574,圣物评级,0),1))</f>
        <v>0</v>
      </c>
      <c r="M574" s="4">
        <f t="shared" si="58"/>
        <v>199142</v>
      </c>
    </row>
    <row r="575" spans="1:13" x14ac:dyDescent="0.3">
      <c r="A575" s="4">
        <f t="shared" si="61"/>
        <v>81000005</v>
      </c>
      <c r="B575" s="4">
        <v>1</v>
      </c>
      <c r="C575" s="4">
        <f>INDEX(属性!F:F,MATCH(强化!A575,属性!A:A,0))</f>
        <v>7</v>
      </c>
      <c r="D575" s="4">
        <f t="shared" si="62"/>
        <v>93</v>
      </c>
      <c r="E575" s="4">
        <v>0</v>
      </c>
      <c r="F575" s="4">
        <v>0</v>
      </c>
      <c r="G575" s="4">
        <v>0</v>
      </c>
      <c r="H575" s="4">
        <f t="shared" si="56"/>
        <v>0</v>
      </c>
      <c r="I575" s="4">
        <f t="shared" si="57"/>
        <v>284</v>
      </c>
      <c r="J575" s="4">
        <f t="shared" si="60"/>
        <v>17248</v>
      </c>
      <c r="K575" s="4">
        <f t="shared" si="59"/>
        <v>1800</v>
      </c>
      <c r="L575" s="4">
        <f>IF(D575=1,"",VLOOKUP(D575,系数!$AA$1:$AJ$12,MATCH(C575,圣物评级,0),1))</f>
        <v>0</v>
      </c>
      <c r="M575" s="4">
        <f t="shared" si="58"/>
        <v>216390</v>
      </c>
    </row>
    <row r="576" spans="1:13" x14ac:dyDescent="0.3">
      <c r="A576" s="4">
        <f t="shared" si="61"/>
        <v>81000005</v>
      </c>
      <c r="B576" s="4">
        <v>1</v>
      </c>
      <c r="C576" s="4">
        <f>INDEX(属性!F:F,MATCH(强化!A576,属性!A:A,0))</f>
        <v>7</v>
      </c>
      <c r="D576" s="4">
        <f t="shared" si="62"/>
        <v>94</v>
      </c>
      <c r="E576" s="4">
        <v>0</v>
      </c>
      <c r="F576" s="4">
        <v>0</v>
      </c>
      <c r="G576" s="4">
        <v>0</v>
      </c>
      <c r="H576" s="4">
        <f t="shared" si="56"/>
        <v>0</v>
      </c>
      <c r="I576" s="4">
        <f t="shared" si="57"/>
        <v>286</v>
      </c>
      <c r="J576" s="4">
        <f t="shared" si="60"/>
        <v>17248</v>
      </c>
      <c r="K576" s="4">
        <f t="shared" si="59"/>
        <v>1800</v>
      </c>
      <c r="L576" s="4">
        <f>IF(D576=1,"",VLOOKUP(D576,系数!$AA$1:$AJ$12,MATCH(C576,圣物评级,0),1))</f>
        <v>0</v>
      </c>
      <c r="M576" s="4">
        <f t="shared" si="58"/>
        <v>233638</v>
      </c>
    </row>
    <row r="577" spans="1:13" x14ac:dyDescent="0.3">
      <c r="A577" s="4">
        <f t="shared" si="61"/>
        <v>81000005</v>
      </c>
      <c r="B577" s="4">
        <v>1</v>
      </c>
      <c r="C577" s="4">
        <f>INDEX(属性!F:F,MATCH(强化!A577,属性!A:A,0))</f>
        <v>7</v>
      </c>
      <c r="D577" s="4">
        <f t="shared" si="62"/>
        <v>95</v>
      </c>
      <c r="E577" s="4">
        <v>0</v>
      </c>
      <c r="F577" s="4">
        <v>0</v>
      </c>
      <c r="G577" s="4">
        <v>0</v>
      </c>
      <c r="H577" s="4">
        <f t="shared" si="56"/>
        <v>0</v>
      </c>
      <c r="I577" s="4">
        <f t="shared" si="57"/>
        <v>288</v>
      </c>
      <c r="J577" s="4">
        <f t="shared" si="60"/>
        <v>17248</v>
      </c>
      <c r="K577" s="4">
        <f t="shared" si="59"/>
        <v>1800</v>
      </c>
      <c r="L577" s="4">
        <f>IF(D577=1,"",VLOOKUP(D577,系数!$AA$1:$AJ$12,MATCH(C577,圣物评级,0),1))</f>
        <v>0</v>
      </c>
      <c r="M577" s="4">
        <f t="shared" si="58"/>
        <v>250886</v>
      </c>
    </row>
    <row r="578" spans="1:13" x14ac:dyDescent="0.3">
      <c r="A578" s="4">
        <f t="shared" si="61"/>
        <v>81000005</v>
      </c>
      <c r="B578" s="4">
        <v>1</v>
      </c>
      <c r="C578" s="4">
        <f>INDEX(属性!F:F,MATCH(强化!A578,属性!A:A,0))</f>
        <v>7</v>
      </c>
      <c r="D578" s="4">
        <f t="shared" si="62"/>
        <v>96</v>
      </c>
      <c r="E578" s="4">
        <v>0</v>
      </c>
      <c r="F578" s="4">
        <v>0</v>
      </c>
      <c r="G578" s="4">
        <v>0</v>
      </c>
      <c r="H578" s="4">
        <f t="shared" si="56"/>
        <v>0</v>
      </c>
      <c r="I578" s="4">
        <f t="shared" si="57"/>
        <v>290</v>
      </c>
      <c r="J578" s="4">
        <f t="shared" si="60"/>
        <v>17248</v>
      </c>
      <c r="K578" s="4">
        <f t="shared" si="59"/>
        <v>1800</v>
      </c>
      <c r="L578" s="4">
        <f>IF(D578=1,"",VLOOKUP(D578,系数!$AA$1:$AJ$12,MATCH(C578,圣物评级,0),1))</f>
        <v>0</v>
      </c>
      <c r="M578" s="4">
        <f t="shared" si="58"/>
        <v>268134</v>
      </c>
    </row>
    <row r="579" spans="1:13" x14ac:dyDescent="0.3">
      <c r="A579" s="4">
        <f t="shared" si="61"/>
        <v>81000005</v>
      </c>
      <c r="B579" s="4">
        <v>1</v>
      </c>
      <c r="C579" s="4">
        <f>INDEX(属性!F:F,MATCH(强化!A579,属性!A:A,0))</f>
        <v>7</v>
      </c>
      <c r="D579" s="4">
        <f t="shared" si="62"/>
        <v>97</v>
      </c>
      <c r="E579" s="4">
        <v>0</v>
      </c>
      <c r="F579" s="4">
        <v>0</v>
      </c>
      <c r="G579" s="4">
        <v>0</v>
      </c>
      <c r="H579" s="4">
        <f t="shared" ref="H579:H642" si="63">IF(B579=1,0,VLOOKUP($C579,圣物数值,2,0)+VLOOKUP($C579,圣物数值,3,0)*($D579-1))</f>
        <v>0</v>
      </c>
      <c r="I579" s="4">
        <f t="shared" ref="I579:I642" si="64">IF(B579=2,0,VLOOKUP($C579,圣物数值,2,0)+VLOOKUP($C579,圣物数值,3,0)*($D579-1))</f>
        <v>292</v>
      </c>
      <c r="J579" s="4">
        <f t="shared" si="60"/>
        <v>17248</v>
      </c>
      <c r="K579" s="4">
        <f t="shared" si="59"/>
        <v>1800</v>
      </c>
      <c r="L579" s="4">
        <f>IF(D579=1,"",VLOOKUP(D579,系数!$AA$1:$AJ$12,MATCH(C579,圣物评级,0),1))</f>
        <v>0</v>
      </c>
      <c r="M579" s="4">
        <f t="shared" ref="M579:M642" si="65">IF(D579=1,0,M578+J578)</f>
        <v>285382</v>
      </c>
    </row>
    <row r="580" spans="1:13" x14ac:dyDescent="0.3">
      <c r="A580" s="4">
        <f t="shared" si="61"/>
        <v>81000005</v>
      </c>
      <c r="B580" s="4">
        <v>1</v>
      </c>
      <c r="C580" s="4">
        <f>INDEX(属性!F:F,MATCH(强化!A580,属性!A:A,0))</f>
        <v>7</v>
      </c>
      <c r="D580" s="4">
        <f t="shared" si="62"/>
        <v>98</v>
      </c>
      <c r="E580" s="4">
        <v>0</v>
      </c>
      <c r="F580" s="4">
        <v>0</v>
      </c>
      <c r="G580" s="4">
        <v>0</v>
      </c>
      <c r="H580" s="4">
        <f t="shared" si="63"/>
        <v>0</v>
      </c>
      <c r="I580" s="4">
        <f t="shared" si="64"/>
        <v>294</v>
      </c>
      <c r="J580" s="4">
        <f t="shared" si="60"/>
        <v>17248</v>
      </c>
      <c r="K580" s="4">
        <f t="shared" ref="K580:K643" si="66">60*30</f>
        <v>1800</v>
      </c>
      <c r="L580" s="4">
        <f>IF(D580=1,"",VLOOKUP(D580,系数!$AA$1:$AJ$12,MATCH(C580,圣物评级,0),1))</f>
        <v>0</v>
      </c>
      <c r="M580" s="4">
        <f t="shared" si="65"/>
        <v>302630</v>
      </c>
    </row>
    <row r="581" spans="1:13" x14ac:dyDescent="0.3">
      <c r="A581" s="4">
        <f t="shared" si="61"/>
        <v>81000005</v>
      </c>
      <c r="B581" s="4">
        <v>1</v>
      </c>
      <c r="C581" s="4">
        <f>INDEX(属性!F:F,MATCH(强化!A581,属性!A:A,0))</f>
        <v>7</v>
      </c>
      <c r="D581" s="4">
        <f t="shared" si="62"/>
        <v>99</v>
      </c>
      <c r="E581" s="4">
        <v>0</v>
      </c>
      <c r="F581" s="4">
        <v>0</v>
      </c>
      <c r="G581" s="4">
        <v>0</v>
      </c>
      <c r="H581" s="4">
        <f t="shared" si="63"/>
        <v>0</v>
      </c>
      <c r="I581" s="4">
        <f t="shared" si="64"/>
        <v>296</v>
      </c>
      <c r="J581" s="4">
        <f t="shared" si="60"/>
        <v>17248</v>
      </c>
      <c r="K581" s="4">
        <f t="shared" si="66"/>
        <v>1800</v>
      </c>
      <c r="L581" s="4">
        <f>IF(D581=1,"",VLOOKUP(D581,系数!$AA$1:$AJ$12,MATCH(C581,圣物评级,0),1))</f>
        <v>0</v>
      </c>
      <c r="M581" s="4">
        <f t="shared" si="65"/>
        <v>319878</v>
      </c>
    </row>
    <row r="582" spans="1:13" x14ac:dyDescent="0.3">
      <c r="A582" s="4">
        <f t="shared" si="61"/>
        <v>81000005</v>
      </c>
      <c r="B582" s="4">
        <v>1</v>
      </c>
      <c r="C582" s="4">
        <f>INDEX(属性!F:F,MATCH(强化!A582,属性!A:A,0))</f>
        <v>7</v>
      </c>
      <c r="D582" s="4">
        <f t="shared" si="62"/>
        <v>100</v>
      </c>
      <c r="E582" s="4">
        <v>0</v>
      </c>
      <c r="F582" s="4">
        <v>0</v>
      </c>
      <c r="G582" s="4">
        <v>0</v>
      </c>
      <c r="H582" s="4">
        <f t="shared" si="63"/>
        <v>0</v>
      </c>
      <c r="I582" s="4">
        <f t="shared" si="64"/>
        <v>298</v>
      </c>
      <c r="J582" s="4">
        <f t="shared" si="60"/>
        <v>17248</v>
      </c>
      <c r="K582" s="4">
        <f t="shared" si="66"/>
        <v>1800</v>
      </c>
      <c r="L582" s="4">
        <f>IF(D582=1,"",VLOOKUP(D582,系数!$AA$1:$AJ$12,MATCH(C582,圣物评级,0),1))</f>
        <v>0</v>
      </c>
      <c r="M582" s="4">
        <f t="shared" si="65"/>
        <v>337126</v>
      </c>
    </row>
    <row r="583" spans="1:13" x14ac:dyDescent="0.3">
      <c r="A583" s="4">
        <f t="shared" si="61"/>
        <v>81000005</v>
      </c>
      <c r="B583" s="4">
        <v>1</v>
      </c>
      <c r="C583" s="4">
        <f>INDEX(属性!F:F,MATCH(强化!A583,属性!A:A,0))</f>
        <v>7</v>
      </c>
      <c r="D583" s="4">
        <f t="shared" si="62"/>
        <v>101</v>
      </c>
      <c r="E583" s="4">
        <v>0</v>
      </c>
      <c r="F583" s="4">
        <v>0</v>
      </c>
      <c r="G583" s="4">
        <v>0</v>
      </c>
      <c r="H583" s="4">
        <f t="shared" si="63"/>
        <v>0</v>
      </c>
      <c r="I583" s="4">
        <f t="shared" si="64"/>
        <v>300</v>
      </c>
      <c r="J583" s="4">
        <f t="shared" si="60"/>
        <v>17248</v>
      </c>
      <c r="K583" s="4">
        <f t="shared" si="66"/>
        <v>1800</v>
      </c>
      <c r="L583" s="4">
        <f>IF(D583=1,"",VLOOKUP(D583,系数!$AA$1:$AJ$12,MATCH(C583,圣物评级,0),1))</f>
        <v>0</v>
      </c>
      <c r="M583" s="4">
        <f t="shared" si="65"/>
        <v>354374</v>
      </c>
    </row>
    <row r="584" spans="1:13" x14ac:dyDescent="0.3">
      <c r="A584" s="4">
        <f t="shared" si="61"/>
        <v>81000005</v>
      </c>
      <c r="B584" s="4">
        <v>1</v>
      </c>
      <c r="C584" s="4">
        <f>INDEX(属性!F:F,MATCH(强化!A584,属性!A:A,0))</f>
        <v>7</v>
      </c>
      <c r="D584" s="4">
        <f t="shared" si="62"/>
        <v>102</v>
      </c>
      <c r="E584" s="4">
        <v>0</v>
      </c>
      <c r="F584" s="4">
        <v>0</v>
      </c>
      <c r="G584" s="4">
        <v>0</v>
      </c>
      <c r="H584" s="4">
        <f t="shared" si="63"/>
        <v>0</v>
      </c>
      <c r="I584" s="4">
        <f t="shared" si="64"/>
        <v>302</v>
      </c>
      <c r="J584" s="4">
        <f t="shared" si="60"/>
        <v>17248</v>
      </c>
      <c r="K584" s="4">
        <f t="shared" si="66"/>
        <v>1800</v>
      </c>
      <c r="L584" s="4">
        <f>IF(D584=1,"",VLOOKUP(D584,系数!$AA$1:$AJ$12,MATCH(C584,圣物评级,0),1))</f>
        <v>0</v>
      </c>
      <c r="M584" s="4">
        <f t="shared" si="65"/>
        <v>371622</v>
      </c>
    </row>
    <row r="585" spans="1:13" x14ac:dyDescent="0.3">
      <c r="A585" s="4">
        <f t="shared" si="61"/>
        <v>81000005</v>
      </c>
      <c r="B585" s="4">
        <v>1</v>
      </c>
      <c r="C585" s="4">
        <f>INDEX(属性!F:F,MATCH(强化!A585,属性!A:A,0))</f>
        <v>7</v>
      </c>
      <c r="D585" s="4">
        <f t="shared" si="62"/>
        <v>103</v>
      </c>
      <c r="E585" s="4">
        <v>0</v>
      </c>
      <c r="F585" s="4">
        <v>0</v>
      </c>
      <c r="G585" s="4">
        <v>0</v>
      </c>
      <c r="H585" s="4">
        <f t="shared" si="63"/>
        <v>0</v>
      </c>
      <c r="I585" s="4">
        <f t="shared" si="64"/>
        <v>304</v>
      </c>
      <c r="J585" s="4">
        <f t="shared" si="60"/>
        <v>17248</v>
      </c>
      <c r="K585" s="4">
        <f t="shared" si="66"/>
        <v>1800</v>
      </c>
      <c r="L585" s="4">
        <f>IF(D585=1,"",VLOOKUP(D585,系数!$AA$1:$AJ$12,MATCH(C585,圣物评级,0),1))</f>
        <v>0</v>
      </c>
      <c r="M585" s="4">
        <f t="shared" si="65"/>
        <v>388870</v>
      </c>
    </row>
    <row r="586" spans="1:13" x14ac:dyDescent="0.3">
      <c r="A586" s="4">
        <f t="shared" si="61"/>
        <v>81000005</v>
      </c>
      <c r="B586" s="4">
        <v>1</v>
      </c>
      <c r="C586" s="4">
        <f>INDEX(属性!F:F,MATCH(强化!A586,属性!A:A,0))</f>
        <v>7</v>
      </c>
      <c r="D586" s="4">
        <f t="shared" si="62"/>
        <v>104</v>
      </c>
      <c r="E586" s="4">
        <v>0</v>
      </c>
      <c r="F586" s="4">
        <v>0</v>
      </c>
      <c r="G586" s="4">
        <v>0</v>
      </c>
      <c r="H586" s="4">
        <f t="shared" si="63"/>
        <v>0</v>
      </c>
      <c r="I586" s="4">
        <f t="shared" si="64"/>
        <v>306</v>
      </c>
      <c r="J586" s="4">
        <f t="shared" si="60"/>
        <v>17248</v>
      </c>
      <c r="K586" s="4">
        <f t="shared" si="66"/>
        <v>1800</v>
      </c>
      <c r="L586" s="4">
        <f>IF(D586=1,"",VLOOKUP(D586,系数!$AA$1:$AJ$12,MATCH(C586,圣物评级,0),1))</f>
        <v>0</v>
      </c>
      <c r="M586" s="4">
        <f t="shared" si="65"/>
        <v>406118</v>
      </c>
    </row>
    <row r="587" spans="1:13" x14ac:dyDescent="0.3">
      <c r="A587" s="4">
        <f t="shared" si="61"/>
        <v>81000005</v>
      </c>
      <c r="B587" s="4">
        <v>1</v>
      </c>
      <c r="C587" s="4">
        <f>INDEX(属性!F:F,MATCH(强化!A587,属性!A:A,0))</f>
        <v>7</v>
      </c>
      <c r="D587" s="4">
        <f t="shared" si="62"/>
        <v>105</v>
      </c>
      <c r="E587" s="4">
        <v>0</v>
      </c>
      <c r="F587" s="4">
        <v>0</v>
      </c>
      <c r="G587" s="4">
        <v>0</v>
      </c>
      <c r="H587" s="4">
        <f t="shared" si="63"/>
        <v>0</v>
      </c>
      <c r="I587" s="4">
        <f t="shared" si="64"/>
        <v>308</v>
      </c>
      <c r="J587" s="4">
        <f t="shared" si="60"/>
        <v>17248</v>
      </c>
      <c r="K587" s="4">
        <f t="shared" si="66"/>
        <v>1800</v>
      </c>
      <c r="L587" s="4">
        <f>IF(D587=1,"",VLOOKUP(D587,系数!$AA$1:$AJ$12,MATCH(C587,圣物评级,0),1))</f>
        <v>0</v>
      </c>
      <c r="M587" s="4">
        <f t="shared" si="65"/>
        <v>423366</v>
      </c>
    </row>
    <row r="588" spans="1:13" x14ac:dyDescent="0.3">
      <c r="A588" s="4">
        <f t="shared" si="61"/>
        <v>81000005</v>
      </c>
      <c r="B588" s="4">
        <v>1</v>
      </c>
      <c r="C588" s="4">
        <f>INDEX(属性!F:F,MATCH(强化!A588,属性!A:A,0))</f>
        <v>7</v>
      </c>
      <c r="D588" s="4">
        <f t="shared" si="62"/>
        <v>106</v>
      </c>
      <c r="E588" s="4">
        <v>0</v>
      </c>
      <c r="F588" s="4">
        <v>0</v>
      </c>
      <c r="G588" s="4">
        <v>0</v>
      </c>
      <c r="H588" s="4">
        <f t="shared" si="63"/>
        <v>0</v>
      </c>
      <c r="I588" s="4">
        <f t="shared" si="64"/>
        <v>310</v>
      </c>
      <c r="J588" s="4">
        <f t="shared" si="60"/>
        <v>17248</v>
      </c>
      <c r="K588" s="4">
        <f t="shared" si="66"/>
        <v>1800</v>
      </c>
      <c r="L588" s="4">
        <f>IF(D588=1,"",VLOOKUP(D588,系数!$AA$1:$AJ$12,MATCH(C588,圣物评级,0),1))</f>
        <v>0</v>
      </c>
      <c r="M588" s="4">
        <f t="shared" si="65"/>
        <v>440614</v>
      </c>
    </row>
    <row r="589" spans="1:13" x14ac:dyDescent="0.3">
      <c r="A589" s="4">
        <f t="shared" si="61"/>
        <v>81000005</v>
      </c>
      <c r="B589" s="4">
        <v>1</v>
      </c>
      <c r="C589" s="4">
        <f>INDEX(属性!F:F,MATCH(强化!A589,属性!A:A,0))</f>
        <v>7</v>
      </c>
      <c r="D589" s="4">
        <f t="shared" si="62"/>
        <v>107</v>
      </c>
      <c r="E589" s="4">
        <v>0</v>
      </c>
      <c r="F589" s="4">
        <v>0</v>
      </c>
      <c r="G589" s="4">
        <v>0</v>
      </c>
      <c r="H589" s="4">
        <f t="shared" si="63"/>
        <v>0</v>
      </c>
      <c r="I589" s="4">
        <f t="shared" si="64"/>
        <v>312</v>
      </c>
      <c r="J589" s="4">
        <f t="shared" si="60"/>
        <v>17248</v>
      </c>
      <c r="K589" s="4">
        <f t="shared" si="66"/>
        <v>1800</v>
      </c>
      <c r="L589" s="4">
        <f>IF(D589=1,"",VLOOKUP(D589,系数!$AA$1:$AJ$12,MATCH(C589,圣物评级,0),1))</f>
        <v>0</v>
      </c>
      <c r="M589" s="4">
        <f t="shared" si="65"/>
        <v>457862</v>
      </c>
    </row>
    <row r="590" spans="1:13" x14ac:dyDescent="0.3">
      <c r="A590" s="4">
        <f t="shared" si="61"/>
        <v>81000005</v>
      </c>
      <c r="B590" s="4">
        <v>1</v>
      </c>
      <c r="C590" s="4">
        <f>INDEX(属性!F:F,MATCH(强化!A590,属性!A:A,0))</f>
        <v>7</v>
      </c>
      <c r="D590" s="4">
        <f t="shared" si="62"/>
        <v>108</v>
      </c>
      <c r="E590" s="4">
        <v>0</v>
      </c>
      <c r="F590" s="4">
        <v>0</v>
      </c>
      <c r="G590" s="4">
        <v>0</v>
      </c>
      <c r="H590" s="4">
        <f t="shared" si="63"/>
        <v>0</v>
      </c>
      <c r="I590" s="4">
        <f t="shared" si="64"/>
        <v>314</v>
      </c>
      <c r="J590" s="4">
        <f t="shared" si="60"/>
        <v>17248</v>
      </c>
      <c r="K590" s="4">
        <f t="shared" si="66"/>
        <v>1800</v>
      </c>
      <c r="L590" s="4">
        <f>IF(D590=1,"",VLOOKUP(D590,系数!$AA$1:$AJ$12,MATCH(C590,圣物评级,0),1))</f>
        <v>0</v>
      </c>
      <c r="M590" s="4">
        <f t="shared" si="65"/>
        <v>475110</v>
      </c>
    </row>
    <row r="591" spans="1:13" x14ac:dyDescent="0.3">
      <c r="A591" s="4">
        <f t="shared" si="61"/>
        <v>81000005</v>
      </c>
      <c r="B591" s="4">
        <v>1</v>
      </c>
      <c r="C591" s="4">
        <f>INDEX(属性!F:F,MATCH(强化!A591,属性!A:A,0))</f>
        <v>7</v>
      </c>
      <c r="D591" s="4">
        <f t="shared" si="62"/>
        <v>109</v>
      </c>
      <c r="E591" s="4">
        <v>0</v>
      </c>
      <c r="F591" s="4">
        <v>0</v>
      </c>
      <c r="G591" s="4">
        <v>0</v>
      </c>
      <c r="H591" s="4">
        <f t="shared" si="63"/>
        <v>0</v>
      </c>
      <c r="I591" s="4">
        <f t="shared" si="64"/>
        <v>316</v>
      </c>
      <c r="J591" s="4">
        <f t="shared" si="60"/>
        <v>17248</v>
      </c>
      <c r="K591" s="4">
        <f t="shared" si="66"/>
        <v>1800</v>
      </c>
      <c r="L591" s="4">
        <f>IF(D591=1,"",VLOOKUP(D591,系数!$AA$1:$AJ$12,MATCH(C591,圣物评级,0),1))</f>
        <v>0</v>
      </c>
      <c r="M591" s="4">
        <f t="shared" si="65"/>
        <v>492358</v>
      </c>
    </row>
    <row r="592" spans="1:13" x14ac:dyDescent="0.3">
      <c r="A592" s="4">
        <f t="shared" si="61"/>
        <v>81000005</v>
      </c>
      <c r="B592" s="4">
        <v>1</v>
      </c>
      <c r="C592" s="4">
        <f>INDEX(属性!F:F,MATCH(强化!A592,属性!A:A,0))</f>
        <v>7</v>
      </c>
      <c r="D592" s="4">
        <f t="shared" si="62"/>
        <v>110</v>
      </c>
      <c r="E592" s="4">
        <v>0</v>
      </c>
      <c r="F592" s="4">
        <v>0</v>
      </c>
      <c r="G592" s="4">
        <v>0</v>
      </c>
      <c r="H592" s="4">
        <f t="shared" si="63"/>
        <v>0</v>
      </c>
      <c r="I592" s="4">
        <f t="shared" si="64"/>
        <v>318</v>
      </c>
      <c r="J592" s="4">
        <f t="shared" si="60"/>
        <v>17248</v>
      </c>
      <c r="K592" s="4">
        <f t="shared" si="66"/>
        <v>1800</v>
      </c>
      <c r="L592" s="4">
        <f>IF(D592=1,"",VLOOKUP(D592,系数!$AA$1:$AJ$12,MATCH(C592,圣物评级,0),1))</f>
        <v>0</v>
      </c>
      <c r="M592" s="4">
        <f t="shared" si="65"/>
        <v>509606</v>
      </c>
    </row>
    <row r="593" spans="1:13" x14ac:dyDescent="0.3">
      <c r="A593" s="4">
        <f t="shared" si="61"/>
        <v>81000005</v>
      </c>
      <c r="B593" s="4">
        <v>1</v>
      </c>
      <c r="C593" s="4">
        <f>INDEX(属性!F:F,MATCH(强化!A593,属性!A:A,0))</f>
        <v>7</v>
      </c>
      <c r="D593" s="4">
        <f t="shared" si="62"/>
        <v>111</v>
      </c>
      <c r="E593" s="4">
        <v>0</v>
      </c>
      <c r="F593" s="4">
        <v>0</v>
      </c>
      <c r="G593" s="4">
        <v>0</v>
      </c>
      <c r="H593" s="4">
        <f t="shared" si="63"/>
        <v>0</v>
      </c>
      <c r="I593" s="4">
        <f t="shared" si="64"/>
        <v>320</v>
      </c>
      <c r="J593" s="4">
        <f t="shared" si="60"/>
        <v>17248</v>
      </c>
      <c r="K593" s="4">
        <f t="shared" si="66"/>
        <v>1800</v>
      </c>
      <c r="L593" s="4">
        <f>IF(D593=1,"",VLOOKUP(D593,系数!$AA$1:$AJ$12,MATCH(C593,圣物评级,0),1))</f>
        <v>0</v>
      </c>
      <c r="M593" s="4">
        <f t="shared" si="65"/>
        <v>526854</v>
      </c>
    </row>
    <row r="594" spans="1:13" x14ac:dyDescent="0.3">
      <c r="A594" s="4">
        <f t="shared" si="61"/>
        <v>81000005</v>
      </c>
      <c r="B594" s="4">
        <v>1</v>
      </c>
      <c r="C594" s="4">
        <f>INDEX(属性!F:F,MATCH(强化!A594,属性!A:A,0))</f>
        <v>7</v>
      </c>
      <c r="D594" s="4">
        <f t="shared" si="62"/>
        <v>112</v>
      </c>
      <c r="E594" s="4">
        <v>0</v>
      </c>
      <c r="F594" s="4">
        <v>0</v>
      </c>
      <c r="G594" s="4">
        <v>0</v>
      </c>
      <c r="H594" s="4">
        <f t="shared" si="63"/>
        <v>0</v>
      </c>
      <c r="I594" s="4">
        <f t="shared" si="64"/>
        <v>322</v>
      </c>
      <c r="J594" s="4">
        <f t="shared" si="60"/>
        <v>17248</v>
      </c>
      <c r="K594" s="4">
        <f t="shared" si="66"/>
        <v>1800</v>
      </c>
      <c r="L594" s="4">
        <f>IF(D594=1,"",VLOOKUP(D594,系数!$AA$1:$AJ$12,MATCH(C594,圣物评级,0),1))</f>
        <v>0</v>
      </c>
      <c r="M594" s="4">
        <f t="shared" si="65"/>
        <v>544102</v>
      </c>
    </row>
    <row r="595" spans="1:13" x14ac:dyDescent="0.3">
      <c r="A595" s="4">
        <f t="shared" si="61"/>
        <v>81000005</v>
      </c>
      <c r="B595" s="4">
        <v>1</v>
      </c>
      <c r="C595" s="4">
        <f>INDEX(属性!F:F,MATCH(强化!A595,属性!A:A,0))</f>
        <v>7</v>
      </c>
      <c r="D595" s="4">
        <f t="shared" si="62"/>
        <v>113</v>
      </c>
      <c r="E595" s="4">
        <v>0</v>
      </c>
      <c r="F595" s="4">
        <v>0</v>
      </c>
      <c r="G595" s="4">
        <v>0</v>
      </c>
      <c r="H595" s="4">
        <f t="shared" si="63"/>
        <v>0</v>
      </c>
      <c r="I595" s="4">
        <f t="shared" si="64"/>
        <v>324</v>
      </c>
      <c r="J595" s="4">
        <f t="shared" si="60"/>
        <v>17248</v>
      </c>
      <c r="K595" s="4">
        <f t="shared" si="66"/>
        <v>1800</v>
      </c>
      <c r="L595" s="4">
        <f>IF(D595=1,"",VLOOKUP(D595,系数!$AA$1:$AJ$12,MATCH(C595,圣物评级,0),1))</f>
        <v>0</v>
      </c>
      <c r="M595" s="4">
        <f t="shared" si="65"/>
        <v>561350</v>
      </c>
    </row>
    <row r="596" spans="1:13" x14ac:dyDescent="0.3">
      <c r="A596" s="4">
        <f t="shared" si="61"/>
        <v>81000005</v>
      </c>
      <c r="B596" s="4">
        <v>1</v>
      </c>
      <c r="C596" s="4">
        <f>INDEX(属性!F:F,MATCH(强化!A596,属性!A:A,0))</f>
        <v>7</v>
      </c>
      <c r="D596" s="4">
        <f t="shared" si="62"/>
        <v>114</v>
      </c>
      <c r="E596" s="4">
        <v>0</v>
      </c>
      <c r="F596" s="4">
        <v>0</v>
      </c>
      <c r="G596" s="4">
        <v>0</v>
      </c>
      <c r="H596" s="4">
        <f t="shared" si="63"/>
        <v>0</v>
      </c>
      <c r="I596" s="4">
        <f t="shared" si="64"/>
        <v>326</v>
      </c>
      <c r="J596" s="4">
        <f t="shared" si="60"/>
        <v>17248</v>
      </c>
      <c r="K596" s="4">
        <f t="shared" si="66"/>
        <v>1800</v>
      </c>
      <c r="L596" s="4">
        <f>IF(D596=1,"",VLOOKUP(D596,系数!$AA$1:$AJ$12,MATCH(C596,圣物评级,0),1))</f>
        <v>0</v>
      </c>
      <c r="M596" s="4">
        <f t="shared" si="65"/>
        <v>578598</v>
      </c>
    </row>
    <row r="597" spans="1:13" x14ac:dyDescent="0.3">
      <c r="A597" s="4">
        <f t="shared" si="61"/>
        <v>81000005</v>
      </c>
      <c r="B597" s="4">
        <v>1</v>
      </c>
      <c r="C597" s="4">
        <f>INDEX(属性!F:F,MATCH(强化!A597,属性!A:A,0))</f>
        <v>7</v>
      </c>
      <c r="D597" s="4">
        <f t="shared" si="62"/>
        <v>115</v>
      </c>
      <c r="E597" s="4">
        <v>0</v>
      </c>
      <c r="F597" s="4">
        <v>0</v>
      </c>
      <c r="G597" s="4">
        <v>0</v>
      </c>
      <c r="H597" s="4">
        <f t="shared" si="63"/>
        <v>0</v>
      </c>
      <c r="I597" s="4">
        <f t="shared" si="64"/>
        <v>328</v>
      </c>
      <c r="J597" s="4">
        <f t="shared" si="60"/>
        <v>17248</v>
      </c>
      <c r="K597" s="4">
        <f t="shared" si="66"/>
        <v>1800</v>
      </c>
      <c r="L597" s="4">
        <f>IF(D597=1,"",VLOOKUP(D597,系数!$AA$1:$AJ$12,MATCH(C597,圣物评级,0),1))</f>
        <v>0</v>
      </c>
      <c r="M597" s="4">
        <f t="shared" si="65"/>
        <v>595846</v>
      </c>
    </row>
    <row r="598" spans="1:13" x14ac:dyDescent="0.3">
      <c r="A598" s="4">
        <f t="shared" si="61"/>
        <v>81000005</v>
      </c>
      <c r="B598" s="4">
        <v>1</v>
      </c>
      <c r="C598" s="4">
        <f>INDEX(属性!F:F,MATCH(强化!A598,属性!A:A,0))</f>
        <v>7</v>
      </c>
      <c r="D598" s="4">
        <f t="shared" si="62"/>
        <v>116</v>
      </c>
      <c r="E598" s="4">
        <v>0</v>
      </c>
      <c r="F598" s="4">
        <v>0</v>
      </c>
      <c r="G598" s="4">
        <v>0</v>
      </c>
      <c r="H598" s="4">
        <f t="shared" si="63"/>
        <v>0</v>
      </c>
      <c r="I598" s="4">
        <f t="shared" si="64"/>
        <v>330</v>
      </c>
      <c r="J598" s="4">
        <f t="shared" si="60"/>
        <v>17248</v>
      </c>
      <c r="K598" s="4">
        <f t="shared" si="66"/>
        <v>1800</v>
      </c>
      <c r="L598" s="4">
        <f>IF(D598=1,"",VLOOKUP(D598,系数!$AA$1:$AJ$12,MATCH(C598,圣物评级,0),1))</f>
        <v>0</v>
      </c>
      <c r="M598" s="4">
        <f t="shared" si="65"/>
        <v>613094</v>
      </c>
    </row>
    <row r="599" spans="1:13" x14ac:dyDescent="0.3">
      <c r="A599" s="4">
        <f t="shared" si="61"/>
        <v>81000005</v>
      </c>
      <c r="B599" s="4">
        <v>1</v>
      </c>
      <c r="C599" s="4">
        <f>INDEX(属性!F:F,MATCH(强化!A599,属性!A:A,0))</f>
        <v>7</v>
      </c>
      <c r="D599" s="4">
        <f t="shared" si="62"/>
        <v>117</v>
      </c>
      <c r="E599" s="4">
        <v>0</v>
      </c>
      <c r="F599" s="4">
        <v>0</v>
      </c>
      <c r="G599" s="4">
        <v>0</v>
      </c>
      <c r="H599" s="4">
        <f t="shared" si="63"/>
        <v>0</v>
      </c>
      <c r="I599" s="4">
        <f t="shared" si="64"/>
        <v>332</v>
      </c>
      <c r="J599" s="4">
        <f t="shared" si="60"/>
        <v>17248</v>
      </c>
      <c r="K599" s="4">
        <f t="shared" si="66"/>
        <v>1800</v>
      </c>
      <c r="L599" s="4">
        <f>IF(D599=1,"",VLOOKUP(D599,系数!$AA$1:$AJ$12,MATCH(C599,圣物评级,0),1))</f>
        <v>0</v>
      </c>
      <c r="M599" s="4">
        <f t="shared" si="65"/>
        <v>630342</v>
      </c>
    </row>
    <row r="600" spans="1:13" x14ac:dyDescent="0.3">
      <c r="A600" s="4">
        <f t="shared" si="61"/>
        <v>81000005</v>
      </c>
      <c r="B600" s="4">
        <v>1</v>
      </c>
      <c r="C600" s="4">
        <f>INDEX(属性!F:F,MATCH(强化!A600,属性!A:A,0))</f>
        <v>7</v>
      </c>
      <c r="D600" s="4">
        <f t="shared" si="62"/>
        <v>118</v>
      </c>
      <c r="E600" s="4">
        <v>0</v>
      </c>
      <c r="F600" s="4">
        <v>0</v>
      </c>
      <c r="G600" s="4">
        <v>0</v>
      </c>
      <c r="H600" s="4">
        <f t="shared" si="63"/>
        <v>0</v>
      </c>
      <c r="I600" s="4">
        <f t="shared" si="64"/>
        <v>334</v>
      </c>
      <c r="J600" s="4">
        <f t="shared" si="60"/>
        <v>17248</v>
      </c>
      <c r="K600" s="4">
        <f t="shared" si="66"/>
        <v>1800</v>
      </c>
      <c r="L600" s="4">
        <f>IF(D600=1,"",VLOOKUP(D600,系数!$AA$1:$AJ$12,MATCH(C600,圣物评级,0),1))</f>
        <v>0</v>
      </c>
      <c r="M600" s="4">
        <f t="shared" si="65"/>
        <v>647590</v>
      </c>
    </row>
    <row r="601" spans="1:13" x14ac:dyDescent="0.3">
      <c r="A601" s="4">
        <f t="shared" si="61"/>
        <v>81000005</v>
      </c>
      <c r="B601" s="4">
        <v>1</v>
      </c>
      <c r="C601" s="4">
        <f>INDEX(属性!F:F,MATCH(强化!A601,属性!A:A,0))</f>
        <v>7</v>
      </c>
      <c r="D601" s="4">
        <f t="shared" si="62"/>
        <v>119</v>
      </c>
      <c r="E601" s="4">
        <v>0</v>
      </c>
      <c r="F601" s="4">
        <v>0</v>
      </c>
      <c r="G601" s="4">
        <v>0</v>
      </c>
      <c r="H601" s="4">
        <f t="shared" si="63"/>
        <v>0</v>
      </c>
      <c r="I601" s="4">
        <f t="shared" si="64"/>
        <v>336</v>
      </c>
      <c r="J601" s="4">
        <f t="shared" si="60"/>
        <v>17248</v>
      </c>
      <c r="K601" s="4">
        <f t="shared" si="66"/>
        <v>1800</v>
      </c>
      <c r="L601" s="4">
        <f>IF(D601=1,"",VLOOKUP(D601,系数!$AA$1:$AJ$12,MATCH(C601,圣物评级,0),1))</f>
        <v>0</v>
      </c>
      <c r="M601" s="4">
        <f t="shared" si="65"/>
        <v>664838</v>
      </c>
    </row>
    <row r="602" spans="1:13" x14ac:dyDescent="0.3">
      <c r="A602" s="4">
        <f t="shared" si="61"/>
        <v>81000005</v>
      </c>
      <c r="B602" s="4">
        <v>1</v>
      </c>
      <c r="C602" s="4">
        <f>INDEX(属性!F:F,MATCH(强化!A602,属性!A:A,0))</f>
        <v>7</v>
      </c>
      <c r="D602" s="4">
        <f t="shared" si="62"/>
        <v>120</v>
      </c>
      <c r="E602" s="4">
        <v>0</v>
      </c>
      <c r="F602" s="4">
        <v>0</v>
      </c>
      <c r="G602" s="4">
        <v>0</v>
      </c>
      <c r="H602" s="4">
        <f t="shared" si="63"/>
        <v>0</v>
      </c>
      <c r="I602" s="4">
        <f t="shared" si="64"/>
        <v>338</v>
      </c>
      <c r="J602" s="4">
        <f t="shared" si="60"/>
        <v>17248</v>
      </c>
      <c r="K602" s="4">
        <f t="shared" si="66"/>
        <v>1800</v>
      </c>
      <c r="L602" s="4">
        <f>IF(D602=1,"",VLOOKUP(D602,系数!$AA$1:$AJ$12,MATCH(C602,圣物评级,0),1))</f>
        <v>0</v>
      </c>
      <c r="M602" s="4">
        <f t="shared" si="65"/>
        <v>682086</v>
      </c>
    </row>
    <row r="603" spans="1:13" x14ac:dyDescent="0.3">
      <c r="A603" s="4">
        <f t="shared" si="61"/>
        <v>81000006</v>
      </c>
      <c r="B603" s="4">
        <v>2</v>
      </c>
      <c r="C603" s="4">
        <f>INDEX(属性!F:F,MATCH(强化!A603,属性!A:A,0))</f>
        <v>7</v>
      </c>
      <c r="D603" s="4">
        <f t="shared" si="62"/>
        <v>1</v>
      </c>
      <c r="E603" s="4">
        <v>0</v>
      </c>
      <c r="F603" s="4">
        <v>0</v>
      </c>
      <c r="G603" s="4">
        <v>0</v>
      </c>
      <c r="H603" s="4">
        <f t="shared" si="63"/>
        <v>100</v>
      </c>
      <c r="I603" s="4">
        <f t="shared" si="64"/>
        <v>0</v>
      </c>
      <c r="J603" s="4">
        <f t="shared" ref="J603:J635" si="67">J483</f>
        <v>2</v>
      </c>
      <c r="K603" s="4">
        <f t="shared" si="66"/>
        <v>1800</v>
      </c>
      <c r="L603" s="4" t="str">
        <f>IF(D603=1,"",VLOOKUP(D603,系数!$AA$1:$AJ$12,MATCH(C603,圣物评级,0),1))</f>
        <v/>
      </c>
      <c r="M603" s="4">
        <f t="shared" si="65"/>
        <v>0</v>
      </c>
    </row>
    <row r="604" spans="1:13" x14ac:dyDescent="0.3">
      <c r="A604" s="4">
        <f t="shared" si="61"/>
        <v>81000006</v>
      </c>
      <c r="B604" s="4">
        <v>2</v>
      </c>
      <c r="C604" s="4">
        <f>INDEX(属性!F:F,MATCH(强化!A604,属性!A:A,0))</f>
        <v>7</v>
      </c>
      <c r="D604" s="4">
        <f t="shared" si="62"/>
        <v>2</v>
      </c>
      <c r="E604" s="4">
        <v>0</v>
      </c>
      <c r="F604" s="4">
        <v>0</v>
      </c>
      <c r="G604" s="4">
        <v>0</v>
      </c>
      <c r="H604" s="4">
        <f t="shared" si="63"/>
        <v>102</v>
      </c>
      <c r="I604" s="4">
        <f t="shared" si="64"/>
        <v>0</v>
      </c>
      <c r="J604" s="4">
        <f t="shared" si="67"/>
        <v>5</v>
      </c>
      <c r="K604" s="4">
        <f t="shared" si="66"/>
        <v>1800</v>
      </c>
      <c r="L604" s="4">
        <f>IF(D604=1,"",VLOOKUP(D604,系数!$AA$1:$AJ$12,MATCH(C604,圣物评级,0),1))</f>
        <v>0</v>
      </c>
      <c r="M604" s="4">
        <f t="shared" si="65"/>
        <v>2</v>
      </c>
    </row>
    <row r="605" spans="1:13" x14ac:dyDescent="0.3">
      <c r="A605" s="4">
        <f t="shared" si="61"/>
        <v>81000006</v>
      </c>
      <c r="B605" s="4">
        <v>2</v>
      </c>
      <c r="C605" s="4">
        <f>INDEX(属性!F:F,MATCH(强化!A605,属性!A:A,0))</f>
        <v>7</v>
      </c>
      <c r="D605" s="4">
        <f t="shared" si="62"/>
        <v>3</v>
      </c>
      <c r="E605" s="4">
        <v>0</v>
      </c>
      <c r="F605" s="4">
        <v>0</v>
      </c>
      <c r="G605" s="4">
        <v>0</v>
      </c>
      <c r="H605" s="4">
        <f t="shared" si="63"/>
        <v>104</v>
      </c>
      <c r="I605" s="4">
        <f t="shared" si="64"/>
        <v>0</v>
      </c>
      <c r="J605" s="4">
        <f t="shared" si="67"/>
        <v>8</v>
      </c>
      <c r="K605" s="4">
        <f t="shared" si="66"/>
        <v>1800</v>
      </c>
      <c r="L605" s="4">
        <f>IF(D605=1,"",VLOOKUP(D605,系数!$AA$1:$AJ$12,MATCH(C605,圣物评级,0),1))</f>
        <v>0</v>
      </c>
      <c r="M605" s="4">
        <f t="shared" si="65"/>
        <v>7</v>
      </c>
    </row>
    <row r="606" spans="1:13" x14ac:dyDescent="0.3">
      <c r="A606" s="4">
        <f t="shared" si="61"/>
        <v>81000006</v>
      </c>
      <c r="B606" s="4">
        <v>2</v>
      </c>
      <c r="C606" s="4">
        <f>INDEX(属性!F:F,MATCH(强化!A606,属性!A:A,0))</f>
        <v>7</v>
      </c>
      <c r="D606" s="4">
        <f t="shared" si="62"/>
        <v>4</v>
      </c>
      <c r="E606" s="4">
        <v>0</v>
      </c>
      <c r="F606" s="4">
        <v>0</v>
      </c>
      <c r="G606" s="4">
        <v>0</v>
      </c>
      <c r="H606" s="4">
        <f t="shared" si="63"/>
        <v>106</v>
      </c>
      <c r="I606" s="4">
        <f t="shared" si="64"/>
        <v>0</v>
      </c>
      <c r="J606" s="4">
        <f t="shared" si="67"/>
        <v>12</v>
      </c>
      <c r="K606" s="4">
        <f t="shared" si="66"/>
        <v>1800</v>
      </c>
      <c r="L606" s="4">
        <f>IF(D606=1,"",VLOOKUP(D606,系数!$AA$1:$AJ$12,MATCH(C606,圣物评级,0),1))</f>
        <v>0</v>
      </c>
      <c r="M606" s="4">
        <f t="shared" si="65"/>
        <v>15</v>
      </c>
    </row>
    <row r="607" spans="1:13" x14ac:dyDescent="0.3">
      <c r="A607" s="4">
        <f t="shared" si="61"/>
        <v>81000006</v>
      </c>
      <c r="B607" s="4">
        <v>2</v>
      </c>
      <c r="C607" s="4">
        <f>INDEX(属性!F:F,MATCH(强化!A607,属性!A:A,0))</f>
        <v>7</v>
      </c>
      <c r="D607" s="4">
        <f t="shared" si="62"/>
        <v>5</v>
      </c>
      <c r="E607" s="4">
        <v>0</v>
      </c>
      <c r="F607" s="4">
        <v>0</v>
      </c>
      <c r="G607" s="4">
        <v>0</v>
      </c>
      <c r="H607" s="4">
        <f t="shared" si="63"/>
        <v>108</v>
      </c>
      <c r="I607" s="4">
        <f t="shared" si="64"/>
        <v>0</v>
      </c>
      <c r="J607" s="4">
        <f t="shared" si="67"/>
        <v>15</v>
      </c>
      <c r="K607" s="4">
        <f t="shared" si="66"/>
        <v>1800</v>
      </c>
      <c r="L607" s="4">
        <f>IF(D607=1,"",VLOOKUP(D607,系数!$AA$1:$AJ$12,MATCH(C607,圣物评级,0),1))</f>
        <v>0</v>
      </c>
      <c r="M607" s="4">
        <f t="shared" si="65"/>
        <v>27</v>
      </c>
    </row>
    <row r="608" spans="1:13" x14ac:dyDescent="0.3">
      <c r="A608" s="4">
        <f t="shared" si="61"/>
        <v>81000006</v>
      </c>
      <c r="B608" s="4">
        <v>2</v>
      </c>
      <c r="C608" s="4">
        <f>INDEX(属性!F:F,MATCH(强化!A608,属性!A:A,0))</f>
        <v>7</v>
      </c>
      <c r="D608" s="4">
        <f t="shared" si="62"/>
        <v>6</v>
      </c>
      <c r="E608" s="4">
        <v>0</v>
      </c>
      <c r="F608" s="4">
        <v>0</v>
      </c>
      <c r="G608" s="4">
        <v>0</v>
      </c>
      <c r="H608" s="4">
        <f t="shared" si="63"/>
        <v>110</v>
      </c>
      <c r="I608" s="4">
        <f t="shared" si="64"/>
        <v>0</v>
      </c>
      <c r="J608" s="4">
        <f t="shared" si="67"/>
        <v>18</v>
      </c>
      <c r="K608" s="4">
        <f t="shared" si="66"/>
        <v>1800</v>
      </c>
      <c r="L608" s="4">
        <f>IF(D608=1,"",VLOOKUP(D608,系数!$AA$1:$AJ$12,MATCH(C608,圣物评级,0),1))</f>
        <v>0</v>
      </c>
      <c r="M608" s="4">
        <f t="shared" si="65"/>
        <v>42</v>
      </c>
    </row>
    <row r="609" spans="1:13" x14ac:dyDescent="0.3">
      <c r="A609" s="4">
        <f t="shared" si="61"/>
        <v>81000006</v>
      </c>
      <c r="B609" s="4">
        <v>2</v>
      </c>
      <c r="C609" s="4">
        <f>INDEX(属性!F:F,MATCH(强化!A609,属性!A:A,0))</f>
        <v>7</v>
      </c>
      <c r="D609" s="4">
        <f t="shared" si="62"/>
        <v>7</v>
      </c>
      <c r="E609" s="4">
        <v>0</v>
      </c>
      <c r="F609" s="4">
        <v>0</v>
      </c>
      <c r="G609" s="4">
        <v>0</v>
      </c>
      <c r="H609" s="4">
        <f t="shared" si="63"/>
        <v>112</v>
      </c>
      <c r="I609" s="4">
        <f t="shared" si="64"/>
        <v>0</v>
      </c>
      <c r="J609" s="4">
        <f t="shared" si="67"/>
        <v>21</v>
      </c>
      <c r="K609" s="4">
        <f t="shared" si="66"/>
        <v>1800</v>
      </c>
      <c r="L609" s="4">
        <f>IF(D609=1,"",VLOOKUP(D609,系数!$AA$1:$AJ$12,MATCH(C609,圣物评级,0),1))</f>
        <v>0</v>
      </c>
      <c r="M609" s="4">
        <f t="shared" si="65"/>
        <v>60</v>
      </c>
    </row>
    <row r="610" spans="1:13" x14ac:dyDescent="0.3">
      <c r="A610" s="4">
        <f t="shared" si="61"/>
        <v>81000006</v>
      </c>
      <c r="B610" s="4">
        <v>2</v>
      </c>
      <c r="C610" s="4">
        <f>INDEX(属性!F:F,MATCH(强化!A610,属性!A:A,0))</f>
        <v>7</v>
      </c>
      <c r="D610" s="4">
        <f t="shared" si="62"/>
        <v>8</v>
      </c>
      <c r="E610" s="4">
        <v>0</v>
      </c>
      <c r="F610" s="4">
        <v>0</v>
      </c>
      <c r="G610" s="4">
        <v>0</v>
      </c>
      <c r="H610" s="4">
        <f t="shared" si="63"/>
        <v>114</v>
      </c>
      <c r="I610" s="4">
        <f t="shared" si="64"/>
        <v>0</v>
      </c>
      <c r="J610" s="4">
        <f t="shared" si="67"/>
        <v>24</v>
      </c>
      <c r="K610" s="4">
        <f t="shared" si="66"/>
        <v>1800</v>
      </c>
      <c r="L610" s="4">
        <f>IF(D610=1,"",VLOOKUP(D610,系数!$AA$1:$AJ$12,MATCH(C610,圣物评级,0),1))</f>
        <v>0</v>
      </c>
      <c r="M610" s="4">
        <f t="shared" si="65"/>
        <v>81</v>
      </c>
    </row>
    <row r="611" spans="1:13" x14ac:dyDescent="0.3">
      <c r="A611" s="4">
        <f t="shared" si="61"/>
        <v>81000006</v>
      </c>
      <c r="B611" s="4">
        <v>2</v>
      </c>
      <c r="C611" s="4">
        <f>INDEX(属性!F:F,MATCH(强化!A611,属性!A:A,0))</f>
        <v>7</v>
      </c>
      <c r="D611" s="4">
        <f t="shared" si="62"/>
        <v>9</v>
      </c>
      <c r="E611" s="4">
        <v>0</v>
      </c>
      <c r="F611" s="4">
        <v>0</v>
      </c>
      <c r="G611" s="4">
        <v>0</v>
      </c>
      <c r="H611" s="4">
        <f t="shared" si="63"/>
        <v>116</v>
      </c>
      <c r="I611" s="4">
        <f t="shared" si="64"/>
        <v>0</v>
      </c>
      <c r="J611" s="4">
        <f t="shared" si="67"/>
        <v>28</v>
      </c>
      <c r="K611" s="4">
        <f t="shared" si="66"/>
        <v>1800</v>
      </c>
      <c r="L611" s="4">
        <f>IF(D611=1,"",VLOOKUP(D611,系数!$AA$1:$AJ$12,MATCH(C611,圣物评级,0),1))</f>
        <v>0</v>
      </c>
      <c r="M611" s="4">
        <f t="shared" si="65"/>
        <v>105</v>
      </c>
    </row>
    <row r="612" spans="1:13" x14ac:dyDescent="0.3">
      <c r="A612" s="4">
        <f t="shared" si="61"/>
        <v>81000006</v>
      </c>
      <c r="B612" s="4">
        <v>2</v>
      </c>
      <c r="C612" s="4">
        <f>INDEX(属性!F:F,MATCH(强化!A612,属性!A:A,0))</f>
        <v>7</v>
      </c>
      <c r="D612" s="4">
        <f t="shared" si="62"/>
        <v>10</v>
      </c>
      <c r="E612" s="4">
        <v>0</v>
      </c>
      <c r="F612" s="4">
        <v>0</v>
      </c>
      <c r="G612" s="4">
        <v>0</v>
      </c>
      <c r="H612" s="4">
        <f t="shared" si="63"/>
        <v>118</v>
      </c>
      <c r="I612" s="4">
        <f t="shared" si="64"/>
        <v>0</v>
      </c>
      <c r="J612" s="4">
        <f t="shared" si="67"/>
        <v>31</v>
      </c>
      <c r="K612" s="4">
        <f t="shared" si="66"/>
        <v>1800</v>
      </c>
      <c r="L612" s="4">
        <f>IF(D612=1,"",VLOOKUP(D612,系数!$AA$1:$AJ$12,MATCH(C612,圣物评级,0),1))</f>
        <v>0</v>
      </c>
      <c r="M612" s="4">
        <f t="shared" si="65"/>
        <v>133</v>
      </c>
    </row>
    <row r="613" spans="1:13" x14ac:dyDescent="0.3">
      <c r="A613" s="4">
        <f t="shared" si="61"/>
        <v>81000006</v>
      </c>
      <c r="B613" s="4">
        <v>2</v>
      </c>
      <c r="C613" s="4">
        <f>INDEX(属性!F:F,MATCH(强化!A613,属性!A:A,0))</f>
        <v>7</v>
      </c>
      <c r="D613" s="4">
        <f t="shared" si="62"/>
        <v>11</v>
      </c>
      <c r="E613" s="4">
        <v>0</v>
      </c>
      <c r="F613" s="4">
        <v>0</v>
      </c>
      <c r="G613" s="4">
        <v>0</v>
      </c>
      <c r="H613" s="4">
        <f t="shared" si="63"/>
        <v>120</v>
      </c>
      <c r="I613" s="4">
        <f t="shared" si="64"/>
        <v>0</v>
      </c>
      <c r="J613" s="4">
        <f t="shared" si="67"/>
        <v>36</v>
      </c>
      <c r="K613" s="4">
        <f t="shared" si="66"/>
        <v>1800</v>
      </c>
      <c r="L613" s="4">
        <f>IF(D613=1,"",VLOOKUP(D613,系数!$AA$1:$AJ$12,MATCH(C613,圣物评级,0),1))</f>
        <v>0</v>
      </c>
      <c r="M613" s="4">
        <f t="shared" si="65"/>
        <v>164</v>
      </c>
    </row>
    <row r="614" spans="1:13" x14ac:dyDescent="0.3">
      <c r="A614" s="4">
        <f t="shared" si="61"/>
        <v>81000006</v>
      </c>
      <c r="B614" s="4">
        <v>2</v>
      </c>
      <c r="C614" s="4">
        <f>INDEX(属性!F:F,MATCH(强化!A614,属性!A:A,0))</f>
        <v>7</v>
      </c>
      <c r="D614" s="4">
        <f t="shared" si="62"/>
        <v>12</v>
      </c>
      <c r="E614" s="4">
        <v>0</v>
      </c>
      <c r="F614" s="4">
        <v>0</v>
      </c>
      <c r="G614" s="4">
        <v>0</v>
      </c>
      <c r="H614" s="4">
        <f t="shared" si="63"/>
        <v>122</v>
      </c>
      <c r="I614" s="4">
        <f t="shared" si="64"/>
        <v>0</v>
      </c>
      <c r="J614" s="4">
        <f t="shared" si="67"/>
        <v>43</v>
      </c>
      <c r="K614" s="4">
        <f t="shared" si="66"/>
        <v>1800</v>
      </c>
      <c r="L614" s="4">
        <f>IF(D614=1,"",VLOOKUP(D614,系数!$AA$1:$AJ$12,MATCH(C614,圣物评级,0),1))</f>
        <v>0</v>
      </c>
      <c r="M614" s="4">
        <f t="shared" si="65"/>
        <v>200</v>
      </c>
    </row>
    <row r="615" spans="1:13" x14ac:dyDescent="0.3">
      <c r="A615" s="4">
        <f t="shared" si="61"/>
        <v>81000006</v>
      </c>
      <c r="B615" s="4">
        <v>2</v>
      </c>
      <c r="C615" s="4">
        <f>INDEX(属性!F:F,MATCH(强化!A615,属性!A:A,0))</f>
        <v>7</v>
      </c>
      <c r="D615" s="4">
        <f t="shared" si="62"/>
        <v>13</v>
      </c>
      <c r="E615" s="4">
        <v>0</v>
      </c>
      <c r="F615" s="4">
        <v>0</v>
      </c>
      <c r="G615" s="4">
        <v>0</v>
      </c>
      <c r="H615" s="4">
        <f t="shared" si="63"/>
        <v>124</v>
      </c>
      <c r="I615" s="4">
        <f t="shared" si="64"/>
        <v>0</v>
      </c>
      <c r="J615" s="4">
        <f t="shared" si="67"/>
        <v>49</v>
      </c>
      <c r="K615" s="4">
        <f t="shared" si="66"/>
        <v>1800</v>
      </c>
      <c r="L615" s="4">
        <f>IF(D615=1,"",VLOOKUP(D615,系数!$AA$1:$AJ$12,MATCH(C615,圣物评级,0),1))</f>
        <v>0</v>
      </c>
      <c r="M615" s="4">
        <f t="shared" si="65"/>
        <v>243</v>
      </c>
    </row>
    <row r="616" spans="1:13" x14ac:dyDescent="0.3">
      <c r="A616" s="4">
        <f t="shared" si="61"/>
        <v>81000006</v>
      </c>
      <c r="B616" s="4">
        <v>2</v>
      </c>
      <c r="C616" s="4">
        <f>INDEX(属性!F:F,MATCH(强化!A616,属性!A:A,0))</f>
        <v>7</v>
      </c>
      <c r="D616" s="4">
        <f t="shared" si="62"/>
        <v>14</v>
      </c>
      <c r="E616" s="4">
        <v>0</v>
      </c>
      <c r="F616" s="4">
        <v>0</v>
      </c>
      <c r="G616" s="4">
        <v>0</v>
      </c>
      <c r="H616" s="4">
        <f t="shared" si="63"/>
        <v>126</v>
      </c>
      <c r="I616" s="4">
        <f t="shared" si="64"/>
        <v>0</v>
      </c>
      <c r="J616" s="4">
        <f t="shared" si="67"/>
        <v>56</v>
      </c>
      <c r="K616" s="4">
        <f t="shared" si="66"/>
        <v>1800</v>
      </c>
      <c r="L616" s="4">
        <f>IF(D616=1,"",VLOOKUP(D616,系数!$AA$1:$AJ$12,MATCH(C616,圣物评级,0),1))</f>
        <v>0</v>
      </c>
      <c r="M616" s="4">
        <f t="shared" si="65"/>
        <v>292</v>
      </c>
    </row>
    <row r="617" spans="1:13" x14ac:dyDescent="0.3">
      <c r="A617" s="4">
        <f t="shared" si="61"/>
        <v>81000006</v>
      </c>
      <c r="B617" s="4">
        <v>2</v>
      </c>
      <c r="C617" s="4">
        <f>INDEX(属性!F:F,MATCH(强化!A617,属性!A:A,0))</f>
        <v>7</v>
      </c>
      <c r="D617" s="4">
        <f t="shared" si="62"/>
        <v>15</v>
      </c>
      <c r="E617" s="4">
        <v>0</v>
      </c>
      <c r="F617" s="4">
        <v>0</v>
      </c>
      <c r="G617" s="4">
        <v>0</v>
      </c>
      <c r="H617" s="4">
        <f t="shared" si="63"/>
        <v>128</v>
      </c>
      <c r="I617" s="4">
        <f t="shared" si="64"/>
        <v>0</v>
      </c>
      <c r="J617" s="4">
        <f t="shared" si="67"/>
        <v>62</v>
      </c>
      <c r="K617" s="4">
        <f t="shared" si="66"/>
        <v>1800</v>
      </c>
      <c r="L617" s="4">
        <f>IF(D617=1,"",VLOOKUP(D617,系数!$AA$1:$AJ$12,MATCH(C617,圣物评级,0),1))</f>
        <v>0</v>
      </c>
      <c r="M617" s="4">
        <f t="shared" si="65"/>
        <v>348</v>
      </c>
    </row>
    <row r="618" spans="1:13" x14ac:dyDescent="0.3">
      <c r="A618" s="4">
        <f t="shared" si="61"/>
        <v>81000006</v>
      </c>
      <c r="B618" s="4">
        <v>2</v>
      </c>
      <c r="C618" s="4">
        <f>INDEX(属性!F:F,MATCH(强化!A618,属性!A:A,0))</f>
        <v>7</v>
      </c>
      <c r="D618" s="4">
        <f t="shared" si="62"/>
        <v>16</v>
      </c>
      <c r="E618" s="4">
        <v>0</v>
      </c>
      <c r="F618" s="4">
        <v>0</v>
      </c>
      <c r="G618" s="4">
        <v>0</v>
      </c>
      <c r="H618" s="4">
        <f t="shared" si="63"/>
        <v>130</v>
      </c>
      <c r="I618" s="4">
        <f t="shared" si="64"/>
        <v>0</v>
      </c>
      <c r="J618" s="4">
        <f t="shared" si="67"/>
        <v>68</v>
      </c>
      <c r="K618" s="4">
        <f t="shared" si="66"/>
        <v>1800</v>
      </c>
      <c r="L618" s="4">
        <f>IF(D618=1,"",VLOOKUP(D618,系数!$AA$1:$AJ$12,MATCH(C618,圣物评级,0),1))</f>
        <v>0</v>
      </c>
      <c r="M618" s="4">
        <f t="shared" si="65"/>
        <v>410</v>
      </c>
    </row>
    <row r="619" spans="1:13" x14ac:dyDescent="0.3">
      <c r="A619" s="4">
        <f t="shared" si="61"/>
        <v>81000006</v>
      </c>
      <c r="B619" s="4">
        <v>2</v>
      </c>
      <c r="C619" s="4">
        <f>INDEX(属性!F:F,MATCH(强化!A619,属性!A:A,0))</f>
        <v>7</v>
      </c>
      <c r="D619" s="4">
        <f t="shared" si="62"/>
        <v>17</v>
      </c>
      <c r="E619" s="4">
        <v>0</v>
      </c>
      <c r="F619" s="4">
        <v>0</v>
      </c>
      <c r="G619" s="4">
        <v>0</v>
      </c>
      <c r="H619" s="4">
        <f t="shared" si="63"/>
        <v>132</v>
      </c>
      <c r="I619" s="4">
        <f t="shared" si="64"/>
        <v>0</v>
      </c>
      <c r="J619" s="4">
        <f t="shared" si="67"/>
        <v>74</v>
      </c>
      <c r="K619" s="4">
        <f t="shared" si="66"/>
        <v>1800</v>
      </c>
      <c r="L619" s="4">
        <f>IF(D619=1,"",VLOOKUP(D619,系数!$AA$1:$AJ$12,MATCH(C619,圣物评级,0),1))</f>
        <v>0</v>
      </c>
      <c r="M619" s="4">
        <f t="shared" si="65"/>
        <v>478</v>
      </c>
    </row>
    <row r="620" spans="1:13" x14ac:dyDescent="0.3">
      <c r="A620" s="4">
        <f t="shared" si="61"/>
        <v>81000006</v>
      </c>
      <c r="B620" s="4">
        <v>2</v>
      </c>
      <c r="C620" s="4">
        <f>INDEX(属性!F:F,MATCH(强化!A620,属性!A:A,0))</f>
        <v>7</v>
      </c>
      <c r="D620" s="4">
        <f t="shared" si="62"/>
        <v>18</v>
      </c>
      <c r="E620" s="4">
        <v>0</v>
      </c>
      <c r="F620" s="4">
        <v>0</v>
      </c>
      <c r="G620" s="4">
        <v>0</v>
      </c>
      <c r="H620" s="4">
        <f t="shared" si="63"/>
        <v>134</v>
      </c>
      <c r="I620" s="4">
        <f t="shared" si="64"/>
        <v>0</v>
      </c>
      <c r="J620" s="4">
        <f t="shared" si="67"/>
        <v>80</v>
      </c>
      <c r="K620" s="4">
        <f t="shared" si="66"/>
        <v>1800</v>
      </c>
      <c r="L620" s="4">
        <f>IF(D620=1,"",VLOOKUP(D620,系数!$AA$1:$AJ$12,MATCH(C620,圣物评级,0),1))</f>
        <v>0</v>
      </c>
      <c r="M620" s="4">
        <f t="shared" si="65"/>
        <v>552</v>
      </c>
    </row>
    <row r="621" spans="1:13" x14ac:dyDescent="0.3">
      <c r="A621" s="4">
        <f t="shared" si="61"/>
        <v>81000006</v>
      </c>
      <c r="B621" s="4">
        <v>2</v>
      </c>
      <c r="C621" s="4">
        <f>INDEX(属性!F:F,MATCH(强化!A621,属性!A:A,0))</f>
        <v>7</v>
      </c>
      <c r="D621" s="4">
        <f t="shared" si="62"/>
        <v>19</v>
      </c>
      <c r="E621" s="4">
        <v>0</v>
      </c>
      <c r="F621" s="4">
        <v>0</v>
      </c>
      <c r="G621" s="4">
        <v>0</v>
      </c>
      <c r="H621" s="4">
        <f t="shared" si="63"/>
        <v>136</v>
      </c>
      <c r="I621" s="4">
        <f t="shared" si="64"/>
        <v>0</v>
      </c>
      <c r="J621" s="4">
        <f t="shared" si="67"/>
        <v>87</v>
      </c>
      <c r="K621" s="4">
        <f t="shared" si="66"/>
        <v>1800</v>
      </c>
      <c r="L621" s="4">
        <f>IF(D621=1,"",VLOOKUP(D621,系数!$AA$1:$AJ$12,MATCH(C621,圣物评级,0),1))</f>
        <v>0</v>
      </c>
      <c r="M621" s="4">
        <f t="shared" si="65"/>
        <v>632</v>
      </c>
    </row>
    <row r="622" spans="1:13" x14ac:dyDescent="0.3">
      <c r="A622" s="4">
        <f t="shared" si="61"/>
        <v>81000006</v>
      </c>
      <c r="B622" s="4">
        <v>2</v>
      </c>
      <c r="C622" s="4">
        <f>INDEX(属性!F:F,MATCH(强化!A622,属性!A:A,0))</f>
        <v>7</v>
      </c>
      <c r="D622" s="4">
        <f t="shared" si="62"/>
        <v>20</v>
      </c>
      <c r="E622" s="4">
        <v>0</v>
      </c>
      <c r="F622" s="4">
        <v>0</v>
      </c>
      <c r="G622" s="4">
        <v>0</v>
      </c>
      <c r="H622" s="4">
        <f t="shared" si="63"/>
        <v>138</v>
      </c>
      <c r="I622" s="4">
        <f t="shared" si="64"/>
        <v>0</v>
      </c>
      <c r="J622" s="4">
        <f t="shared" si="67"/>
        <v>93</v>
      </c>
      <c r="K622" s="4">
        <f t="shared" si="66"/>
        <v>1800</v>
      </c>
      <c r="L622" s="4">
        <f>IF(D622=1,"",VLOOKUP(D622,系数!$AA$1:$AJ$12,MATCH(C622,圣物评级,0),1))</f>
        <v>0</v>
      </c>
      <c r="M622" s="4">
        <f t="shared" si="65"/>
        <v>719</v>
      </c>
    </row>
    <row r="623" spans="1:13" x14ac:dyDescent="0.3">
      <c r="A623" s="4">
        <f t="shared" si="61"/>
        <v>81000006</v>
      </c>
      <c r="B623" s="4">
        <v>2</v>
      </c>
      <c r="C623" s="4">
        <f>INDEX(属性!F:F,MATCH(强化!A623,属性!A:A,0))</f>
        <v>7</v>
      </c>
      <c r="D623" s="4">
        <f t="shared" si="62"/>
        <v>21</v>
      </c>
      <c r="E623" s="4">
        <v>0</v>
      </c>
      <c r="F623" s="4">
        <v>0</v>
      </c>
      <c r="G623" s="4">
        <v>0</v>
      </c>
      <c r="H623" s="4">
        <f t="shared" si="63"/>
        <v>140</v>
      </c>
      <c r="I623" s="4">
        <f t="shared" si="64"/>
        <v>0</v>
      </c>
      <c r="J623" s="4">
        <f t="shared" si="67"/>
        <v>100</v>
      </c>
      <c r="K623" s="4">
        <f t="shared" si="66"/>
        <v>1800</v>
      </c>
      <c r="L623" s="4">
        <f>IF(D623=1,"",VLOOKUP(D623,系数!$AA$1:$AJ$12,MATCH(C623,圣物评级,0),1))</f>
        <v>0</v>
      </c>
      <c r="M623" s="4">
        <f t="shared" si="65"/>
        <v>812</v>
      </c>
    </row>
    <row r="624" spans="1:13" x14ac:dyDescent="0.3">
      <c r="A624" s="4">
        <f t="shared" si="61"/>
        <v>81000006</v>
      </c>
      <c r="B624" s="4">
        <v>2</v>
      </c>
      <c r="C624" s="4">
        <f>INDEX(属性!F:F,MATCH(强化!A624,属性!A:A,0))</f>
        <v>7</v>
      </c>
      <c r="D624" s="4">
        <f t="shared" si="62"/>
        <v>22</v>
      </c>
      <c r="E624" s="4">
        <v>0</v>
      </c>
      <c r="F624" s="4">
        <v>0</v>
      </c>
      <c r="G624" s="4">
        <v>0</v>
      </c>
      <c r="H624" s="4">
        <f t="shared" si="63"/>
        <v>142</v>
      </c>
      <c r="I624" s="4">
        <f t="shared" si="64"/>
        <v>0</v>
      </c>
      <c r="J624" s="4">
        <f t="shared" si="67"/>
        <v>106</v>
      </c>
      <c r="K624" s="4">
        <f t="shared" si="66"/>
        <v>1800</v>
      </c>
      <c r="L624" s="4">
        <f>IF(D624=1,"",VLOOKUP(D624,系数!$AA$1:$AJ$12,MATCH(C624,圣物评级,0),1))</f>
        <v>0</v>
      </c>
      <c r="M624" s="4">
        <f t="shared" si="65"/>
        <v>912</v>
      </c>
    </row>
    <row r="625" spans="1:13" x14ac:dyDescent="0.3">
      <c r="A625" s="4">
        <f t="shared" si="61"/>
        <v>81000006</v>
      </c>
      <c r="B625" s="4">
        <v>2</v>
      </c>
      <c r="C625" s="4">
        <f>INDEX(属性!F:F,MATCH(强化!A625,属性!A:A,0))</f>
        <v>7</v>
      </c>
      <c r="D625" s="4">
        <f t="shared" si="62"/>
        <v>23</v>
      </c>
      <c r="E625" s="4">
        <v>0</v>
      </c>
      <c r="F625" s="4">
        <v>0</v>
      </c>
      <c r="G625" s="4">
        <v>0</v>
      </c>
      <c r="H625" s="4">
        <f t="shared" si="63"/>
        <v>144</v>
      </c>
      <c r="I625" s="4">
        <f t="shared" si="64"/>
        <v>0</v>
      </c>
      <c r="J625" s="4">
        <f t="shared" si="67"/>
        <v>112</v>
      </c>
      <c r="K625" s="4">
        <f t="shared" si="66"/>
        <v>1800</v>
      </c>
      <c r="L625" s="4">
        <f>IF(D625=1,"",VLOOKUP(D625,系数!$AA$1:$AJ$12,MATCH(C625,圣物评级,0),1))</f>
        <v>0</v>
      </c>
      <c r="M625" s="4">
        <f t="shared" si="65"/>
        <v>1018</v>
      </c>
    </row>
    <row r="626" spans="1:13" x14ac:dyDescent="0.3">
      <c r="A626" s="4">
        <f t="shared" si="61"/>
        <v>81000006</v>
      </c>
      <c r="B626" s="4">
        <v>2</v>
      </c>
      <c r="C626" s="4">
        <f>INDEX(属性!F:F,MATCH(强化!A626,属性!A:A,0))</f>
        <v>7</v>
      </c>
      <c r="D626" s="4">
        <f t="shared" si="62"/>
        <v>24</v>
      </c>
      <c r="E626" s="4">
        <v>0</v>
      </c>
      <c r="F626" s="4">
        <v>0</v>
      </c>
      <c r="G626" s="4">
        <v>0</v>
      </c>
      <c r="H626" s="4">
        <f t="shared" si="63"/>
        <v>146</v>
      </c>
      <c r="I626" s="4">
        <f t="shared" si="64"/>
        <v>0</v>
      </c>
      <c r="J626" s="4">
        <f t="shared" si="67"/>
        <v>118</v>
      </c>
      <c r="K626" s="4">
        <f t="shared" si="66"/>
        <v>1800</v>
      </c>
      <c r="L626" s="4">
        <f>IF(D626=1,"",VLOOKUP(D626,系数!$AA$1:$AJ$12,MATCH(C626,圣物评级,0),1))</f>
        <v>0</v>
      </c>
      <c r="M626" s="4">
        <f t="shared" si="65"/>
        <v>1130</v>
      </c>
    </row>
    <row r="627" spans="1:13" x14ac:dyDescent="0.3">
      <c r="A627" s="4">
        <f t="shared" si="61"/>
        <v>81000006</v>
      </c>
      <c r="B627" s="4">
        <v>2</v>
      </c>
      <c r="C627" s="4">
        <f>INDEX(属性!F:F,MATCH(强化!A627,属性!A:A,0))</f>
        <v>7</v>
      </c>
      <c r="D627" s="4">
        <f t="shared" si="62"/>
        <v>25</v>
      </c>
      <c r="E627" s="4">
        <v>0</v>
      </c>
      <c r="F627" s="4">
        <v>0</v>
      </c>
      <c r="G627" s="4">
        <v>0</v>
      </c>
      <c r="H627" s="4">
        <f t="shared" si="63"/>
        <v>148</v>
      </c>
      <c r="I627" s="4">
        <f t="shared" si="64"/>
        <v>0</v>
      </c>
      <c r="J627" s="4">
        <f t="shared" si="67"/>
        <v>124</v>
      </c>
      <c r="K627" s="4">
        <f t="shared" si="66"/>
        <v>1800</v>
      </c>
      <c r="L627" s="4">
        <f>IF(D627=1,"",VLOOKUP(D627,系数!$AA$1:$AJ$12,MATCH(C627,圣物评级,0),1))</f>
        <v>0</v>
      </c>
      <c r="M627" s="4">
        <f t="shared" si="65"/>
        <v>1248</v>
      </c>
    </row>
    <row r="628" spans="1:13" x14ac:dyDescent="0.3">
      <c r="A628" s="4">
        <f t="shared" si="61"/>
        <v>81000006</v>
      </c>
      <c r="B628" s="4">
        <v>2</v>
      </c>
      <c r="C628" s="4">
        <f>INDEX(属性!F:F,MATCH(强化!A628,属性!A:A,0))</f>
        <v>7</v>
      </c>
      <c r="D628" s="4">
        <f t="shared" si="62"/>
        <v>26</v>
      </c>
      <c r="E628" s="4">
        <v>0</v>
      </c>
      <c r="F628" s="4">
        <v>0</v>
      </c>
      <c r="G628" s="4">
        <v>0</v>
      </c>
      <c r="H628" s="4">
        <f t="shared" si="63"/>
        <v>150</v>
      </c>
      <c r="I628" s="4">
        <f t="shared" si="64"/>
        <v>0</v>
      </c>
      <c r="J628" s="4">
        <f t="shared" si="67"/>
        <v>131</v>
      </c>
      <c r="K628" s="4">
        <f t="shared" si="66"/>
        <v>1800</v>
      </c>
      <c r="L628" s="4">
        <f>IF(D628=1,"",VLOOKUP(D628,系数!$AA$1:$AJ$12,MATCH(C628,圣物评级,0),1))</f>
        <v>0</v>
      </c>
      <c r="M628" s="4">
        <f t="shared" si="65"/>
        <v>1372</v>
      </c>
    </row>
    <row r="629" spans="1:13" x14ac:dyDescent="0.3">
      <c r="A629" s="4">
        <f t="shared" si="61"/>
        <v>81000006</v>
      </c>
      <c r="B629" s="4">
        <v>2</v>
      </c>
      <c r="C629" s="4">
        <f>INDEX(属性!F:F,MATCH(强化!A629,属性!A:A,0))</f>
        <v>7</v>
      </c>
      <c r="D629" s="4">
        <f t="shared" si="62"/>
        <v>27</v>
      </c>
      <c r="E629" s="4">
        <v>0</v>
      </c>
      <c r="F629" s="4">
        <v>0</v>
      </c>
      <c r="G629" s="4">
        <v>0</v>
      </c>
      <c r="H629" s="4">
        <f t="shared" si="63"/>
        <v>152</v>
      </c>
      <c r="I629" s="4">
        <f t="shared" si="64"/>
        <v>0</v>
      </c>
      <c r="J629" s="4">
        <f t="shared" si="67"/>
        <v>137</v>
      </c>
      <c r="K629" s="4">
        <f t="shared" si="66"/>
        <v>1800</v>
      </c>
      <c r="L629" s="4">
        <f>IF(D629=1,"",VLOOKUP(D629,系数!$AA$1:$AJ$12,MATCH(C629,圣物评级,0),1))</f>
        <v>0</v>
      </c>
      <c r="M629" s="4">
        <f t="shared" si="65"/>
        <v>1503</v>
      </c>
    </row>
    <row r="630" spans="1:13" x14ac:dyDescent="0.3">
      <c r="A630" s="4">
        <f t="shared" si="61"/>
        <v>81000006</v>
      </c>
      <c r="B630" s="4">
        <v>2</v>
      </c>
      <c r="C630" s="4">
        <f>INDEX(属性!F:F,MATCH(强化!A630,属性!A:A,0))</f>
        <v>7</v>
      </c>
      <c r="D630" s="4">
        <f t="shared" si="62"/>
        <v>28</v>
      </c>
      <c r="E630" s="4">
        <v>0</v>
      </c>
      <c r="F630" s="4">
        <v>0</v>
      </c>
      <c r="G630" s="4">
        <v>0</v>
      </c>
      <c r="H630" s="4">
        <f t="shared" si="63"/>
        <v>154</v>
      </c>
      <c r="I630" s="4">
        <f t="shared" si="64"/>
        <v>0</v>
      </c>
      <c r="J630" s="4">
        <f t="shared" si="67"/>
        <v>143</v>
      </c>
      <c r="K630" s="4">
        <f t="shared" si="66"/>
        <v>1800</v>
      </c>
      <c r="L630" s="4">
        <f>IF(D630=1,"",VLOOKUP(D630,系数!$AA$1:$AJ$12,MATCH(C630,圣物评级,0),1))</f>
        <v>0</v>
      </c>
      <c r="M630" s="4">
        <f t="shared" si="65"/>
        <v>1640</v>
      </c>
    </row>
    <row r="631" spans="1:13" x14ac:dyDescent="0.3">
      <c r="A631" s="4">
        <f t="shared" si="61"/>
        <v>81000006</v>
      </c>
      <c r="B631" s="4">
        <v>2</v>
      </c>
      <c r="C631" s="4">
        <f>INDEX(属性!F:F,MATCH(强化!A631,属性!A:A,0))</f>
        <v>7</v>
      </c>
      <c r="D631" s="4">
        <f t="shared" si="62"/>
        <v>29</v>
      </c>
      <c r="E631" s="4">
        <v>0</v>
      </c>
      <c r="F631" s="4">
        <v>0</v>
      </c>
      <c r="G631" s="4">
        <v>0</v>
      </c>
      <c r="H631" s="4">
        <f t="shared" si="63"/>
        <v>156</v>
      </c>
      <c r="I631" s="4">
        <f t="shared" si="64"/>
        <v>0</v>
      </c>
      <c r="J631" s="4">
        <f t="shared" si="67"/>
        <v>149</v>
      </c>
      <c r="K631" s="4">
        <f t="shared" si="66"/>
        <v>1800</v>
      </c>
      <c r="L631" s="4">
        <f>IF(D631=1,"",VLOOKUP(D631,系数!$AA$1:$AJ$12,MATCH(C631,圣物评级,0),1))</f>
        <v>0</v>
      </c>
      <c r="M631" s="4">
        <f t="shared" si="65"/>
        <v>1783</v>
      </c>
    </row>
    <row r="632" spans="1:13" x14ac:dyDescent="0.3">
      <c r="A632" s="4">
        <f t="shared" si="61"/>
        <v>81000006</v>
      </c>
      <c r="B632" s="4">
        <v>2</v>
      </c>
      <c r="C632" s="4">
        <f>INDEX(属性!F:F,MATCH(强化!A632,属性!A:A,0))</f>
        <v>7</v>
      </c>
      <c r="D632" s="4">
        <f t="shared" si="62"/>
        <v>30</v>
      </c>
      <c r="E632" s="4">
        <v>0</v>
      </c>
      <c r="F632" s="4">
        <v>0</v>
      </c>
      <c r="G632" s="4">
        <v>0</v>
      </c>
      <c r="H632" s="4">
        <f t="shared" si="63"/>
        <v>158</v>
      </c>
      <c r="I632" s="4">
        <f t="shared" si="64"/>
        <v>0</v>
      </c>
      <c r="J632" s="4">
        <f t="shared" si="67"/>
        <v>156</v>
      </c>
      <c r="K632" s="4">
        <f t="shared" si="66"/>
        <v>1800</v>
      </c>
      <c r="L632" s="4">
        <f>IF(D632=1,"",VLOOKUP(D632,系数!$AA$1:$AJ$12,MATCH(C632,圣物评级,0),1))</f>
        <v>0</v>
      </c>
      <c r="M632" s="4">
        <f t="shared" si="65"/>
        <v>1932</v>
      </c>
    </row>
    <row r="633" spans="1:13" x14ac:dyDescent="0.3">
      <c r="A633" s="4">
        <f t="shared" si="61"/>
        <v>81000006</v>
      </c>
      <c r="B633" s="4">
        <v>2</v>
      </c>
      <c r="C633" s="4">
        <f>INDEX(属性!F:F,MATCH(强化!A633,属性!A:A,0))</f>
        <v>7</v>
      </c>
      <c r="D633" s="4">
        <f t="shared" si="62"/>
        <v>31</v>
      </c>
      <c r="E633" s="4">
        <v>0</v>
      </c>
      <c r="F633" s="4">
        <v>0</v>
      </c>
      <c r="G633" s="4">
        <v>0</v>
      </c>
      <c r="H633" s="4">
        <f t="shared" si="63"/>
        <v>160</v>
      </c>
      <c r="I633" s="4">
        <f t="shared" si="64"/>
        <v>0</v>
      </c>
      <c r="J633" s="4">
        <f t="shared" si="67"/>
        <v>165</v>
      </c>
      <c r="K633" s="4">
        <f t="shared" si="66"/>
        <v>1800</v>
      </c>
      <c r="L633" s="4">
        <f>IF(D633=1,"",VLOOKUP(D633,系数!$AA$1:$AJ$12,MATCH(C633,圣物评级,0),1))</f>
        <v>0</v>
      </c>
      <c r="M633" s="4">
        <f t="shared" si="65"/>
        <v>2088</v>
      </c>
    </row>
    <row r="634" spans="1:13" x14ac:dyDescent="0.3">
      <c r="A634" s="4">
        <f t="shared" si="61"/>
        <v>81000006</v>
      </c>
      <c r="B634" s="4">
        <v>2</v>
      </c>
      <c r="C634" s="4">
        <f>INDEX(属性!F:F,MATCH(强化!A634,属性!A:A,0))</f>
        <v>7</v>
      </c>
      <c r="D634" s="4">
        <f t="shared" si="62"/>
        <v>32</v>
      </c>
      <c r="E634" s="4">
        <v>0</v>
      </c>
      <c r="F634" s="4">
        <v>0</v>
      </c>
      <c r="G634" s="4">
        <v>0</v>
      </c>
      <c r="H634" s="4">
        <f t="shared" si="63"/>
        <v>162</v>
      </c>
      <c r="I634" s="4">
        <f t="shared" si="64"/>
        <v>0</v>
      </c>
      <c r="J634" s="4">
        <f t="shared" si="67"/>
        <v>175</v>
      </c>
      <c r="K634" s="4">
        <f t="shared" si="66"/>
        <v>1800</v>
      </c>
      <c r="L634" s="4">
        <f>IF(D634=1,"",VLOOKUP(D634,系数!$AA$1:$AJ$12,MATCH(C634,圣物评级,0),1))</f>
        <v>0</v>
      </c>
      <c r="M634" s="4">
        <f t="shared" si="65"/>
        <v>2253</v>
      </c>
    </row>
    <row r="635" spans="1:13" x14ac:dyDescent="0.3">
      <c r="A635" s="4">
        <f t="shared" si="61"/>
        <v>81000006</v>
      </c>
      <c r="B635" s="4">
        <v>2</v>
      </c>
      <c r="C635" s="4">
        <f>INDEX(属性!F:F,MATCH(强化!A635,属性!A:A,0))</f>
        <v>7</v>
      </c>
      <c r="D635" s="4">
        <f t="shared" si="62"/>
        <v>33</v>
      </c>
      <c r="E635" s="4">
        <v>0</v>
      </c>
      <c r="F635" s="4">
        <v>0</v>
      </c>
      <c r="G635" s="4">
        <v>0</v>
      </c>
      <c r="H635" s="4">
        <f t="shared" si="63"/>
        <v>164</v>
      </c>
      <c r="I635" s="4">
        <f t="shared" si="64"/>
        <v>0</v>
      </c>
      <c r="J635" s="4">
        <f t="shared" si="67"/>
        <v>184</v>
      </c>
      <c r="K635" s="4">
        <f t="shared" si="66"/>
        <v>1800</v>
      </c>
      <c r="L635" s="4">
        <f>IF(D635=1,"",VLOOKUP(D635,系数!$AA$1:$AJ$12,MATCH(C635,圣物评级,0),1))</f>
        <v>0</v>
      </c>
      <c r="M635" s="4">
        <f t="shared" si="65"/>
        <v>2428</v>
      </c>
    </row>
    <row r="636" spans="1:13" x14ac:dyDescent="0.3">
      <c r="A636" s="4">
        <f t="shared" ref="A636:A699" si="68">A516+1</f>
        <v>81000006</v>
      </c>
      <c r="B636" s="4">
        <v>2</v>
      </c>
      <c r="C636" s="4">
        <f>INDEX(属性!F:F,MATCH(强化!A636,属性!A:A,0))</f>
        <v>7</v>
      </c>
      <c r="D636" s="4">
        <f t="shared" ref="D636:D699" si="69">D516</f>
        <v>34</v>
      </c>
      <c r="E636" s="4">
        <v>0</v>
      </c>
      <c r="F636" s="4">
        <v>0</v>
      </c>
      <c r="G636" s="4">
        <v>0</v>
      </c>
      <c r="H636" s="4">
        <f t="shared" si="63"/>
        <v>166</v>
      </c>
      <c r="I636" s="4">
        <f t="shared" si="64"/>
        <v>0</v>
      </c>
      <c r="J636" s="4">
        <f t="shared" ref="J636:J699" si="70">J516</f>
        <v>193</v>
      </c>
      <c r="K636" s="4">
        <f t="shared" si="66"/>
        <v>1800</v>
      </c>
      <c r="L636" s="4">
        <f>IF(D636=1,"",VLOOKUP(D636,系数!$AA$1:$AJ$12,MATCH(C636,圣物评级,0),1))</f>
        <v>0</v>
      </c>
      <c r="M636" s="4">
        <f t="shared" si="65"/>
        <v>2612</v>
      </c>
    </row>
    <row r="637" spans="1:13" x14ac:dyDescent="0.3">
      <c r="A637" s="4">
        <f t="shared" si="68"/>
        <v>81000006</v>
      </c>
      <c r="B637" s="4">
        <v>2</v>
      </c>
      <c r="C637" s="4">
        <f>INDEX(属性!F:F,MATCH(强化!A637,属性!A:A,0))</f>
        <v>7</v>
      </c>
      <c r="D637" s="4">
        <f t="shared" si="69"/>
        <v>35</v>
      </c>
      <c r="E637" s="4">
        <v>0</v>
      </c>
      <c r="F637" s="4">
        <v>0</v>
      </c>
      <c r="G637" s="4">
        <v>0</v>
      </c>
      <c r="H637" s="4">
        <f t="shared" si="63"/>
        <v>168</v>
      </c>
      <c r="I637" s="4">
        <f t="shared" si="64"/>
        <v>0</v>
      </c>
      <c r="J637" s="4">
        <f t="shared" si="70"/>
        <v>203</v>
      </c>
      <c r="K637" s="4">
        <f t="shared" si="66"/>
        <v>1800</v>
      </c>
      <c r="L637" s="4">
        <f>IF(D637=1,"",VLOOKUP(D637,系数!$AA$1:$AJ$12,MATCH(C637,圣物评级,0),1))</f>
        <v>0</v>
      </c>
      <c r="M637" s="4">
        <f t="shared" si="65"/>
        <v>2805</v>
      </c>
    </row>
    <row r="638" spans="1:13" x14ac:dyDescent="0.3">
      <c r="A638" s="4">
        <f t="shared" si="68"/>
        <v>81000006</v>
      </c>
      <c r="B638" s="4">
        <v>2</v>
      </c>
      <c r="C638" s="4">
        <f>INDEX(属性!F:F,MATCH(强化!A638,属性!A:A,0))</f>
        <v>7</v>
      </c>
      <c r="D638" s="4">
        <f t="shared" si="69"/>
        <v>36</v>
      </c>
      <c r="E638" s="4">
        <v>0</v>
      </c>
      <c r="F638" s="4">
        <v>0</v>
      </c>
      <c r="G638" s="4">
        <v>0</v>
      </c>
      <c r="H638" s="4">
        <f t="shared" si="63"/>
        <v>170</v>
      </c>
      <c r="I638" s="4">
        <f t="shared" si="64"/>
        <v>0</v>
      </c>
      <c r="J638" s="4">
        <f t="shared" si="70"/>
        <v>212</v>
      </c>
      <c r="K638" s="4">
        <f t="shared" si="66"/>
        <v>1800</v>
      </c>
      <c r="L638" s="4">
        <f>IF(D638=1,"",VLOOKUP(D638,系数!$AA$1:$AJ$12,MATCH(C638,圣物评级,0),1))</f>
        <v>0</v>
      </c>
      <c r="M638" s="4">
        <f t="shared" si="65"/>
        <v>3008</v>
      </c>
    </row>
    <row r="639" spans="1:13" x14ac:dyDescent="0.3">
      <c r="A639" s="4">
        <f t="shared" si="68"/>
        <v>81000006</v>
      </c>
      <c r="B639" s="4">
        <v>2</v>
      </c>
      <c r="C639" s="4">
        <f>INDEX(属性!F:F,MATCH(强化!A639,属性!A:A,0))</f>
        <v>7</v>
      </c>
      <c r="D639" s="4">
        <f t="shared" si="69"/>
        <v>37</v>
      </c>
      <c r="E639" s="4">
        <v>0</v>
      </c>
      <c r="F639" s="4">
        <v>0</v>
      </c>
      <c r="G639" s="4">
        <v>0</v>
      </c>
      <c r="H639" s="4">
        <f t="shared" si="63"/>
        <v>172</v>
      </c>
      <c r="I639" s="4">
        <f t="shared" si="64"/>
        <v>0</v>
      </c>
      <c r="J639" s="4">
        <f t="shared" si="70"/>
        <v>221</v>
      </c>
      <c r="K639" s="4">
        <f t="shared" si="66"/>
        <v>1800</v>
      </c>
      <c r="L639" s="4">
        <f>IF(D639=1,"",VLOOKUP(D639,系数!$AA$1:$AJ$12,MATCH(C639,圣物评级,0),1))</f>
        <v>0</v>
      </c>
      <c r="M639" s="4">
        <f t="shared" si="65"/>
        <v>3220</v>
      </c>
    </row>
    <row r="640" spans="1:13" x14ac:dyDescent="0.3">
      <c r="A640" s="4">
        <f t="shared" si="68"/>
        <v>81000006</v>
      </c>
      <c r="B640" s="4">
        <v>2</v>
      </c>
      <c r="C640" s="4">
        <f>INDEX(属性!F:F,MATCH(强化!A640,属性!A:A,0))</f>
        <v>7</v>
      </c>
      <c r="D640" s="4">
        <f t="shared" si="69"/>
        <v>38</v>
      </c>
      <c r="E640" s="4">
        <v>0</v>
      </c>
      <c r="F640" s="4">
        <v>0</v>
      </c>
      <c r="G640" s="4">
        <v>0</v>
      </c>
      <c r="H640" s="4">
        <f t="shared" si="63"/>
        <v>174</v>
      </c>
      <c r="I640" s="4">
        <f t="shared" si="64"/>
        <v>0</v>
      </c>
      <c r="J640" s="4">
        <f t="shared" si="70"/>
        <v>231</v>
      </c>
      <c r="K640" s="4">
        <f t="shared" si="66"/>
        <v>1800</v>
      </c>
      <c r="L640" s="4">
        <f>IF(D640=1,"",VLOOKUP(D640,系数!$AA$1:$AJ$12,MATCH(C640,圣物评级,0),1))</f>
        <v>0</v>
      </c>
      <c r="M640" s="4">
        <f t="shared" si="65"/>
        <v>3441</v>
      </c>
    </row>
    <row r="641" spans="1:13" x14ac:dyDescent="0.3">
      <c r="A641" s="4">
        <f t="shared" si="68"/>
        <v>81000006</v>
      </c>
      <c r="B641" s="4">
        <v>2</v>
      </c>
      <c r="C641" s="4">
        <f>INDEX(属性!F:F,MATCH(强化!A641,属性!A:A,0))</f>
        <v>7</v>
      </c>
      <c r="D641" s="4">
        <f t="shared" si="69"/>
        <v>39</v>
      </c>
      <c r="E641" s="4">
        <v>0</v>
      </c>
      <c r="F641" s="4">
        <v>0</v>
      </c>
      <c r="G641" s="4">
        <v>0</v>
      </c>
      <c r="H641" s="4">
        <f t="shared" si="63"/>
        <v>176</v>
      </c>
      <c r="I641" s="4">
        <f t="shared" si="64"/>
        <v>0</v>
      </c>
      <c r="J641" s="4">
        <f t="shared" si="70"/>
        <v>240</v>
      </c>
      <c r="K641" s="4">
        <f t="shared" si="66"/>
        <v>1800</v>
      </c>
      <c r="L641" s="4">
        <f>IF(D641=1,"",VLOOKUP(D641,系数!$AA$1:$AJ$12,MATCH(C641,圣物评级,0),1))</f>
        <v>0</v>
      </c>
      <c r="M641" s="4">
        <f t="shared" si="65"/>
        <v>3672</v>
      </c>
    </row>
    <row r="642" spans="1:13" x14ac:dyDescent="0.3">
      <c r="A642" s="4">
        <f t="shared" si="68"/>
        <v>81000006</v>
      </c>
      <c r="B642" s="4">
        <v>2</v>
      </c>
      <c r="C642" s="4">
        <f>INDEX(属性!F:F,MATCH(强化!A642,属性!A:A,0))</f>
        <v>7</v>
      </c>
      <c r="D642" s="4">
        <f t="shared" si="69"/>
        <v>40</v>
      </c>
      <c r="E642" s="4">
        <v>0</v>
      </c>
      <c r="F642" s="4">
        <v>0</v>
      </c>
      <c r="G642" s="4">
        <v>0</v>
      </c>
      <c r="H642" s="4">
        <f t="shared" si="63"/>
        <v>178</v>
      </c>
      <c r="I642" s="4">
        <f t="shared" si="64"/>
        <v>0</v>
      </c>
      <c r="J642" s="4">
        <f t="shared" si="70"/>
        <v>250</v>
      </c>
      <c r="K642" s="4">
        <f t="shared" si="66"/>
        <v>1800</v>
      </c>
      <c r="L642" s="4">
        <f>IF(D642=1,"",VLOOKUP(D642,系数!$AA$1:$AJ$12,MATCH(C642,圣物评级,0),1))</f>
        <v>0</v>
      </c>
      <c r="M642" s="4">
        <f t="shared" si="65"/>
        <v>3912</v>
      </c>
    </row>
    <row r="643" spans="1:13" x14ac:dyDescent="0.3">
      <c r="A643" s="4">
        <f t="shared" si="68"/>
        <v>81000006</v>
      </c>
      <c r="B643" s="4">
        <v>2</v>
      </c>
      <c r="C643" s="4">
        <f>INDEX(属性!F:F,MATCH(强化!A643,属性!A:A,0))</f>
        <v>7</v>
      </c>
      <c r="D643" s="4">
        <f t="shared" si="69"/>
        <v>41</v>
      </c>
      <c r="E643" s="4">
        <v>0</v>
      </c>
      <c r="F643" s="4">
        <v>0</v>
      </c>
      <c r="G643" s="4">
        <v>0</v>
      </c>
      <c r="H643" s="4">
        <f t="shared" ref="H643:H706" si="71">IF(B643=1,0,VLOOKUP($C643,圣物数值,2,0)+VLOOKUP($C643,圣物数值,3,0)*($D643-1))</f>
        <v>180</v>
      </c>
      <c r="I643" s="4">
        <f t="shared" ref="I643:I706" si="72">IF(B643=2,0,VLOOKUP($C643,圣物数值,2,0)+VLOOKUP($C643,圣物数值,3,0)*($D643-1))</f>
        <v>0</v>
      </c>
      <c r="J643" s="4">
        <f t="shared" si="70"/>
        <v>263</v>
      </c>
      <c r="K643" s="4">
        <f t="shared" si="66"/>
        <v>1800</v>
      </c>
      <c r="L643" s="4">
        <f>IF(D643=1,"",VLOOKUP(D643,系数!$AA$1:$AJ$12,MATCH(C643,圣物评级,0),1))</f>
        <v>0</v>
      </c>
      <c r="M643" s="4">
        <f t="shared" ref="M643:M706" si="73">IF(D643=1,0,M642+J642)</f>
        <v>4162</v>
      </c>
    </row>
    <row r="644" spans="1:13" x14ac:dyDescent="0.3">
      <c r="A644" s="4">
        <f t="shared" si="68"/>
        <v>81000006</v>
      </c>
      <c r="B644" s="4">
        <v>2</v>
      </c>
      <c r="C644" s="4">
        <f>INDEX(属性!F:F,MATCH(强化!A644,属性!A:A,0))</f>
        <v>7</v>
      </c>
      <c r="D644" s="4">
        <f t="shared" si="69"/>
        <v>42</v>
      </c>
      <c r="E644" s="4">
        <v>0</v>
      </c>
      <c r="F644" s="4">
        <v>0</v>
      </c>
      <c r="G644" s="4">
        <v>0</v>
      </c>
      <c r="H644" s="4">
        <f t="shared" si="71"/>
        <v>182</v>
      </c>
      <c r="I644" s="4">
        <f t="shared" si="72"/>
        <v>0</v>
      </c>
      <c r="J644" s="4">
        <f t="shared" si="70"/>
        <v>276</v>
      </c>
      <c r="K644" s="4">
        <f t="shared" ref="K644:K707" si="74">60*30</f>
        <v>1800</v>
      </c>
      <c r="L644" s="4">
        <f>IF(D644=1,"",VLOOKUP(D644,系数!$AA$1:$AJ$12,MATCH(C644,圣物评级,0),1))</f>
        <v>0</v>
      </c>
      <c r="M644" s="4">
        <f t="shared" si="73"/>
        <v>4425</v>
      </c>
    </row>
    <row r="645" spans="1:13" x14ac:dyDescent="0.3">
      <c r="A645" s="4">
        <f t="shared" si="68"/>
        <v>81000006</v>
      </c>
      <c r="B645" s="4">
        <v>2</v>
      </c>
      <c r="C645" s="4">
        <f>INDEX(属性!F:F,MATCH(强化!A645,属性!A:A,0))</f>
        <v>7</v>
      </c>
      <c r="D645" s="4">
        <f t="shared" si="69"/>
        <v>43</v>
      </c>
      <c r="E645" s="4">
        <v>0</v>
      </c>
      <c r="F645" s="4">
        <v>0</v>
      </c>
      <c r="G645" s="4">
        <v>0</v>
      </c>
      <c r="H645" s="4">
        <f t="shared" si="71"/>
        <v>184</v>
      </c>
      <c r="I645" s="4">
        <f t="shared" si="72"/>
        <v>0</v>
      </c>
      <c r="J645" s="4">
        <f t="shared" si="70"/>
        <v>289</v>
      </c>
      <c r="K645" s="4">
        <f t="shared" si="74"/>
        <v>1800</v>
      </c>
      <c r="L645" s="4">
        <f>IF(D645=1,"",VLOOKUP(D645,系数!$AA$1:$AJ$12,MATCH(C645,圣物评级,0),1))</f>
        <v>0</v>
      </c>
      <c r="M645" s="4">
        <f t="shared" si="73"/>
        <v>4701</v>
      </c>
    </row>
    <row r="646" spans="1:13" x14ac:dyDescent="0.3">
      <c r="A646" s="4">
        <f t="shared" si="68"/>
        <v>81000006</v>
      </c>
      <c r="B646" s="4">
        <v>2</v>
      </c>
      <c r="C646" s="4">
        <f>INDEX(属性!F:F,MATCH(强化!A646,属性!A:A,0))</f>
        <v>7</v>
      </c>
      <c r="D646" s="4">
        <f t="shared" si="69"/>
        <v>44</v>
      </c>
      <c r="E646" s="4">
        <v>0</v>
      </c>
      <c r="F646" s="4">
        <v>0</v>
      </c>
      <c r="G646" s="4">
        <v>0</v>
      </c>
      <c r="H646" s="4">
        <f t="shared" si="71"/>
        <v>186</v>
      </c>
      <c r="I646" s="4">
        <f t="shared" si="72"/>
        <v>0</v>
      </c>
      <c r="J646" s="4">
        <f t="shared" si="70"/>
        <v>304</v>
      </c>
      <c r="K646" s="4">
        <f t="shared" si="74"/>
        <v>1800</v>
      </c>
      <c r="L646" s="4">
        <f>IF(D646=1,"",VLOOKUP(D646,系数!$AA$1:$AJ$12,MATCH(C646,圣物评级,0),1))</f>
        <v>0</v>
      </c>
      <c r="M646" s="4">
        <f t="shared" si="73"/>
        <v>4990</v>
      </c>
    </row>
    <row r="647" spans="1:13" x14ac:dyDescent="0.3">
      <c r="A647" s="4">
        <f t="shared" si="68"/>
        <v>81000006</v>
      </c>
      <c r="B647" s="4">
        <v>2</v>
      </c>
      <c r="C647" s="4">
        <f>INDEX(属性!F:F,MATCH(强化!A647,属性!A:A,0))</f>
        <v>7</v>
      </c>
      <c r="D647" s="4">
        <f t="shared" si="69"/>
        <v>45</v>
      </c>
      <c r="E647" s="4">
        <v>0</v>
      </c>
      <c r="F647" s="4">
        <v>0</v>
      </c>
      <c r="G647" s="4">
        <v>0</v>
      </c>
      <c r="H647" s="4">
        <f t="shared" si="71"/>
        <v>188</v>
      </c>
      <c r="I647" s="4">
        <f t="shared" si="72"/>
        <v>0</v>
      </c>
      <c r="J647" s="4">
        <f t="shared" si="70"/>
        <v>319</v>
      </c>
      <c r="K647" s="4">
        <f t="shared" si="74"/>
        <v>1800</v>
      </c>
      <c r="L647" s="4">
        <f>IF(D647=1,"",VLOOKUP(D647,系数!$AA$1:$AJ$12,MATCH(C647,圣物评级,0),1))</f>
        <v>0</v>
      </c>
      <c r="M647" s="4">
        <f t="shared" si="73"/>
        <v>5294</v>
      </c>
    </row>
    <row r="648" spans="1:13" x14ac:dyDescent="0.3">
      <c r="A648" s="4">
        <f t="shared" si="68"/>
        <v>81000006</v>
      </c>
      <c r="B648" s="4">
        <v>2</v>
      </c>
      <c r="C648" s="4">
        <f>INDEX(属性!F:F,MATCH(强化!A648,属性!A:A,0))</f>
        <v>7</v>
      </c>
      <c r="D648" s="4">
        <f t="shared" si="69"/>
        <v>46</v>
      </c>
      <c r="E648" s="4">
        <v>0</v>
      </c>
      <c r="F648" s="4">
        <v>0</v>
      </c>
      <c r="G648" s="4">
        <v>0</v>
      </c>
      <c r="H648" s="4">
        <f t="shared" si="71"/>
        <v>190</v>
      </c>
      <c r="I648" s="4">
        <f t="shared" si="72"/>
        <v>0</v>
      </c>
      <c r="J648" s="4">
        <f t="shared" si="70"/>
        <v>335</v>
      </c>
      <c r="K648" s="4">
        <f t="shared" si="74"/>
        <v>1800</v>
      </c>
      <c r="L648" s="4">
        <f>IF(D648=1,"",VLOOKUP(D648,系数!$AA$1:$AJ$12,MATCH(C648,圣物评级,0),1))</f>
        <v>0</v>
      </c>
      <c r="M648" s="4">
        <f t="shared" si="73"/>
        <v>5613</v>
      </c>
    </row>
    <row r="649" spans="1:13" x14ac:dyDescent="0.3">
      <c r="A649" s="4">
        <f t="shared" si="68"/>
        <v>81000006</v>
      </c>
      <c r="B649" s="4">
        <v>2</v>
      </c>
      <c r="C649" s="4">
        <f>INDEX(属性!F:F,MATCH(强化!A649,属性!A:A,0))</f>
        <v>7</v>
      </c>
      <c r="D649" s="4">
        <f t="shared" si="69"/>
        <v>47</v>
      </c>
      <c r="E649" s="4">
        <v>0</v>
      </c>
      <c r="F649" s="4">
        <v>0</v>
      </c>
      <c r="G649" s="4">
        <v>0</v>
      </c>
      <c r="H649" s="4">
        <f t="shared" si="71"/>
        <v>192</v>
      </c>
      <c r="I649" s="4">
        <f t="shared" si="72"/>
        <v>0</v>
      </c>
      <c r="J649" s="4">
        <f t="shared" si="70"/>
        <v>352</v>
      </c>
      <c r="K649" s="4">
        <f t="shared" si="74"/>
        <v>1800</v>
      </c>
      <c r="L649" s="4">
        <f>IF(D649=1,"",VLOOKUP(D649,系数!$AA$1:$AJ$12,MATCH(C649,圣物评级,0),1))</f>
        <v>0</v>
      </c>
      <c r="M649" s="4">
        <f t="shared" si="73"/>
        <v>5948</v>
      </c>
    </row>
    <row r="650" spans="1:13" x14ac:dyDescent="0.3">
      <c r="A650" s="4">
        <f t="shared" si="68"/>
        <v>81000006</v>
      </c>
      <c r="B650" s="4">
        <v>2</v>
      </c>
      <c r="C650" s="4">
        <f>INDEX(属性!F:F,MATCH(强化!A650,属性!A:A,0))</f>
        <v>7</v>
      </c>
      <c r="D650" s="4">
        <f t="shared" si="69"/>
        <v>48</v>
      </c>
      <c r="E650" s="4">
        <v>0</v>
      </c>
      <c r="F650" s="4">
        <v>0</v>
      </c>
      <c r="G650" s="4">
        <v>0</v>
      </c>
      <c r="H650" s="4">
        <f t="shared" si="71"/>
        <v>194</v>
      </c>
      <c r="I650" s="4">
        <f t="shared" si="72"/>
        <v>0</v>
      </c>
      <c r="J650" s="4">
        <f t="shared" si="70"/>
        <v>369</v>
      </c>
      <c r="K650" s="4">
        <f t="shared" si="74"/>
        <v>1800</v>
      </c>
      <c r="L650" s="4">
        <f>IF(D650=1,"",VLOOKUP(D650,系数!$AA$1:$AJ$12,MATCH(C650,圣物评级,0),1))</f>
        <v>0</v>
      </c>
      <c r="M650" s="4">
        <f t="shared" si="73"/>
        <v>6300</v>
      </c>
    </row>
    <row r="651" spans="1:13" x14ac:dyDescent="0.3">
      <c r="A651" s="4">
        <f t="shared" si="68"/>
        <v>81000006</v>
      </c>
      <c r="B651" s="4">
        <v>2</v>
      </c>
      <c r="C651" s="4">
        <f>INDEX(属性!F:F,MATCH(强化!A651,属性!A:A,0))</f>
        <v>7</v>
      </c>
      <c r="D651" s="4">
        <f t="shared" si="69"/>
        <v>49</v>
      </c>
      <c r="E651" s="4">
        <v>0</v>
      </c>
      <c r="F651" s="4">
        <v>0</v>
      </c>
      <c r="G651" s="4">
        <v>0</v>
      </c>
      <c r="H651" s="4">
        <f t="shared" si="71"/>
        <v>196</v>
      </c>
      <c r="I651" s="4">
        <f t="shared" si="72"/>
        <v>0</v>
      </c>
      <c r="J651" s="4">
        <f t="shared" si="70"/>
        <v>388</v>
      </c>
      <c r="K651" s="4">
        <f t="shared" si="74"/>
        <v>1800</v>
      </c>
      <c r="L651" s="4">
        <f>IF(D651=1,"",VLOOKUP(D651,系数!$AA$1:$AJ$12,MATCH(C651,圣物评级,0),1))</f>
        <v>0</v>
      </c>
      <c r="M651" s="4">
        <f t="shared" si="73"/>
        <v>6669</v>
      </c>
    </row>
    <row r="652" spans="1:13" x14ac:dyDescent="0.3">
      <c r="A652" s="4">
        <f t="shared" si="68"/>
        <v>81000006</v>
      </c>
      <c r="B652" s="4">
        <v>2</v>
      </c>
      <c r="C652" s="4">
        <f>INDEX(属性!F:F,MATCH(强化!A652,属性!A:A,0))</f>
        <v>7</v>
      </c>
      <c r="D652" s="4">
        <f t="shared" si="69"/>
        <v>50</v>
      </c>
      <c r="E652" s="4">
        <v>0</v>
      </c>
      <c r="F652" s="4">
        <v>0</v>
      </c>
      <c r="G652" s="4">
        <v>0</v>
      </c>
      <c r="H652" s="4">
        <f t="shared" si="71"/>
        <v>198</v>
      </c>
      <c r="I652" s="4">
        <f t="shared" si="72"/>
        <v>0</v>
      </c>
      <c r="J652" s="4">
        <f t="shared" si="70"/>
        <v>407</v>
      </c>
      <c r="K652" s="4">
        <f t="shared" si="74"/>
        <v>1800</v>
      </c>
      <c r="L652" s="4">
        <f>IF(D652=1,"",VLOOKUP(D652,系数!$AA$1:$AJ$12,MATCH(C652,圣物评级,0),1))</f>
        <v>0</v>
      </c>
      <c r="M652" s="4">
        <f t="shared" si="73"/>
        <v>7057</v>
      </c>
    </row>
    <row r="653" spans="1:13" x14ac:dyDescent="0.3">
      <c r="A653" s="4">
        <f t="shared" si="68"/>
        <v>81000006</v>
      </c>
      <c r="B653" s="4">
        <v>2</v>
      </c>
      <c r="C653" s="4">
        <f>INDEX(属性!F:F,MATCH(强化!A653,属性!A:A,0))</f>
        <v>7</v>
      </c>
      <c r="D653" s="4">
        <f t="shared" si="69"/>
        <v>51</v>
      </c>
      <c r="E653" s="4">
        <v>0</v>
      </c>
      <c r="F653" s="4">
        <v>0</v>
      </c>
      <c r="G653" s="4">
        <v>0</v>
      </c>
      <c r="H653" s="4">
        <f t="shared" si="71"/>
        <v>200</v>
      </c>
      <c r="I653" s="4">
        <f t="shared" si="72"/>
        <v>0</v>
      </c>
      <c r="J653" s="4">
        <f t="shared" si="70"/>
        <v>435</v>
      </c>
      <c r="K653" s="4">
        <f t="shared" si="74"/>
        <v>1800</v>
      </c>
      <c r="L653" s="4">
        <f>IF(D653=1,"",VLOOKUP(D653,系数!$AA$1:$AJ$12,MATCH(C653,圣物评级,0),1))</f>
        <v>0</v>
      </c>
      <c r="M653" s="4">
        <f t="shared" si="73"/>
        <v>7464</v>
      </c>
    </row>
    <row r="654" spans="1:13" x14ac:dyDescent="0.3">
      <c r="A654" s="4">
        <f t="shared" si="68"/>
        <v>81000006</v>
      </c>
      <c r="B654" s="4">
        <v>2</v>
      </c>
      <c r="C654" s="4">
        <f>INDEX(属性!F:F,MATCH(强化!A654,属性!A:A,0))</f>
        <v>7</v>
      </c>
      <c r="D654" s="4">
        <f t="shared" si="69"/>
        <v>52</v>
      </c>
      <c r="E654" s="4">
        <v>0</v>
      </c>
      <c r="F654" s="4">
        <v>0</v>
      </c>
      <c r="G654" s="4">
        <v>0</v>
      </c>
      <c r="H654" s="4">
        <f t="shared" si="71"/>
        <v>202</v>
      </c>
      <c r="I654" s="4">
        <f t="shared" si="72"/>
        <v>0</v>
      </c>
      <c r="J654" s="4">
        <f t="shared" si="70"/>
        <v>466</v>
      </c>
      <c r="K654" s="4">
        <f t="shared" si="74"/>
        <v>1800</v>
      </c>
      <c r="L654" s="4">
        <f>IF(D654=1,"",VLOOKUP(D654,系数!$AA$1:$AJ$12,MATCH(C654,圣物评级,0),1))</f>
        <v>0</v>
      </c>
      <c r="M654" s="4">
        <f t="shared" si="73"/>
        <v>7899</v>
      </c>
    </row>
    <row r="655" spans="1:13" x14ac:dyDescent="0.3">
      <c r="A655" s="4">
        <f t="shared" si="68"/>
        <v>81000006</v>
      </c>
      <c r="B655" s="4">
        <v>2</v>
      </c>
      <c r="C655" s="4">
        <f>INDEX(属性!F:F,MATCH(强化!A655,属性!A:A,0))</f>
        <v>7</v>
      </c>
      <c r="D655" s="4">
        <f t="shared" si="69"/>
        <v>53</v>
      </c>
      <c r="E655" s="4">
        <v>0</v>
      </c>
      <c r="F655" s="4">
        <v>0</v>
      </c>
      <c r="G655" s="4">
        <v>0</v>
      </c>
      <c r="H655" s="4">
        <f t="shared" si="71"/>
        <v>204</v>
      </c>
      <c r="I655" s="4">
        <f t="shared" si="72"/>
        <v>0</v>
      </c>
      <c r="J655" s="4">
        <f t="shared" si="70"/>
        <v>498</v>
      </c>
      <c r="K655" s="4">
        <f t="shared" si="74"/>
        <v>1800</v>
      </c>
      <c r="L655" s="4">
        <f>IF(D655=1,"",VLOOKUP(D655,系数!$AA$1:$AJ$12,MATCH(C655,圣物评级,0),1))</f>
        <v>0</v>
      </c>
      <c r="M655" s="4">
        <f t="shared" si="73"/>
        <v>8365</v>
      </c>
    </row>
    <row r="656" spans="1:13" x14ac:dyDescent="0.3">
      <c r="A656" s="4">
        <f t="shared" si="68"/>
        <v>81000006</v>
      </c>
      <c r="B656" s="4">
        <v>2</v>
      </c>
      <c r="C656" s="4">
        <f>INDEX(属性!F:F,MATCH(强化!A656,属性!A:A,0))</f>
        <v>7</v>
      </c>
      <c r="D656" s="4">
        <f t="shared" si="69"/>
        <v>54</v>
      </c>
      <c r="E656" s="4">
        <v>0</v>
      </c>
      <c r="F656" s="4">
        <v>0</v>
      </c>
      <c r="G656" s="4">
        <v>0</v>
      </c>
      <c r="H656" s="4">
        <f t="shared" si="71"/>
        <v>206</v>
      </c>
      <c r="I656" s="4">
        <f t="shared" si="72"/>
        <v>0</v>
      </c>
      <c r="J656" s="4">
        <f t="shared" si="70"/>
        <v>533</v>
      </c>
      <c r="K656" s="4">
        <f t="shared" si="74"/>
        <v>1800</v>
      </c>
      <c r="L656" s="4">
        <f>IF(D656=1,"",VLOOKUP(D656,系数!$AA$1:$AJ$12,MATCH(C656,圣物评级,0),1))</f>
        <v>0</v>
      </c>
      <c r="M656" s="4">
        <f t="shared" si="73"/>
        <v>8863</v>
      </c>
    </row>
    <row r="657" spans="1:13" x14ac:dyDescent="0.3">
      <c r="A657" s="4">
        <f t="shared" si="68"/>
        <v>81000006</v>
      </c>
      <c r="B657" s="4">
        <v>2</v>
      </c>
      <c r="C657" s="4">
        <f>INDEX(属性!F:F,MATCH(强化!A657,属性!A:A,0))</f>
        <v>7</v>
      </c>
      <c r="D657" s="4">
        <f t="shared" si="69"/>
        <v>55</v>
      </c>
      <c r="E657" s="4">
        <v>0</v>
      </c>
      <c r="F657" s="4">
        <v>0</v>
      </c>
      <c r="G657" s="4">
        <v>0</v>
      </c>
      <c r="H657" s="4">
        <f t="shared" si="71"/>
        <v>208</v>
      </c>
      <c r="I657" s="4">
        <f t="shared" si="72"/>
        <v>0</v>
      </c>
      <c r="J657" s="4">
        <f t="shared" si="70"/>
        <v>570</v>
      </c>
      <c r="K657" s="4">
        <f t="shared" si="74"/>
        <v>1800</v>
      </c>
      <c r="L657" s="4">
        <f>IF(D657=1,"",VLOOKUP(D657,系数!$AA$1:$AJ$12,MATCH(C657,圣物评级,0),1))</f>
        <v>0</v>
      </c>
      <c r="M657" s="4">
        <f t="shared" si="73"/>
        <v>9396</v>
      </c>
    </row>
    <row r="658" spans="1:13" x14ac:dyDescent="0.3">
      <c r="A658" s="4">
        <f t="shared" si="68"/>
        <v>81000006</v>
      </c>
      <c r="B658" s="4">
        <v>2</v>
      </c>
      <c r="C658" s="4">
        <f>INDEX(属性!F:F,MATCH(强化!A658,属性!A:A,0))</f>
        <v>7</v>
      </c>
      <c r="D658" s="4">
        <f t="shared" si="69"/>
        <v>56</v>
      </c>
      <c r="E658" s="4">
        <v>0</v>
      </c>
      <c r="F658" s="4">
        <v>0</v>
      </c>
      <c r="G658" s="4">
        <v>0</v>
      </c>
      <c r="H658" s="4">
        <f t="shared" si="71"/>
        <v>210</v>
      </c>
      <c r="I658" s="4">
        <f t="shared" si="72"/>
        <v>0</v>
      </c>
      <c r="J658" s="4">
        <f t="shared" si="70"/>
        <v>610</v>
      </c>
      <c r="K658" s="4">
        <f t="shared" si="74"/>
        <v>1800</v>
      </c>
      <c r="L658" s="4">
        <f>IF(D658=1,"",VLOOKUP(D658,系数!$AA$1:$AJ$12,MATCH(C658,圣物评级,0),1))</f>
        <v>0</v>
      </c>
      <c r="M658" s="4">
        <f t="shared" si="73"/>
        <v>9966</v>
      </c>
    </row>
    <row r="659" spans="1:13" x14ac:dyDescent="0.3">
      <c r="A659" s="4">
        <f t="shared" si="68"/>
        <v>81000006</v>
      </c>
      <c r="B659" s="4">
        <v>2</v>
      </c>
      <c r="C659" s="4">
        <f>INDEX(属性!F:F,MATCH(强化!A659,属性!A:A,0))</f>
        <v>7</v>
      </c>
      <c r="D659" s="4">
        <f t="shared" si="69"/>
        <v>57</v>
      </c>
      <c r="E659" s="4">
        <v>0</v>
      </c>
      <c r="F659" s="4">
        <v>0</v>
      </c>
      <c r="G659" s="4">
        <v>0</v>
      </c>
      <c r="H659" s="4">
        <f t="shared" si="71"/>
        <v>212</v>
      </c>
      <c r="I659" s="4">
        <f t="shared" si="72"/>
        <v>0</v>
      </c>
      <c r="J659" s="4">
        <f t="shared" si="70"/>
        <v>652</v>
      </c>
      <c r="K659" s="4">
        <f t="shared" si="74"/>
        <v>1800</v>
      </c>
      <c r="L659" s="4">
        <f>IF(D659=1,"",VLOOKUP(D659,系数!$AA$1:$AJ$12,MATCH(C659,圣物评级,0),1))</f>
        <v>0</v>
      </c>
      <c r="M659" s="4">
        <f t="shared" si="73"/>
        <v>10576</v>
      </c>
    </row>
    <row r="660" spans="1:13" x14ac:dyDescent="0.3">
      <c r="A660" s="4">
        <f t="shared" si="68"/>
        <v>81000006</v>
      </c>
      <c r="B660" s="4">
        <v>2</v>
      </c>
      <c r="C660" s="4">
        <f>INDEX(属性!F:F,MATCH(强化!A660,属性!A:A,0))</f>
        <v>7</v>
      </c>
      <c r="D660" s="4">
        <f t="shared" si="69"/>
        <v>58</v>
      </c>
      <c r="E660" s="4">
        <v>0</v>
      </c>
      <c r="F660" s="4">
        <v>0</v>
      </c>
      <c r="G660" s="4">
        <v>0</v>
      </c>
      <c r="H660" s="4">
        <f t="shared" si="71"/>
        <v>214</v>
      </c>
      <c r="I660" s="4">
        <f t="shared" si="72"/>
        <v>0</v>
      </c>
      <c r="J660" s="4">
        <f t="shared" si="70"/>
        <v>698</v>
      </c>
      <c r="K660" s="4">
        <f t="shared" si="74"/>
        <v>1800</v>
      </c>
      <c r="L660" s="4">
        <f>IF(D660=1,"",VLOOKUP(D660,系数!$AA$1:$AJ$12,MATCH(C660,圣物评级,0),1))</f>
        <v>0</v>
      </c>
      <c r="M660" s="4">
        <f t="shared" si="73"/>
        <v>11228</v>
      </c>
    </row>
    <row r="661" spans="1:13" x14ac:dyDescent="0.3">
      <c r="A661" s="4">
        <f t="shared" si="68"/>
        <v>81000006</v>
      </c>
      <c r="B661" s="4">
        <v>2</v>
      </c>
      <c r="C661" s="4">
        <f>INDEX(属性!F:F,MATCH(强化!A661,属性!A:A,0))</f>
        <v>7</v>
      </c>
      <c r="D661" s="4">
        <f t="shared" si="69"/>
        <v>59</v>
      </c>
      <c r="E661" s="4">
        <v>0</v>
      </c>
      <c r="F661" s="4">
        <v>0</v>
      </c>
      <c r="G661" s="4">
        <v>0</v>
      </c>
      <c r="H661" s="4">
        <f t="shared" si="71"/>
        <v>216</v>
      </c>
      <c r="I661" s="4">
        <f t="shared" si="72"/>
        <v>0</v>
      </c>
      <c r="J661" s="4">
        <f t="shared" si="70"/>
        <v>747</v>
      </c>
      <c r="K661" s="4">
        <f t="shared" si="74"/>
        <v>1800</v>
      </c>
      <c r="L661" s="4">
        <f>IF(D661=1,"",VLOOKUP(D661,系数!$AA$1:$AJ$12,MATCH(C661,圣物评级,0),1))</f>
        <v>0</v>
      </c>
      <c r="M661" s="4">
        <f t="shared" si="73"/>
        <v>11926</v>
      </c>
    </row>
    <row r="662" spans="1:13" x14ac:dyDescent="0.3">
      <c r="A662" s="4">
        <f t="shared" si="68"/>
        <v>81000006</v>
      </c>
      <c r="B662" s="4">
        <v>2</v>
      </c>
      <c r="C662" s="4">
        <f>INDEX(属性!F:F,MATCH(强化!A662,属性!A:A,0))</f>
        <v>7</v>
      </c>
      <c r="D662" s="4">
        <f t="shared" si="69"/>
        <v>60</v>
      </c>
      <c r="E662" s="4">
        <v>0</v>
      </c>
      <c r="F662" s="4">
        <v>0</v>
      </c>
      <c r="G662" s="4">
        <v>0</v>
      </c>
      <c r="H662" s="4">
        <f t="shared" si="71"/>
        <v>218</v>
      </c>
      <c r="I662" s="4">
        <f t="shared" si="72"/>
        <v>0</v>
      </c>
      <c r="J662" s="4">
        <f t="shared" si="70"/>
        <v>800</v>
      </c>
      <c r="K662" s="4">
        <f t="shared" si="74"/>
        <v>1800</v>
      </c>
      <c r="L662" s="4">
        <f>IF(D662=1,"",VLOOKUP(D662,系数!$AA$1:$AJ$12,MATCH(C662,圣物评级,0),1))</f>
        <v>0</v>
      </c>
      <c r="M662" s="4">
        <f t="shared" si="73"/>
        <v>12673</v>
      </c>
    </row>
    <row r="663" spans="1:13" x14ac:dyDescent="0.3">
      <c r="A663" s="4">
        <f t="shared" si="68"/>
        <v>81000006</v>
      </c>
      <c r="B663" s="4">
        <v>2</v>
      </c>
      <c r="C663" s="4">
        <f>INDEX(属性!F:F,MATCH(强化!A663,属性!A:A,0))</f>
        <v>7</v>
      </c>
      <c r="D663" s="4">
        <f t="shared" si="69"/>
        <v>61</v>
      </c>
      <c r="E663" s="4">
        <v>0</v>
      </c>
      <c r="F663" s="4">
        <v>0</v>
      </c>
      <c r="G663" s="4">
        <v>0</v>
      </c>
      <c r="H663" s="4">
        <f t="shared" si="71"/>
        <v>220</v>
      </c>
      <c r="I663" s="4">
        <f t="shared" si="72"/>
        <v>0</v>
      </c>
      <c r="J663" s="4">
        <f t="shared" si="70"/>
        <v>871</v>
      </c>
      <c r="K663" s="4">
        <f t="shared" si="74"/>
        <v>1800</v>
      </c>
      <c r="L663" s="4">
        <f>IF(D663=1,"",VLOOKUP(D663,系数!$AA$1:$AJ$12,MATCH(C663,圣物评级,0),1))</f>
        <v>0</v>
      </c>
      <c r="M663" s="4">
        <f t="shared" si="73"/>
        <v>13473</v>
      </c>
    </row>
    <row r="664" spans="1:13" x14ac:dyDescent="0.3">
      <c r="A664" s="4">
        <f t="shared" si="68"/>
        <v>81000006</v>
      </c>
      <c r="B664" s="4">
        <v>2</v>
      </c>
      <c r="C664" s="4">
        <f>INDEX(属性!F:F,MATCH(强化!A664,属性!A:A,0))</f>
        <v>7</v>
      </c>
      <c r="D664" s="4">
        <f t="shared" si="69"/>
        <v>62</v>
      </c>
      <c r="E664" s="4">
        <v>0</v>
      </c>
      <c r="F664" s="4">
        <v>0</v>
      </c>
      <c r="G664" s="4">
        <v>0</v>
      </c>
      <c r="H664" s="4">
        <f t="shared" si="71"/>
        <v>222</v>
      </c>
      <c r="I664" s="4">
        <f t="shared" si="72"/>
        <v>0</v>
      </c>
      <c r="J664" s="4">
        <f t="shared" si="70"/>
        <v>949</v>
      </c>
      <c r="K664" s="4">
        <f t="shared" si="74"/>
        <v>1800</v>
      </c>
      <c r="L664" s="4">
        <f>IF(D664=1,"",VLOOKUP(D664,系数!$AA$1:$AJ$12,MATCH(C664,圣物评级,0),1))</f>
        <v>0</v>
      </c>
      <c r="M664" s="4">
        <f t="shared" si="73"/>
        <v>14344</v>
      </c>
    </row>
    <row r="665" spans="1:13" x14ac:dyDescent="0.3">
      <c r="A665" s="4">
        <f t="shared" si="68"/>
        <v>81000006</v>
      </c>
      <c r="B665" s="4">
        <v>2</v>
      </c>
      <c r="C665" s="4">
        <f>INDEX(属性!F:F,MATCH(强化!A665,属性!A:A,0))</f>
        <v>7</v>
      </c>
      <c r="D665" s="4">
        <f t="shared" si="69"/>
        <v>63</v>
      </c>
      <c r="E665" s="4">
        <v>0</v>
      </c>
      <c r="F665" s="4">
        <v>0</v>
      </c>
      <c r="G665" s="4">
        <v>0</v>
      </c>
      <c r="H665" s="4">
        <f t="shared" si="71"/>
        <v>224</v>
      </c>
      <c r="I665" s="4">
        <f t="shared" si="72"/>
        <v>0</v>
      </c>
      <c r="J665" s="4">
        <f t="shared" si="70"/>
        <v>1036</v>
      </c>
      <c r="K665" s="4">
        <f t="shared" si="74"/>
        <v>1800</v>
      </c>
      <c r="L665" s="4">
        <f>IF(D665=1,"",VLOOKUP(D665,系数!$AA$1:$AJ$12,MATCH(C665,圣物评级,0),1))</f>
        <v>0</v>
      </c>
      <c r="M665" s="4">
        <f t="shared" si="73"/>
        <v>15293</v>
      </c>
    </row>
    <row r="666" spans="1:13" x14ac:dyDescent="0.3">
      <c r="A666" s="4">
        <f t="shared" si="68"/>
        <v>81000006</v>
      </c>
      <c r="B666" s="4">
        <v>2</v>
      </c>
      <c r="C666" s="4">
        <f>INDEX(属性!F:F,MATCH(强化!A666,属性!A:A,0))</f>
        <v>7</v>
      </c>
      <c r="D666" s="4">
        <f t="shared" si="69"/>
        <v>64</v>
      </c>
      <c r="E666" s="4">
        <v>0</v>
      </c>
      <c r="F666" s="4">
        <v>0</v>
      </c>
      <c r="G666" s="4">
        <v>0</v>
      </c>
      <c r="H666" s="4">
        <f t="shared" si="71"/>
        <v>226</v>
      </c>
      <c r="I666" s="4">
        <f t="shared" si="72"/>
        <v>0</v>
      </c>
      <c r="J666" s="4">
        <f t="shared" si="70"/>
        <v>1128</v>
      </c>
      <c r="K666" s="4">
        <f t="shared" si="74"/>
        <v>1800</v>
      </c>
      <c r="L666" s="4">
        <f>IF(D666=1,"",VLOOKUP(D666,系数!$AA$1:$AJ$12,MATCH(C666,圣物评级,0),1))</f>
        <v>0</v>
      </c>
      <c r="M666" s="4">
        <f t="shared" si="73"/>
        <v>16329</v>
      </c>
    </row>
    <row r="667" spans="1:13" x14ac:dyDescent="0.3">
      <c r="A667" s="4">
        <f t="shared" si="68"/>
        <v>81000006</v>
      </c>
      <c r="B667" s="4">
        <v>2</v>
      </c>
      <c r="C667" s="4">
        <f>INDEX(属性!F:F,MATCH(强化!A667,属性!A:A,0))</f>
        <v>7</v>
      </c>
      <c r="D667" s="4">
        <f t="shared" si="69"/>
        <v>65</v>
      </c>
      <c r="E667" s="4">
        <v>0</v>
      </c>
      <c r="F667" s="4">
        <v>0</v>
      </c>
      <c r="G667" s="4">
        <v>0</v>
      </c>
      <c r="H667" s="4">
        <f t="shared" si="71"/>
        <v>228</v>
      </c>
      <c r="I667" s="4">
        <f t="shared" si="72"/>
        <v>0</v>
      </c>
      <c r="J667" s="4">
        <f t="shared" si="70"/>
        <v>1230</v>
      </c>
      <c r="K667" s="4">
        <f t="shared" si="74"/>
        <v>1800</v>
      </c>
      <c r="L667" s="4">
        <f>IF(D667=1,"",VLOOKUP(D667,系数!$AA$1:$AJ$12,MATCH(C667,圣物评级,0),1))</f>
        <v>0</v>
      </c>
      <c r="M667" s="4">
        <f t="shared" si="73"/>
        <v>17457</v>
      </c>
    </row>
    <row r="668" spans="1:13" x14ac:dyDescent="0.3">
      <c r="A668" s="4">
        <f t="shared" si="68"/>
        <v>81000006</v>
      </c>
      <c r="B668" s="4">
        <v>2</v>
      </c>
      <c r="C668" s="4">
        <f>INDEX(属性!F:F,MATCH(强化!A668,属性!A:A,0))</f>
        <v>7</v>
      </c>
      <c r="D668" s="4">
        <f t="shared" si="69"/>
        <v>66</v>
      </c>
      <c r="E668" s="4">
        <v>0</v>
      </c>
      <c r="F668" s="4">
        <v>0</v>
      </c>
      <c r="G668" s="4">
        <v>0</v>
      </c>
      <c r="H668" s="4">
        <f t="shared" si="71"/>
        <v>230</v>
      </c>
      <c r="I668" s="4">
        <f t="shared" si="72"/>
        <v>0</v>
      </c>
      <c r="J668" s="4">
        <f t="shared" si="70"/>
        <v>1340</v>
      </c>
      <c r="K668" s="4">
        <f t="shared" si="74"/>
        <v>1800</v>
      </c>
      <c r="L668" s="4">
        <f>IF(D668=1,"",VLOOKUP(D668,系数!$AA$1:$AJ$12,MATCH(C668,圣物评级,0),1))</f>
        <v>0</v>
      </c>
      <c r="M668" s="4">
        <f t="shared" si="73"/>
        <v>18687</v>
      </c>
    </row>
    <row r="669" spans="1:13" x14ac:dyDescent="0.3">
      <c r="A669" s="4">
        <f t="shared" si="68"/>
        <v>81000006</v>
      </c>
      <c r="B669" s="4">
        <v>2</v>
      </c>
      <c r="C669" s="4">
        <f>INDEX(属性!F:F,MATCH(强化!A669,属性!A:A,0))</f>
        <v>7</v>
      </c>
      <c r="D669" s="4">
        <f t="shared" si="69"/>
        <v>67</v>
      </c>
      <c r="E669" s="4">
        <v>0</v>
      </c>
      <c r="F669" s="4">
        <v>0</v>
      </c>
      <c r="G669" s="4">
        <v>0</v>
      </c>
      <c r="H669" s="4">
        <f t="shared" si="71"/>
        <v>232</v>
      </c>
      <c r="I669" s="4">
        <f t="shared" si="72"/>
        <v>0</v>
      </c>
      <c r="J669" s="4">
        <f t="shared" si="70"/>
        <v>1461</v>
      </c>
      <c r="K669" s="4">
        <f t="shared" si="74"/>
        <v>1800</v>
      </c>
      <c r="L669" s="4">
        <f>IF(D669=1,"",VLOOKUP(D669,系数!$AA$1:$AJ$12,MATCH(C669,圣物评级,0),1))</f>
        <v>0</v>
      </c>
      <c r="M669" s="4">
        <f t="shared" si="73"/>
        <v>20027</v>
      </c>
    </row>
    <row r="670" spans="1:13" x14ac:dyDescent="0.3">
      <c r="A670" s="4">
        <f t="shared" si="68"/>
        <v>81000006</v>
      </c>
      <c r="B670" s="4">
        <v>2</v>
      </c>
      <c r="C670" s="4">
        <f>INDEX(属性!F:F,MATCH(强化!A670,属性!A:A,0))</f>
        <v>7</v>
      </c>
      <c r="D670" s="4">
        <f t="shared" si="69"/>
        <v>68</v>
      </c>
      <c r="E670" s="4">
        <v>0</v>
      </c>
      <c r="F670" s="4">
        <v>0</v>
      </c>
      <c r="G670" s="4">
        <v>0</v>
      </c>
      <c r="H670" s="4">
        <f t="shared" si="71"/>
        <v>234</v>
      </c>
      <c r="I670" s="4">
        <f t="shared" si="72"/>
        <v>0</v>
      </c>
      <c r="J670" s="4">
        <f t="shared" si="70"/>
        <v>1592</v>
      </c>
      <c r="K670" s="4">
        <f t="shared" si="74"/>
        <v>1800</v>
      </c>
      <c r="L670" s="4">
        <f>IF(D670=1,"",VLOOKUP(D670,系数!$AA$1:$AJ$12,MATCH(C670,圣物评级,0),1))</f>
        <v>0</v>
      </c>
      <c r="M670" s="4">
        <f t="shared" si="73"/>
        <v>21488</v>
      </c>
    </row>
    <row r="671" spans="1:13" x14ac:dyDescent="0.3">
      <c r="A671" s="4">
        <f t="shared" si="68"/>
        <v>81000006</v>
      </c>
      <c r="B671" s="4">
        <v>2</v>
      </c>
      <c r="C671" s="4">
        <f>INDEX(属性!F:F,MATCH(强化!A671,属性!A:A,0))</f>
        <v>7</v>
      </c>
      <c r="D671" s="4">
        <f t="shared" si="69"/>
        <v>69</v>
      </c>
      <c r="E671" s="4">
        <v>0</v>
      </c>
      <c r="F671" s="4">
        <v>0</v>
      </c>
      <c r="G671" s="4">
        <v>0</v>
      </c>
      <c r="H671" s="4">
        <f t="shared" si="71"/>
        <v>236</v>
      </c>
      <c r="I671" s="4">
        <f t="shared" si="72"/>
        <v>0</v>
      </c>
      <c r="J671" s="4">
        <f t="shared" si="70"/>
        <v>1736</v>
      </c>
      <c r="K671" s="4">
        <f t="shared" si="74"/>
        <v>1800</v>
      </c>
      <c r="L671" s="4">
        <f>IF(D671=1,"",VLOOKUP(D671,系数!$AA$1:$AJ$12,MATCH(C671,圣物评级,0),1))</f>
        <v>0</v>
      </c>
      <c r="M671" s="4">
        <f t="shared" si="73"/>
        <v>23080</v>
      </c>
    </row>
    <row r="672" spans="1:13" x14ac:dyDescent="0.3">
      <c r="A672" s="4">
        <f t="shared" si="68"/>
        <v>81000006</v>
      </c>
      <c r="B672" s="4">
        <v>2</v>
      </c>
      <c r="C672" s="4">
        <f>INDEX(属性!F:F,MATCH(强化!A672,属性!A:A,0))</f>
        <v>7</v>
      </c>
      <c r="D672" s="4">
        <f t="shared" si="69"/>
        <v>70</v>
      </c>
      <c r="E672" s="4">
        <v>0</v>
      </c>
      <c r="F672" s="4">
        <v>0</v>
      </c>
      <c r="G672" s="4">
        <v>0</v>
      </c>
      <c r="H672" s="4">
        <f t="shared" si="71"/>
        <v>238</v>
      </c>
      <c r="I672" s="4">
        <f t="shared" si="72"/>
        <v>0</v>
      </c>
      <c r="J672" s="4">
        <f t="shared" si="70"/>
        <v>1892</v>
      </c>
      <c r="K672" s="4">
        <f t="shared" si="74"/>
        <v>1800</v>
      </c>
      <c r="L672" s="4">
        <f>IF(D672=1,"",VLOOKUP(D672,系数!$AA$1:$AJ$12,MATCH(C672,圣物评级,0),1))</f>
        <v>0</v>
      </c>
      <c r="M672" s="4">
        <f t="shared" si="73"/>
        <v>24816</v>
      </c>
    </row>
    <row r="673" spans="1:13" x14ac:dyDescent="0.3">
      <c r="A673" s="4">
        <f t="shared" si="68"/>
        <v>81000006</v>
      </c>
      <c r="B673" s="4">
        <v>2</v>
      </c>
      <c r="C673" s="4">
        <f>INDEX(属性!F:F,MATCH(强化!A673,属性!A:A,0))</f>
        <v>7</v>
      </c>
      <c r="D673" s="4">
        <f t="shared" si="69"/>
        <v>71</v>
      </c>
      <c r="E673" s="4">
        <v>0</v>
      </c>
      <c r="F673" s="4">
        <v>0</v>
      </c>
      <c r="G673" s="4">
        <v>0</v>
      </c>
      <c r="H673" s="4">
        <f t="shared" si="71"/>
        <v>240</v>
      </c>
      <c r="I673" s="4">
        <f t="shared" si="72"/>
        <v>0</v>
      </c>
      <c r="J673" s="4">
        <f t="shared" si="70"/>
        <v>2100</v>
      </c>
      <c r="K673" s="4">
        <f t="shared" si="74"/>
        <v>1800</v>
      </c>
      <c r="L673" s="4">
        <f>IF(D673=1,"",VLOOKUP(D673,系数!$AA$1:$AJ$12,MATCH(C673,圣物评级,0),1))</f>
        <v>0</v>
      </c>
      <c r="M673" s="4">
        <f t="shared" si="73"/>
        <v>26708</v>
      </c>
    </row>
    <row r="674" spans="1:13" x14ac:dyDescent="0.3">
      <c r="A674" s="4">
        <f t="shared" si="68"/>
        <v>81000006</v>
      </c>
      <c r="B674" s="4">
        <v>2</v>
      </c>
      <c r="C674" s="4">
        <f>INDEX(属性!F:F,MATCH(强化!A674,属性!A:A,0))</f>
        <v>7</v>
      </c>
      <c r="D674" s="4">
        <f t="shared" si="69"/>
        <v>72</v>
      </c>
      <c r="E674" s="4">
        <v>0</v>
      </c>
      <c r="F674" s="4">
        <v>0</v>
      </c>
      <c r="G674" s="4">
        <v>0</v>
      </c>
      <c r="H674" s="4">
        <f t="shared" si="71"/>
        <v>242</v>
      </c>
      <c r="I674" s="4">
        <f t="shared" si="72"/>
        <v>0</v>
      </c>
      <c r="J674" s="4">
        <f t="shared" si="70"/>
        <v>2332</v>
      </c>
      <c r="K674" s="4">
        <f t="shared" si="74"/>
        <v>1800</v>
      </c>
      <c r="L674" s="4">
        <f>IF(D674=1,"",VLOOKUP(D674,系数!$AA$1:$AJ$12,MATCH(C674,圣物评级,0),1))</f>
        <v>0</v>
      </c>
      <c r="M674" s="4">
        <f t="shared" si="73"/>
        <v>28808</v>
      </c>
    </row>
    <row r="675" spans="1:13" x14ac:dyDescent="0.3">
      <c r="A675" s="4">
        <f t="shared" si="68"/>
        <v>81000006</v>
      </c>
      <c r="B675" s="4">
        <v>2</v>
      </c>
      <c r="C675" s="4">
        <f>INDEX(属性!F:F,MATCH(强化!A675,属性!A:A,0))</f>
        <v>7</v>
      </c>
      <c r="D675" s="4">
        <f t="shared" si="69"/>
        <v>73</v>
      </c>
      <c r="E675" s="4">
        <v>0</v>
      </c>
      <c r="F675" s="4">
        <v>0</v>
      </c>
      <c r="G675" s="4">
        <v>0</v>
      </c>
      <c r="H675" s="4">
        <f t="shared" si="71"/>
        <v>244</v>
      </c>
      <c r="I675" s="4">
        <f t="shared" si="72"/>
        <v>0</v>
      </c>
      <c r="J675" s="4">
        <f t="shared" si="70"/>
        <v>2588</v>
      </c>
      <c r="K675" s="4">
        <f t="shared" si="74"/>
        <v>1800</v>
      </c>
      <c r="L675" s="4">
        <f>IF(D675=1,"",VLOOKUP(D675,系数!$AA$1:$AJ$12,MATCH(C675,圣物评级,0),1))</f>
        <v>0</v>
      </c>
      <c r="M675" s="4">
        <f t="shared" si="73"/>
        <v>31140</v>
      </c>
    </row>
    <row r="676" spans="1:13" x14ac:dyDescent="0.3">
      <c r="A676" s="4">
        <f t="shared" si="68"/>
        <v>81000006</v>
      </c>
      <c r="B676" s="4">
        <v>2</v>
      </c>
      <c r="C676" s="4">
        <f>INDEX(属性!F:F,MATCH(强化!A676,属性!A:A,0))</f>
        <v>7</v>
      </c>
      <c r="D676" s="4">
        <f t="shared" si="69"/>
        <v>74</v>
      </c>
      <c r="E676" s="4">
        <v>0</v>
      </c>
      <c r="F676" s="4">
        <v>0</v>
      </c>
      <c r="G676" s="4">
        <v>0</v>
      </c>
      <c r="H676" s="4">
        <f t="shared" si="71"/>
        <v>246</v>
      </c>
      <c r="I676" s="4">
        <f t="shared" si="72"/>
        <v>0</v>
      </c>
      <c r="J676" s="4">
        <f t="shared" si="70"/>
        <v>2872</v>
      </c>
      <c r="K676" s="4">
        <f t="shared" si="74"/>
        <v>1800</v>
      </c>
      <c r="L676" s="4">
        <f>IF(D676=1,"",VLOOKUP(D676,系数!$AA$1:$AJ$12,MATCH(C676,圣物评级,0),1))</f>
        <v>0</v>
      </c>
      <c r="M676" s="4">
        <f t="shared" si="73"/>
        <v>33728</v>
      </c>
    </row>
    <row r="677" spans="1:13" x14ac:dyDescent="0.3">
      <c r="A677" s="4">
        <f t="shared" si="68"/>
        <v>81000006</v>
      </c>
      <c r="B677" s="4">
        <v>2</v>
      </c>
      <c r="C677" s="4">
        <f>INDEX(属性!F:F,MATCH(强化!A677,属性!A:A,0))</f>
        <v>7</v>
      </c>
      <c r="D677" s="4">
        <f t="shared" si="69"/>
        <v>75</v>
      </c>
      <c r="E677" s="4">
        <v>0</v>
      </c>
      <c r="F677" s="4">
        <v>0</v>
      </c>
      <c r="G677" s="4">
        <v>0</v>
      </c>
      <c r="H677" s="4">
        <f t="shared" si="71"/>
        <v>248</v>
      </c>
      <c r="I677" s="4">
        <f t="shared" si="72"/>
        <v>0</v>
      </c>
      <c r="J677" s="4">
        <f t="shared" si="70"/>
        <v>3188</v>
      </c>
      <c r="K677" s="4">
        <f t="shared" si="74"/>
        <v>1800</v>
      </c>
      <c r="L677" s="4">
        <f>IF(D677=1,"",VLOOKUP(D677,系数!$AA$1:$AJ$12,MATCH(C677,圣物评级,0),1))</f>
        <v>0</v>
      </c>
      <c r="M677" s="4">
        <f t="shared" si="73"/>
        <v>36600</v>
      </c>
    </row>
    <row r="678" spans="1:13" x14ac:dyDescent="0.3">
      <c r="A678" s="4">
        <f t="shared" si="68"/>
        <v>81000006</v>
      </c>
      <c r="B678" s="4">
        <v>2</v>
      </c>
      <c r="C678" s="4">
        <f>INDEX(属性!F:F,MATCH(强化!A678,属性!A:A,0))</f>
        <v>7</v>
      </c>
      <c r="D678" s="4">
        <f t="shared" si="69"/>
        <v>76</v>
      </c>
      <c r="E678" s="4">
        <v>0</v>
      </c>
      <c r="F678" s="4">
        <v>0</v>
      </c>
      <c r="G678" s="4">
        <v>0</v>
      </c>
      <c r="H678" s="4">
        <f t="shared" si="71"/>
        <v>250</v>
      </c>
      <c r="I678" s="4">
        <f t="shared" si="72"/>
        <v>0</v>
      </c>
      <c r="J678" s="4">
        <f t="shared" si="70"/>
        <v>3540</v>
      </c>
      <c r="K678" s="4">
        <f t="shared" si="74"/>
        <v>1800</v>
      </c>
      <c r="L678" s="4">
        <f>IF(D678=1,"",VLOOKUP(D678,系数!$AA$1:$AJ$12,MATCH(C678,圣物评级,0),1))</f>
        <v>0</v>
      </c>
      <c r="M678" s="4">
        <f t="shared" si="73"/>
        <v>39788</v>
      </c>
    </row>
    <row r="679" spans="1:13" x14ac:dyDescent="0.3">
      <c r="A679" s="4">
        <f t="shared" si="68"/>
        <v>81000006</v>
      </c>
      <c r="B679" s="4">
        <v>2</v>
      </c>
      <c r="C679" s="4">
        <f>INDEX(属性!F:F,MATCH(强化!A679,属性!A:A,0))</f>
        <v>7</v>
      </c>
      <c r="D679" s="4">
        <f t="shared" si="69"/>
        <v>77</v>
      </c>
      <c r="E679" s="4">
        <v>0</v>
      </c>
      <c r="F679" s="4">
        <v>0</v>
      </c>
      <c r="G679" s="4">
        <v>0</v>
      </c>
      <c r="H679" s="4">
        <f t="shared" si="71"/>
        <v>252</v>
      </c>
      <c r="I679" s="4">
        <f t="shared" si="72"/>
        <v>0</v>
      </c>
      <c r="J679" s="4">
        <f t="shared" si="70"/>
        <v>3928</v>
      </c>
      <c r="K679" s="4">
        <f t="shared" si="74"/>
        <v>1800</v>
      </c>
      <c r="L679" s="4">
        <f>IF(D679=1,"",VLOOKUP(D679,系数!$AA$1:$AJ$12,MATCH(C679,圣物评级,0),1))</f>
        <v>0</v>
      </c>
      <c r="M679" s="4">
        <f t="shared" si="73"/>
        <v>43328</v>
      </c>
    </row>
    <row r="680" spans="1:13" x14ac:dyDescent="0.3">
      <c r="A680" s="4">
        <f t="shared" si="68"/>
        <v>81000006</v>
      </c>
      <c r="B680" s="4">
        <v>2</v>
      </c>
      <c r="C680" s="4">
        <f>INDEX(属性!F:F,MATCH(强化!A680,属性!A:A,0))</f>
        <v>7</v>
      </c>
      <c r="D680" s="4">
        <f t="shared" si="69"/>
        <v>78</v>
      </c>
      <c r="E680" s="4">
        <v>0</v>
      </c>
      <c r="F680" s="4">
        <v>0</v>
      </c>
      <c r="G680" s="4">
        <v>0</v>
      </c>
      <c r="H680" s="4">
        <f t="shared" si="71"/>
        <v>254</v>
      </c>
      <c r="I680" s="4">
        <f t="shared" si="72"/>
        <v>0</v>
      </c>
      <c r="J680" s="4">
        <f t="shared" si="70"/>
        <v>4360</v>
      </c>
      <c r="K680" s="4">
        <f t="shared" si="74"/>
        <v>1800</v>
      </c>
      <c r="L680" s="4">
        <f>IF(D680=1,"",VLOOKUP(D680,系数!$AA$1:$AJ$12,MATCH(C680,圣物评级,0),1))</f>
        <v>0</v>
      </c>
      <c r="M680" s="4">
        <f t="shared" si="73"/>
        <v>47256</v>
      </c>
    </row>
    <row r="681" spans="1:13" x14ac:dyDescent="0.3">
      <c r="A681" s="4">
        <f t="shared" si="68"/>
        <v>81000006</v>
      </c>
      <c r="B681" s="4">
        <v>2</v>
      </c>
      <c r="C681" s="4">
        <f>INDEX(属性!F:F,MATCH(强化!A681,属性!A:A,0))</f>
        <v>7</v>
      </c>
      <c r="D681" s="4">
        <f t="shared" si="69"/>
        <v>79</v>
      </c>
      <c r="E681" s="4">
        <v>0</v>
      </c>
      <c r="F681" s="4">
        <v>0</v>
      </c>
      <c r="G681" s="4">
        <v>0</v>
      </c>
      <c r="H681" s="4">
        <f t="shared" si="71"/>
        <v>256</v>
      </c>
      <c r="I681" s="4">
        <f t="shared" si="72"/>
        <v>0</v>
      </c>
      <c r="J681" s="4">
        <f t="shared" si="70"/>
        <v>4840</v>
      </c>
      <c r="K681" s="4">
        <f t="shared" si="74"/>
        <v>1800</v>
      </c>
      <c r="L681" s="4">
        <f>IF(D681=1,"",VLOOKUP(D681,系数!$AA$1:$AJ$12,MATCH(C681,圣物评级,0),1))</f>
        <v>0</v>
      </c>
      <c r="M681" s="4">
        <f t="shared" si="73"/>
        <v>51616</v>
      </c>
    </row>
    <row r="682" spans="1:13" x14ac:dyDescent="0.3">
      <c r="A682" s="4">
        <f t="shared" si="68"/>
        <v>81000006</v>
      </c>
      <c r="B682" s="4">
        <v>2</v>
      </c>
      <c r="C682" s="4">
        <f>INDEX(属性!F:F,MATCH(强化!A682,属性!A:A,0))</f>
        <v>7</v>
      </c>
      <c r="D682" s="4">
        <f t="shared" si="69"/>
        <v>80</v>
      </c>
      <c r="E682" s="4">
        <v>0</v>
      </c>
      <c r="F682" s="4">
        <v>0</v>
      </c>
      <c r="G682" s="4">
        <v>0</v>
      </c>
      <c r="H682" s="4">
        <f t="shared" si="71"/>
        <v>258</v>
      </c>
      <c r="I682" s="4">
        <f t="shared" si="72"/>
        <v>0</v>
      </c>
      <c r="J682" s="4">
        <f t="shared" si="70"/>
        <v>5644</v>
      </c>
      <c r="K682" s="4">
        <f t="shared" si="74"/>
        <v>1800</v>
      </c>
      <c r="L682" s="4">
        <f>IF(D682=1,"",VLOOKUP(D682,系数!$AA$1:$AJ$12,MATCH(C682,圣物评级,0),1))</f>
        <v>0</v>
      </c>
      <c r="M682" s="4">
        <f t="shared" si="73"/>
        <v>56456</v>
      </c>
    </row>
    <row r="683" spans="1:13" x14ac:dyDescent="0.3">
      <c r="A683" s="4">
        <f t="shared" si="68"/>
        <v>81000006</v>
      </c>
      <c r="B683" s="4">
        <v>2</v>
      </c>
      <c r="C683" s="4">
        <f>INDEX(属性!F:F,MATCH(强化!A683,属性!A:A,0))</f>
        <v>7</v>
      </c>
      <c r="D683" s="4">
        <f t="shared" si="69"/>
        <v>81</v>
      </c>
      <c r="E683" s="4">
        <v>0</v>
      </c>
      <c r="F683" s="4">
        <v>0</v>
      </c>
      <c r="G683" s="4">
        <v>0</v>
      </c>
      <c r="H683" s="4">
        <f t="shared" si="71"/>
        <v>260</v>
      </c>
      <c r="I683" s="4">
        <f t="shared" si="72"/>
        <v>0</v>
      </c>
      <c r="J683" s="4">
        <f t="shared" si="70"/>
        <v>6585</v>
      </c>
      <c r="K683" s="4">
        <f t="shared" si="74"/>
        <v>1800</v>
      </c>
      <c r="L683" s="4">
        <f>IF(D683=1,"",VLOOKUP(D683,系数!$AA$1:$AJ$12,MATCH(C683,圣物评级,0),1))</f>
        <v>0</v>
      </c>
      <c r="M683" s="4">
        <f t="shared" si="73"/>
        <v>62100</v>
      </c>
    </row>
    <row r="684" spans="1:13" x14ac:dyDescent="0.3">
      <c r="A684" s="4">
        <f t="shared" si="68"/>
        <v>81000006</v>
      </c>
      <c r="B684" s="4">
        <v>2</v>
      </c>
      <c r="C684" s="4">
        <f>INDEX(属性!F:F,MATCH(强化!A684,属性!A:A,0))</f>
        <v>7</v>
      </c>
      <c r="D684" s="4">
        <f t="shared" si="69"/>
        <v>82</v>
      </c>
      <c r="E684" s="4">
        <v>0</v>
      </c>
      <c r="F684" s="4">
        <v>0</v>
      </c>
      <c r="G684" s="4">
        <v>0</v>
      </c>
      <c r="H684" s="4">
        <f t="shared" si="71"/>
        <v>262</v>
      </c>
      <c r="I684" s="4">
        <f t="shared" si="72"/>
        <v>0</v>
      </c>
      <c r="J684" s="4">
        <f t="shared" si="70"/>
        <v>7526</v>
      </c>
      <c r="K684" s="4">
        <f t="shared" si="74"/>
        <v>1800</v>
      </c>
      <c r="L684" s="4">
        <f>IF(D684=1,"",VLOOKUP(D684,系数!$AA$1:$AJ$12,MATCH(C684,圣物评级,0),1))</f>
        <v>0</v>
      </c>
      <c r="M684" s="4">
        <f t="shared" si="73"/>
        <v>68685</v>
      </c>
    </row>
    <row r="685" spans="1:13" x14ac:dyDescent="0.3">
      <c r="A685" s="4">
        <f t="shared" si="68"/>
        <v>81000006</v>
      </c>
      <c r="B685" s="4">
        <v>2</v>
      </c>
      <c r="C685" s="4">
        <f>INDEX(属性!F:F,MATCH(强化!A685,属性!A:A,0))</f>
        <v>7</v>
      </c>
      <c r="D685" s="4">
        <f t="shared" si="69"/>
        <v>83</v>
      </c>
      <c r="E685" s="4">
        <v>0</v>
      </c>
      <c r="F685" s="4">
        <v>0</v>
      </c>
      <c r="G685" s="4">
        <v>0</v>
      </c>
      <c r="H685" s="4">
        <f t="shared" si="71"/>
        <v>264</v>
      </c>
      <c r="I685" s="4">
        <f t="shared" si="72"/>
        <v>0</v>
      </c>
      <c r="J685" s="4">
        <f t="shared" si="70"/>
        <v>8467</v>
      </c>
      <c r="K685" s="4">
        <f t="shared" si="74"/>
        <v>1800</v>
      </c>
      <c r="L685" s="4">
        <f>IF(D685=1,"",VLOOKUP(D685,系数!$AA$1:$AJ$12,MATCH(C685,圣物评级,0),1))</f>
        <v>0</v>
      </c>
      <c r="M685" s="4">
        <f t="shared" si="73"/>
        <v>76211</v>
      </c>
    </row>
    <row r="686" spans="1:13" x14ac:dyDescent="0.3">
      <c r="A686" s="4">
        <f t="shared" si="68"/>
        <v>81000006</v>
      </c>
      <c r="B686" s="4">
        <v>2</v>
      </c>
      <c r="C686" s="4">
        <f>INDEX(属性!F:F,MATCH(强化!A686,属性!A:A,0))</f>
        <v>7</v>
      </c>
      <c r="D686" s="4">
        <f t="shared" si="69"/>
        <v>84</v>
      </c>
      <c r="E686" s="4">
        <v>0</v>
      </c>
      <c r="F686" s="4">
        <v>0</v>
      </c>
      <c r="G686" s="4">
        <v>0</v>
      </c>
      <c r="H686" s="4">
        <f t="shared" si="71"/>
        <v>266</v>
      </c>
      <c r="I686" s="4">
        <f t="shared" si="72"/>
        <v>0</v>
      </c>
      <c r="J686" s="4">
        <f t="shared" si="70"/>
        <v>9408</v>
      </c>
      <c r="K686" s="4">
        <f t="shared" si="74"/>
        <v>1800</v>
      </c>
      <c r="L686" s="4">
        <f>IF(D686=1,"",VLOOKUP(D686,系数!$AA$1:$AJ$12,MATCH(C686,圣物评级,0),1))</f>
        <v>0</v>
      </c>
      <c r="M686" s="4">
        <f t="shared" si="73"/>
        <v>84678</v>
      </c>
    </row>
    <row r="687" spans="1:13" x14ac:dyDescent="0.3">
      <c r="A687" s="4">
        <f t="shared" si="68"/>
        <v>81000006</v>
      </c>
      <c r="B687" s="4">
        <v>2</v>
      </c>
      <c r="C687" s="4">
        <f>INDEX(属性!F:F,MATCH(强化!A687,属性!A:A,0))</f>
        <v>7</v>
      </c>
      <c r="D687" s="4">
        <f t="shared" si="69"/>
        <v>85</v>
      </c>
      <c r="E687" s="4">
        <v>0</v>
      </c>
      <c r="F687" s="4">
        <v>0</v>
      </c>
      <c r="G687" s="4">
        <v>0</v>
      </c>
      <c r="H687" s="4">
        <f t="shared" si="71"/>
        <v>268</v>
      </c>
      <c r="I687" s="4">
        <f t="shared" si="72"/>
        <v>0</v>
      </c>
      <c r="J687" s="4">
        <f t="shared" si="70"/>
        <v>10976</v>
      </c>
      <c r="K687" s="4">
        <f t="shared" si="74"/>
        <v>1800</v>
      </c>
      <c r="L687" s="4">
        <f>IF(D687=1,"",VLOOKUP(D687,系数!$AA$1:$AJ$12,MATCH(C687,圣物评级,0),1))</f>
        <v>0</v>
      </c>
      <c r="M687" s="4">
        <f t="shared" si="73"/>
        <v>94086</v>
      </c>
    </row>
    <row r="688" spans="1:13" x14ac:dyDescent="0.3">
      <c r="A688" s="4">
        <f t="shared" si="68"/>
        <v>81000006</v>
      </c>
      <c r="B688" s="4">
        <v>2</v>
      </c>
      <c r="C688" s="4">
        <f>INDEX(属性!F:F,MATCH(强化!A688,属性!A:A,0))</f>
        <v>7</v>
      </c>
      <c r="D688" s="4">
        <f t="shared" si="69"/>
        <v>86</v>
      </c>
      <c r="E688" s="4">
        <v>0</v>
      </c>
      <c r="F688" s="4">
        <v>0</v>
      </c>
      <c r="G688" s="4">
        <v>0</v>
      </c>
      <c r="H688" s="4">
        <f t="shared" si="71"/>
        <v>270</v>
      </c>
      <c r="I688" s="4">
        <f t="shared" si="72"/>
        <v>0</v>
      </c>
      <c r="J688" s="4">
        <f t="shared" si="70"/>
        <v>12544</v>
      </c>
      <c r="K688" s="4">
        <f t="shared" si="74"/>
        <v>1800</v>
      </c>
      <c r="L688" s="4">
        <f>IF(D688=1,"",VLOOKUP(D688,系数!$AA$1:$AJ$12,MATCH(C688,圣物评级,0),1))</f>
        <v>0</v>
      </c>
      <c r="M688" s="4">
        <f t="shared" si="73"/>
        <v>105062</v>
      </c>
    </row>
    <row r="689" spans="1:13" x14ac:dyDescent="0.3">
      <c r="A689" s="4">
        <f t="shared" si="68"/>
        <v>81000006</v>
      </c>
      <c r="B689" s="4">
        <v>2</v>
      </c>
      <c r="C689" s="4">
        <f>INDEX(属性!F:F,MATCH(强化!A689,属性!A:A,0))</f>
        <v>7</v>
      </c>
      <c r="D689" s="4">
        <f t="shared" si="69"/>
        <v>87</v>
      </c>
      <c r="E689" s="4">
        <v>0</v>
      </c>
      <c r="F689" s="4">
        <v>0</v>
      </c>
      <c r="G689" s="4">
        <v>0</v>
      </c>
      <c r="H689" s="4">
        <f t="shared" si="71"/>
        <v>272</v>
      </c>
      <c r="I689" s="4">
        <f t="shared" si="72"/>
        <v>0</v>
      </c>
      <c r="J689" s="4">
        <f t="shared" si="70"/>
        <v>14112</v>
      </c>
      <c r="K689" s="4">
        <f t="shared" si="74"/>
        <v>1800</v>
      </c>
      <c r="L689" s="4">
        <f>IF(D689=1,"",VLOOKUP(D689,系数!$AA$1:$AJ$12,MATCH(C689,圣物评级,0),1))</f>
        <v>0</v>
      </c>
      <c r="M689" s="4">
        <f t="shared" si="73"/>
        <v>117606</v>
      </c>
    </row>
    <row r="690" spans="1:13" x14ac:dyDescent="0.3">
      <c r="A690" s="4">
        <f t="shared" si="68"/>
        <v>81000006</v>
      </c>
      <c r="B690" s="4">
        <v>2</v>
      </c>
      <c r="C690" s="4">
        <f>INDEX(属性!F:F,MATCH(强化!A690,属性!A:A,0))</f>
        <v>7</v>
      </c>
      <c r="D690" s="4">
        <f t="shared" si="69"/>
        <v>88</v>
      </c>
      <c r="E690" s="4">
        <v>0</v>
      </c>
      <c r="F690" s="4">
        <v>0</v>
      </c>
      <c r="G690" s="4">
        <v>0</v>
      </c>
      <c r="H690" s="4">
        <f t="shared" si="71"/>
        <v>274</v>
      </c>
      <c r="I690" s="4">
        <f t="shared" si="72"/>
        <v>0</v>
      </c>
      <c r="J690" s="4">
        <f t="shared" si="70"/>
        <v>15680</v>
      </c>
      <c r="K690" s="4">
        <f t="shared" si="74"/>
        <v>1800</v>
      </c>
      <c r="L690" s="4">
        <f>IF(D690=1,"",VLOOKUP(D690,系数!$AA$1:$AJ$12,MATCH(C690,圣物评级,0),1))</f>
        <v>0</v>
      </c>
      <c r="M690" s="4">
        <f t="shared" si="73"/>
        <v>131718</v>
      </c>
    </row>
    <row r="691" spans="1:13" x14ac:dyDescent="0.3">
      <c r="A691" s="4">
        <f t="shared" si="68"/>
        <v>81000006</v>
      </c>
      <c r="B691" s="4">
        <v>2</v>
      </c>
      <c r="C691" s="4">
        <f>INDEX(属性!F:F,MATCH(强化!A691,属性!A:A,0))</f>
        <v>7</v>
      </c>
      <c r="D691" s="4">
        <f t="shared" si="69"/>
        <v>89</v>
      </c>
      <c r="E691" s="4">
        <v>0</v>
      </c>
      <c r="F691" s="4">
        <v>0</v>
      </c>
      <c r="G691" s="4">
        <v>0</v>
      </c>
      <c r="H691" s="4">
        <f t="shared" si="71"/>
        <v>276</v>
      </c>
      <c r="I691" s="4">
        <f t="shared" si="72"/>
        <v>0</v>
      </c>
      <c r="J691" s="4">
        <f t="shared" si="70"/>
        <v>17248</v>
      </c>
      <c r="K691" s="4">
        <f t="shared" si="74"/>
        <v>1800</v>
      </c>
      <c r="L691" s="4">
        <f>IF(D691=1,"",VLOOKUP(D691,系数!$AA$1:$AJ$12,MATCH(C691,圣物评级,0),1))</f>
        <v>0</v>
      </c>
      <c r="M691" s="4">
        <f t="shared" si="73"/>
        <v>147398</v>
      </c>
    </row>
    <row r="692" spans="1:13" x14ac:dyDescent="0.3">
      <c r="A692" s="4">
        <f t="shared" si="68"/>
        <v>81000006</v>
      </c>
      <c r="B692" s="4">
        <v>2</v>
      </c>
      <c r="C692" s="4">
        <f>INDEX(属性!F:F,MATCH(强化!A692,属性!A:A,0))</f>
        <v>7</v>
      </c>
      <c r="D692" s="4">
        <f t="shared" si="69"/>
        <v>90</v>
      </c>
      <c r="E692" s="4">
        <v>0</v>
      </c>
      <c r="F692" s="4">
        <v>0</v>
      </c>
      <c r="G692" s="4">
        <v>0</v>
      </c>
      <c r="H692" s="4">
        <f t="shared" si="71"/>
        <v>278</v>
      </c>
      <c r="I692" s="4">
        <f t="shared" si="72"/>
        <v>0</v>
      </c>
      <c r="J692" s="4">
        <f t="shared" si="70"/>
        <v>17248</v>
      </c>
      <c r="K692" s="4">
        <f t="shared" si="74"/>
        <v>1800</v>
      </c>
      <c r="L692" s="4">
        <f>IF(D692=1,"",VLOOKUP(D692,系数!$AA$1:$AJ$12,MATCH(C692,圣物评级,0),1))</f>
        <v>0</v>
      </c>
      <c r="M692" s="4">
        <f t="shared" si="73"/>
        <v>164646</v>
      </c>
    </row>
    <row r="693" spans="1:13" x14ac:dyDescent="0.3">
      <c r="A693" s="4">
        <f t="shared" si="68"/>
        <v>81000006</v>
      </c>
      <c r="B693" s="4">
        <v>2</v>
      </c>
      <c r="C693" s="4">
        <f>INDEX(属性!F:F,MATCH(强化!A693,属性!A:A,0))</f>
        <v>7</v>
      </c>
      <c r="D693" s="4">
        <f t="shared" si="69"/>
        <v>91</v>
      </c>
      <c r="E693" s="4">
        <v>0</v>
      </c>
      <c r="F693" s="4">
        <v>0</v>
      </c>
      <c r="G693" s="4">
        <v>0</v>
      </c>
      <c r="H693" s="4">
        <f t="shared" si="71"/>
        <v>280</v>
      </c>
      <c r="I693" s="4">
        <f t="shared" si="72"/>
        <v>0</v>
      </c>
      <c r="J693" s="4">
        <f t="shared" si="70"/>
        <v>17248</v>
      </c>
      <c r="K693" s="4">
        <f t="shared" si="74"/>
        <v>1800</v>
      </c>
      <c r="L693" s="4">
        <f>IF(D693=1,"",VLOOKUP(D693,系数!$AA$1:$AJ$12,MATCH(C693,圣物评级,0),1))</f>
        <v>0</v>
      </c>
      <c r="M693" s="4">
        <f t="shared" si="73"/>
        <v>181894</v>
      </c>
    </row>
    <row r="694" spans="1:13" x14ac:dyDescent="0.3">
      <c r="A694" s="4">
        <f t="shared" si="68"/>
        <v>81000006</v>
      </c>
      <c r="B694" s="4">
        <v>2</v>
      </c>
      <c r="C694" s="4">
        <f>INDEX(属性!F:F,MATCH(强化!A694,属性!A:A,0))</f>
        <v>7</v>
      </c>
      <c r="D694" s="4">
        <f t="shared" si="69"/>
        <v>92</v>
      </c>
      <c r="E694" s="4">
        <v>0</v>
      </c>
      <c r="F694" s="4">
        <v>0</v>
      </c>
      <c r="G694" s="4">
        <v>0</v>
      </c>
      <c r="H694" s="4">
        <f t="shared" si="71"/>
        <v>282</v>
      </c>
      <c r="I694" s="4">
        <f t="shared" si="72"/>
        <v>0</v>
      </c>
      <c r="J694" s="4">
        <f t="shared" si="70"/>
        <v>17248</v>
      </c>
      <c r="K694" s="4">
        <f t="shared" si="74"/>
        <v>1800</v>
      </c>
      <c r="L694" s="4">
        <f>IF(D694=1,"",VLOOKUP(D694,系数!$AA$1:$AJ$12,MATCH(C694,圣物评级,0),1))</f>
        <v>0</v>
      </c>
      <c r="M694" s="4">
        <f t="shared" si="73"/>
        <v>199142</v>
      </c>
    </row>
    <row r="695" spans="1:13" x14ac:dyDescent="0.3">
      <c r="A695" s="4">
        <f t="shared" si="68"/>
        <v>81000006</v>
      </c>
      <c r="B695" s="4">
        <v>2</v>
      </c>
      <c r="C695" s="4">
        <f>INDEX(属性!F:F,MATCH(强化!A695,属性!A:A,0))</f>
        <v>7</v>
      </c>
      <c r="D695" s="4">
        <f t="shared" si="69"/>
        <v>93</v>
      </c>
      <c r="E695" s="4">
        <v>0</v>
      </c>
      <c r="F695" s="4">
        <v>0</v>
      </c>
      <c r="G695" s="4">
        <v>0</v>
      </c>
      <c r="H695" s="4">
        <f t="shared" si="71"/>
        <v>284</v>
      </c>
      <c r="I695" s="4">
        <f t="shared" si="72"/>
        <v>0</v>
      </c>
      <c r="J695" s="4">
        <f t="shared" si="70"/>
        <v>17248</v>
      </c>
      <c r="K695" s="4">
        <f t="shared" si="74"/>
        <v>1800</v>
      </c>
      <c r="L695" s="4">
        <f>IF(D695=1,"",VLOOKUP(D695,系数!$AA$1:$AJ$12,MATCH(C695,圣物评级,0),1))</f>
        <v>0</v>
      </c>
      <c r="M695" s="4">
        <f t="shared" si="73"/>
        <v>216390</v>
      </c>
    </row>
    <row r="696" spans="1:13" x14ac:dyDescent="0.3">
      <c r="A696" s="4">
        <f t="shared" si="68"/>
        <v>81000006</v>
      </c>
      <c r="B696" s="4">
        <v>2</v>
      </c>
      <c r="C696" s="4">
        <f>INDEX(属性!F:F,MATCH(强化!A696,属性!A:A,0))</f>
        <v>7</v>
      </c>
      <c r="D696" s="4">
        <f t="shared" si="69"/>
        <v>94</v>
      </c>
      <c r="E696" s="4">
        <v>0</v>
      </c>
      <c r="F696" s="4">
        <v>0</v>
      </c>
      <c r="G696" s="4">
        <v>0</v>
      </c>
      <c r="H696" s="4">
        <f t="shared" si="71"/>
        <v>286</v>
      </c>
      <c r="I696" s="4">
        <f t="shared" si="72"/>
        <v>0</v>
      </c>
      <c r="J696" s="4">
        <f t="shared" si="70"/>
        <v>17248</v>
      </c>
      <c r="K696" s="4">
        <f t="shared" si="74"/>
        <v>1800</v>
      </c>
      <c r="L696" s="4">
        <f>IF(D696=1,"",VLOOKUP(D696,系数!$AA$1:$AJ$12,MATCH(C696,圣物评级,0),1))</f>
        <v>0</v>
      </c>
      <c r="M696" s="4">
        <f t="shared" si="73"/>
        <v>233638</v>
      </c>
    </row>
    <row r="697" spans="1:13" x14ac:dyDescent="0.3">
      <c r="A697" s="4">
        <f t="shared" si="68"/>
        <v>81000006</v>
      </c>
      <c r="B697" s="4">
        <v>2</v>
      </c>
      <c r="C697" s="4">
        <f>INDEX(属性!F:F,MATCH(强化!A697,属性!A:A,0))</f>
        <v>7</v>
      </c>
      <c r="D697" s="4">
        <f t="shared" si="69"/>
        <v>95</v>
      </c>
      <c r="E697" s="4">
        <v>0</v>
      </c>
      <c r="F697" s="4">
        <v>0</v>
      </c>
      <c r="G697" s="4">
        <v>0</v>
      </c>
      <c r="H697" s="4">
        <f t="shared" si="71"/>
        <v>288</v>
      </c>
      <c r="I697" s="4">
        <f t="shared" si="72"/>
        <v>0</v>
      </c>
      <c r="J697" s="4">
        <f t="shared" si="70"/>
        <v>17248</v>
      </c>
      <c r="K697" s="4">
        <f t="shared" si="74"/>
        <v>1800</v>
      </c>
      <c r="L697" s="4">
        <f>IF(D697=1,"",VLOOKUP(D697,系数!$AA$1:$AJ$12,MATCH(C697,圣物评级,0),1))</f>
        <v>0</v>
      </c>
      <c r="M697" s="4">
        <f t="shared" si="73"/>
        <v>250886</v>
      </c>
    </row>
    <row r="698" spans="1:13" x14ac:dyDescent="0.3">
      <c r="A698" s="4">
        <f t="shared" si="68"/>
        <v>81000006</v>
      </c>
      <c r="B698" s="4">
        <v>2</v>
      </c>
      <c r="C698" s="4">
        <f>INDEX(属性!F:F,MATCH(强化!A698,属性!A:A,0))</f>
        <v>7</v>
      </c>
      <c r="D698" s="4">
        <f t="shared" si="69"/>
        <v>96</v>
      </c>
      <c r="E698" s="4">
        <v>0</v>
      </c>
      <c r="F698" s="4">
        <v>0</v>
      </c>
      <c r="G698" s="4">
        <v>0</v>
      </c>
      <c r="H698" s="4">
        <f t="shared" si="71"/>
        <v>290</v>
      </c>
      <c r="I698" s="4">
        <f t="shared" si="72"/>
        <v>0</v>
      </c>
      <c r="J698" s="4">
        <f t="shared" si="70"/>
        <v>17248</v>
      </c>
      <c r="K698" s="4">
        <f t="shared" si="74"/>
        <v>1800</v>
      </c>
      <c r="L698" s="4">
        <f>IF(D698=1,"",VLOOKUP(D698,系数!$AA$1:$AJ$12,MATCH(C698,圣物评级,0),1))</f>
        <v>0</v>
      </c>
      <c r="M698" s="4">
        <f t="shared" si="73"/>
        <v>268134</v>
      </c>
    </row>
    <row r="699" spans="1:13" x14ac:dyDescent="0.3">
      <c r="A699" s="4">
        <f t="shared" si="68"/>
        <v>81000006</v>
      </c>
      <c r="B699" s="4">
        <v>2</v>
      </c>
      <c r="C699" s="4">
        <f>INDEX(属性!F:F,MATCH(强化!A699,属性!A:A,0))</f>
        <v>7</v>
      </c>
      <c r="D699" s="4">
        <f t="shared" si="69"/>
        <v>97</v>
      </c>
      <c r="E699" s="4">
        <v>0</v>
      </c>
      <c r="F699" s="4">
        <v>0</v>
      </c>
      <c r="G699" s="4">
        <v>0</v>
      </c>
      <c r="H699" s="4">
        <f t="shared" si="71"/>
        <v>292</v>
      </c>
      <c r="I699" s="4">
        <f t="shared" si="72"/>
        <v>0</v>
      </c>
      <c r="J699" s="4">
        <f t="shared" si="70"/>
        <v>17248</v>
      </c>
      <c r="K699" s="4">
        <f t="shared" si="74"/>
        <v>1800</v>
      </c>
      <c r="L699" s="4">
        <f>IF(D699=1,"",VLOOKUP(D699,系数!$AA$1:$AJ$12,MATCH(C699,圣物评级,0),1))</f>
        <v>0</v>
      </c>
      <c r="M699" s="4">
        <f t="shared" si="73"/>
        <v>285382</v>
      </c>
    </row>
    <row r="700" spans="1:13" x14ac:dyDescent="0.3">
      <c r="A700" s="4">
        <f t="shared" ref="A700:A763" si="75">A580+1</f>
        <v>81000006</v>
      </c>
      <c r="B700" s="4">
        <v>2</v>
      </c>
      <c r="C700" s="4">
        <f>INDEX(属性!F:F,MATCH(强化!A700,属性!A:A,0))</f>
        <v>7</v>
      </c>
      <c r="D700" s="4">
        <f t="shared" ref="D700:D763" si="76">D580</f>
        <v>98</v>
      </c>
      <c r="E700" s="4">
        <v>0</v>
      </c>
      <c r="F700" s="4">
        <v>0</v>
      </c>
      <c r="G700" s="4">
        <v>0</v>
      </c>
      <c r="H700" s="4">
        <f t="shared" si="71"/>
        <v>294</v>
      </c>
      <c r="I700" s="4">
        <f t="shared" si="72"/>
        <v>0</v>
      </c>
      <c r="J700" s="4">
        <f t="shared" ref="J700:J722" si="77">J580</f>
        <v>17248</v>
      </c>
      <c r="K700" s="4">
        <f t="shared" si="74"/>
        <v>1800</v>
      </c>
      <c r="L700" s="4">
        <f>IF(D700=1,"",VLOOKUP(D700,系数!$AA$1:$AJ$12,MATCH(C700,圣物评级,0),1))</f>
        <v>0</v>
      </c>
      <c r="M700" s="4">
        <f t="shared" si="73"/>
        <v>302630</v>
      </c>
    </row>
    <row r="701" spans="1:13" x14ac:dyDescent="0.3">
      <c r="A701" s="4">
        <f t="shared" si="75"/>
        <v>81000006</v>
      </c>
      <c r="B701" s="4">
        <v>2</v>
      </c>
      <c r="C701" s="4">
        <f>INDEX(属性!F:F,MATCH(强化!A701,属性!A:A,0))</f>
        <v>7</v>
      </c>
      <c r="D701" s="4">
        <f t="shared" si="76"/>
        <v>99</v>
      </c>
      <c r="E701" s="4">
        <v>0</v>
      </c>
      <c r="F701" s="4">
        <v>0</v>
      </c>
      <c r="G701" s="4">
        <v>0</v>
      </c>
      <c r="H701" s="4">
        <f t="shared" si="71"/>
        <v>296</v>
      </c>
      <c r="I701" s="4">
        <f t="shared" si="72"/>
        <v>0</v>
      </c>
      <c r="J701" s="4">
        <f t="shared" si="77"/>
        <v>17248</v>
      </c>
      <c r="K701" s="4">
        <f t="shared" si="74"/>
        <v>1800</v>
      </c>
      <c r="L701" s="4">
        <f>IF(D701=1,"",VLOOKUP(D701,系数!$AA$1:$AJ$12,MATCH(C701,圣物评级,0),1))</f>
        <v>0</v>
      </c>
      <c r="M701" s="4">
        <f t="shared" si="73"/>
        <v>319878</v>
      </c>
    </row>
    <row r="702" spans="1:13" x14ac:dyDescent="0.3">
      <c r="A702" s="4">
        <f t="shared" si="75"/>
        <v>81000006</v>
      </c>
      <c r="B702" s="4">
        <v>2</v>
      </c>
      <c r="C702" s="4">
        <f>INDEX(属性!F:F,MATCH(强化!A702,属性!A:A,0))</f>
        <v>7</v>
      </c>
      <c r="D702" s="4">
        <f t="shared" si="76"/>
        <v>100</v>
      </c>
      <c r="E702" s="4">
        <v>0</v>
      </c>
      <c r="F702" s="4">
        <v>0</v>
      </c>
      <c r="G702" s="4">
        <v>0</v>
      </c>
      <c r="H702" s="4">
        <f t="shared" si="71"/>
        <v>298</v>
      </c>
      <c r="I702" s="4">
        <f t="shared" si="72"/>
        <v>0</v>
      </c>
      <c r="J702" s="4">
        <f t="shared" si="77"/>
        <v>17248</v>
      </c>
      <c r="K702" s="4">
        <f t="shared" si="74"/>
        <v>1800</v>
      </c>
      <c r="L702" s="4">
        <f>IF(D702=1,"",VLOOKUP(D702,系数!$AA$1:$AJ$12,MATCH(C702,圣物评级,0),1))</f>
        <v>0</v>
      </c>
      <c r="M702" s="4">
        <f t="shared" si="73"/>
        <v>337126</v>
      </c>
    </row>
    <row r="703" spans="1:13" x14ac:dyDescent="0.3">
      <c r="A703" s="4">
        <f t="shared" si="75"/>
        <v>81000006</v>
      </c>
      <c r="B703" s="4">
        <v>2</v>
      </c>
      <c r="C703" s="4">
        <f>INDEX(属性!F:F,MATCH(强化!A703,属性!A:A,0))</f>
        <v>7</v>
      </c>
      <c r="D703" s="4">
        <f t="shared" si="76"/>
        <v>101</v>
      </c>
      <c r="E703" s="4">
        <v>0</v>
      </c>
      <c r="F703" s="4">
        <v>0</v>
      </c>
      <c r="G703" s="4">
        <v>0</v>
      </c>
      <c r="H703" s="4">
        <f t="shared" si="71"/>
        <v>300</v>
      </c>
      <c r="I703" s="4">
        <f t="shared" si="72"/>
        <v>0</v>
      </c>
      <c r="J703" s="4">
        <f t="shared" si="77"/>
        <v>17248</v>
      </c>
      <c r="K703" s="4">
        <f t="shared" si="74"/>
        <v>1800</v>
      </c>
      <c r="L703" s="4">
        <f>IF(D703=1,"",VLOOKUP(D703,系数!$AA$1:$AJ$12,MATCH(C703,圣物评级,0),1))</f>
        <v>0</v>
      </c>
      <c r="M703" s="4">
        <f t="shared" si="73"/>
        <v>354374</v>
      </c>
    </row>
    <row r="704" spans="1:13" x14ac:dyDescent="0.3">
      <c r="A704" s="4">
        <f t="shared" si="75"/>
        <v>81000006</v>
      </c>
      <c r="B704" s="4">
        <v>2</v>
      </c>
      <c r="C704" s="4">
        <f>INDEX(属性!F:F,MATCH(强化!A704,属性!A:A,0))</f>
        <v>7</v>
      </c>
      <c r="D704" s="4">
        <f t="shared" si="76"/>
        <v>102</v>
      </c>
      <c r="E704" s="4">
        <v>0</v>
      </c>
      <c r="F704" s="4">
        <v>0</v>
      </c>
      <c r="G704" s="4">
        <v>0</v>
      </c>
      <c r="H704" s="4">
        <f t="shared" si="71"/>
        <v>302</v>
      </c>
      <c r="I704" s="4">
        <f t="shared" si="72"/>
        <v>0</v>
      </c>
      <c r="J704" s="4">
        <f t="shared" si="77"/>
        <v>17248</v>
      </c>
      <c r="K704" s="4">
        <f t="shared" si="74"/>
        <v>1800</v>
      </c>
      <c r="L704" s="4">
        <f>IF(D704=1,"",VLOOKUP(D704,系数!$AA$1:$AJ$12,MATCH(C704,圣物评级,0),1))</f>
        <v>0</v>
      </c>
      <c r="M704" s="4">
        <f t="shared" si="73"/>
        <v>371622</v>
      </c>
    </row>
    <row r="705" spans="1:13" x14ac:dyDescent="0.3">
      <c r="A705" s="4">
        <f t="shared" si="75"/>
        <v>81000006</v>
      </c>
      <c r="B705" s="4">
        <v>2</v>
      </c>
      <c r="C705" s="4">
        <f>INDEX(属性!F:F,MATCH(强化!A705,属性!A:A,0))</f>
        <v>7</v>
      </c>
      <c r="D705" s="4">
        <f t="shared" si="76"/>
        <v>103</v>
      </c>
      <c r="E705" s="4">
        <v>0</v>
      </c>
      <c r="F705" s="4">
        <v>0</v>
      </c>
      <c r="G705" s="4">
        <v>0</v>
      </c>
      <c r="H705" s="4">
        <f t="shared" si="71"/>
        <v>304</v>
      </c>
      <c r="I705" s="4">
        <f t="shared" si="72"/>
        <v>0</v>
      </c>
      <c r="J705" s="4">
        <f t="shared" si="77"/>
        <v>17248</v>
      </c>
      <c r="K705" s="4">
        <f t="shared" si="74"/>
        <v>1800</v>
      </c>
      <c r="L705" s="4">
        <f>IF(D705=1,"",VLOOKUP(D705,系数!$AA$1:$AJ$12,MATCH(C705,圣物评级,0),1))</f>
        <v>0</v>
      </c>
      <c r="M705" s="4">
        <f t="shared" si="73"/>
        <v>388870</v>
      </c>
    </row>
    <row r="706" spans="1:13" x14ac:dyDescent="0.3">
      <c r="A706" s="4">
        <f t="shared" si="75"/>
        <v>81000006</v>
      </c>
      <c r="B706" s="4">
        <v>2</v>
      </c>
      <c r="C706" s="4">
        <f>INDEX(属性!F:F,MATCH(强化!A706,属性!A:A,0))</f>
        <v>7</v>
      </c>
      <c r="D706" s="4">
        <f t="shared" si="76"/>
        <v>104</v>
      </c>
      <c r="E706" s="4">
        <v>0</v>
      </c>
      <c r="F706" s="4">
        <v>0</v>
      </c>
      <c r="G706" s="4">
        <v>0</v>
      </c>
      <c r="H706" s="4">
        <f t="shared" si="71"/>
        <v>306</v>
      </c>
      <c r="I706" s="4">
        <f t="shared" si="72"/>
        <v>0</v>
      </c>
      <c r="J706" s="4">
        <f t="shared" si="77"/>
        <v>17248</v>
      </c>
      <c r="K706" s="4">
        <f t="shared" si="74"/>
        <v>1800</v>
      </c>
      <c r="L706" s="4">
        <f>IF(D706=1,"",VLOOKUP(D706,系数!$AA$1:$AJ$12,MATCH(C706,圣物评级,0),1))</f>
        <v>0</v>
      </c>
      <c r="M706" s="4">
        <f t="shared" si="73"/>
        <v>406118</v>
      </c>
    </row>
    <row r="707" spans="1:13" x14ac:dyDescent="0.3">
      <c r="A707" s="4">
        <f t="shared" si="75"/>
        <v>81000006</v>
      </c>
      <c r="B707" s="4">
        <v>2</v>
      </c>
      <c r="C707" s="4">
        <f>INDEX(属性!F:F,MATCH(强化!A707,属性!A:A,0))</f>
        <v>7</v>
      </c>
      <c r="D707" s="4">
        <f t="shared" si="76"/>
        <v>105</v>
      </c>
      <c r="E707" s="4">
        <v>0</v>
      </c>
      <c r="F707" s="4">
        <v>0</v>
      </c>
      <c r="G707" s="4">
        <v>0</v>
      </c>
      <c r="H707" s="4">
        <f t="shared" ref="H707:H770" si="78">IF(B707=1,0,VLOOKUP($C707,圣物数值,2,0)+VLOOKUP($C707,圣物数值,3,0)*($D707-1))</f>
        <v>308</v>
      </c>
      <c r="I707" s="4">
        <f t="shared" ref="I707:I770" si="79">IF(B707=2,0,VLOOKUP($C707,圣物数值,2,0)+VLOOKUP($C707,圣物数值,3,0)*($D707-1))</f>
        <v>0</v>
      </c>
      <c r="J707" s="4">
        <f t="shared" si="77"/>
        <v>17248</v>
      </c>
      <c r="K707" s="4">
        <f t="shared" si="74"/>
        <v>1800</v>
      </c>
      <c r="L707" s="4">
        <f>IF(D707=1,"",VLOOKUP(D707,系数!$AA$1:$AJ$12,MATCH(C707,圣物评级,0),1))</f>
        <v>0</v>
      </c>
      <c r="M707" s="4">
        <f t="shared" ref="M707:M770" si="80">IF(D707=1,0,M706+J706)</f>
        <v>423366</v>
      </c>
    </row>
    <row r="708" spans="1:13" x14ac:dyDescent="0.3">
      <c r="A708" s="4">
        <f t="shared" si="75"/>
        <v>81000006</v>
      </c>
      <c r="B708" s="4">
        <v>2</v>
      </c>
      <c r="C708" s="4">
        <f>INDEX(属性!F:F,MATCH(强化!A708,属性!A:A,0))</f>
        <v>7</v>
      </c>
      <c r="D708" s="4">
        <f t="shared" si="76"/>
        <v>106</v>
      </c>
      <c r="E708" s="4">
        <v>0</v>
      </c>
      <c r="F708" s="4">
        <v>0</v>
      </c>
      <c r="G708" s="4">
        <v>0</v>
      </c>
      <c r="H708" s="4">
        <f t="shared" si="78"/>
        <v>310</v>
      </c>
      <c r="I708" s="4">
        <f t="shared" si="79"/>
        <v>0</v>
      </c>
      <c r="J708" s="4">
        <f t="shared" si="77"/>
        <v>17248</v>
      </c>
      <c r="K708" s="4">
        <f t="shared" ref="K708:K722" si="81">60*30</f>
        <v>1800</v>
      </c>
      <c r="L708" s="4">
        <f>IF(D708=1,"",VLOOKUP(D708,系数!$AA$1:$AJ$12,MATCH(C708,圣物评级,0),1))</f>
        <v>0</v>
      </c>
      <c r="M708" s="4">
        <f t="shared" si="80"/>
        <v>440614</v>
      </c>
    </row>
    <row r="709" spans="1:13" x14ac:dyDescent="0.3">
      <c r="A709" s="4">
        <f t="shared" si="75"/>
        <v>81000006</v>
      </c>
      <c r="B709" s="4">
        <v>2</v>
      </c>
      <c r="C709" s="4">
        <f>INDEX(属性!F:F,MATCH(强化!A709,属性!A:A,0))</f>
        <v>7</v>
      </c>
      <c r="D709" s="4">
        <f t="shared" si="76"/>
        <v>107</v>
      </c>
      <c r="E709" s="4">
        <v>0</v>
      </c>
      <c r="F709" s="4">
        <v>0</v>
      </c>
      <c r="G709" s="4">
        <v>0</v>
      </c>
      <c r="H709" s="4">
        <f t="shared" si="78"/>
        <v>312</v>
      </c>
      <c r="I709" s="4">
        <f t="shared" si="79"/>
        <v>0</v>
      </c>
      <c r="J709" s="4">
        <f t="shared" si="77"/>
        <v>17248</v>
      </c>
      <c r="K709" s="4">
        <f t="shared" si="81"/>
        <v>1800</v>
      </c>
      <c r="L709" s="4">
        <f>IF(D709=1,"",VLOOKUP(D709,系数!$AA$1:$AJ$12,MATCH(C709,圣物评级,0),1))</f>
        <v>0</v>
      </c>
      <c r="M709" s="4">
        <f t="shared" si="80"/>
        <v>457862</v>
      </c>
    </row>
    <row r="710" spans="1:13" x14ac:dyDescent="0.3">
      <c r="A710" s="4">
        <f t="shared" si="75"/>
        <v>81000006</v>
      </c>
      <c r="B710" s="4">
        <v>2</v>
      </c>
      <c r="C710" s="4">
        <f>INDEX(属性!F:F,MATCH(强化!A710,属性!A:A,0))</f>
        <v>7</v>
      </c>
      <c r="D710" s="4">
        <f t="shared" si="76"/>
        <v>108</v>
      </c>
      <c r="E710" s="4">
        <v>0</v>
      </c>
      <c r="F710" s="4">
        <v>0</v>
      </c>
      <c r="G710" s="4">
        <v>0</v>
      </c>
      <c r="H710" s="4">
        <f t="shared" si="78"/>
        <v>314</v>
      </c>
      <c r="I710" s="4">
        <f t="shared" si="79"/>
        <v>0</v>
      </c>
      <c r="J710" s="4">
        <f t="shared" si="77"/>
        <v>17248</v>
      </c>
      <c r="K710" s="4">
        <f t="shared" si="81"/>
        <v>1800</v>
      </c>
      <c r="L710" s="4">
        <f>IF(D710=1,"",VLOOKUP(D710,系数!$AA$1:$AJ$12,MATCH(C710,圣物评级,0),1))</f>
        <v>0</v>
      </c>
      <c r="M710" s="4">
        <f t="shared" si="80"/>
        <v>475110</v>
      </c>
    </row>
    <row r="711" spans="1:13" x14ac:dyDescent="0.3">
      <c r="A711" s="4">
        <f t="shared" si="75"/>
        <v>81000006</v>
      </c>
      <c r="B711" s="4">
        <v>2</v>
      </c>
      <c r="C711" s="4">
        <f>INDEX(属性!F:F,MATCH(强化!A711,属性!A:A,0))</f>
        <v>7</v>
      </c>
      <c r="D711" s="4">
        <f t="shared" si="76"/>
        <v>109</v>
      </c>
      <c r="E711" s="4">
        <v>0</v>
      </c>
      <c r="F711" s="4">
        <v>0</v>
      </c>
      <c r="G711" s="4">
        <v>0</v>
      </c>
      <c r="H711" s="4">
        <f t="shared" si="78"/>
        <v>316</v>
      </c>
      <c r="I711" s="4">
        <f t="shared" si="79"/>
        <v>0</v>
      </c>
      <c r="J711" s="4">
        <f t="shared" si="77"/>
        <v>17248</v>
      </c>
      <c r="K711" s="4">
        <f t="shared" si="81"/>
        <v>1800</v>
      </c>
      <c r="L711" s="4">
        <f>IF(D711=1,"",VLOOKUP(D711,系数!$AA$1:$AJ$12,MATCH(C711,圣物评级,0),1))</f>
        <v>0</v>
      </c>
      <c r="M711" s="4">
        <f t="shared" si="80"/>
        <v>492358</v>
      </c>
    </row>
    <row r="712" spans="1:13" x14ac:dyDescent="0.3">
      <c r="A712" s="4">
        <f t="shared" si="75"/>
        <v>81000006</v>
      </c>
      <c r="B712" s="4">
        <v>2</v>
      </c>
      <c r="C712" s="4">
        <f>INDEX(属性!F:F,MATCH(强化!A712,属性!A:A,0))</f>
        <v>7</v>
      </c>
      <c r="D712" s="4">
        <f t="shared" si="76"/>
        <v>110</v>
      </c>
      <c r="E712" s="4">
        <v>0</v>
      </c>
      <c r="F712" s="4">
        <v>0</v>
      </c>
      <c r="G712" s="4">
        <v>0</v>
      </c>
      <c r="H712" s="4">
        <f t="shared" si="78"/>
        <v>318</v>
      </c>
      <c r="I712" s="4">
        <f t="shared" si="79"/>
        <v>0</v>
      </c>
      <c r="J712" s="4">
        <f t="shared" si="77"/>
        <v>17248</v>
      </c>
      <c r="K712" s="4">
        <f t="shared" si="81"/>
        <v>1800</v>
      </c>
      <c r="L712" s="4">
        <f>IF(D712=1,"",VLOOKUP(D712,系数!$AA$1:$AJ$12,MATCH(C712,圣物评级,0),1))</f>
        <v>0</v>
      </c>
      <c r="M712" s="4">
        <f t="shared" si="80"/>
        <v>509606</v>
      </c>
    </row>
    <row r="713" spans="1:13" x14ac:dyDescent="0.3">
      <c r="A713" s="4">
        <f t="shared" si="75"/>
        <v>81000006</v>
      </c>
      <c r="B713" s="4">
        <v>2</v>
      </c>
      <c r="C713" s="4">
        <f>INDEX(属性!F:F,MATCH(强化!A713,属性!A:A,0))</f>
        <v>7</v>
      </c>
      <c r="D713" s="4">
        <f t="shared" si="76"/>
        <v>111</v>
      </c>
      <c r="E713" s="4">
        <v>0</v>
      </c>
      <c r="F713" s="4">
        <v>0</v>
      </c>
      <c r="G713" s="4">
        <v>0</v>
      </c>
      <c r="H713" s="4">
        <f t="shared" si="78"/>
        <v>320</v>
      </c>
      <c r="I713" s="4">
        <f t="shared" si="79"/>
        <v>0</v>
      </c>
      <c r="J713" s="4">
        <f t="shared" si="77"/>
        <v>17248</v>
      </c>
      <c r="K713" s="4">
        <f t="shared" si="81"/>
        <v>1800</v>
      </c>
      <c r="L713" s="4">
        <f>IF(D713=1,"",VLOOKUP(D713,系数!$AA$1:$AJ$12,MATCH(C713,圣物评级,0),1))</f>
        <v>0</v>
      </c>
      <c r="M713" s="4">
        <f t="shared" si="80"/>
        <v>526854</v>
      </c>
    </row>
    <row r="714" spans="1:13" x14ac:dyDescent="0.3">
      <c r="A714" s="4">
        <f t="shared" si="75"/>
        <v>81000006</v>
      </c>
      <c r="B714" s="4">
        <v>2</v>
      </c>
      <c r="C714" s="4">
        <f>INDEX(属性!F:F,MATCH(强化!A714,属性!A:A,0))</f>
        <v>7</v>
      </c>
      <c r="D714" s="4">
        <f t="shared" si="76"/>
        <v>112</v>
      </c>
      <c r="E714" s="4">
        <v>0</v>
      </c>
      <c r="F714" s="4">
        <v>0</v>
      </c>
      <c r="G714" s="4">
        <v>0</v>
      </c>
      <c r="H714" s="4">
        <f t="shared" si="78"/>
        <v>322</v>
      </c>
      <c r="I714" s="4">
        <f t="shared" si="79"/>
        <v>0</v>
      </c>
      <c r="J714" s="4">
        <f t="shared" si="77"/>
        <v>17248</v>
      </c>
      <c r="K714" s="4">
        <f t="shared" si="81"/>
        <v>1800</v>
      </c>
      <c r="L714" s="4">
        <f>IF(D714=1,"",VLOOKUP(D714,系数!$AA$1:$AJ$12,MATCH(C714,圣物评级,0),1))</f>
        <v>0</v>
      </c>
      <c r="M714" s="4">
        <f t="shared" si="80"/>
        <v>544102</v>
      </c>
    </row>
    <row r="715" spans="1:13" x14ac:dyDescent="0.3">
      <c r="A715" s="4">
        <f t="shared" si="75"/>
        <v>81000006</v>
      </c>
      <c r="B715" s="4">
        <v>2</v>
      </c>
      <c r="C715" s="4">
        <f>INDEX(属性!F:F,MATCH(强化!A715,属性!A:A,0))</f>
        <v>7</v>
      </c>
      <c r="D715" s="4">
        <f t="shared" si="76"/>
        <v>113</v>
      </c>
      <c r="E715" s="4">
        <v>0</v>
      </c>
      <c r="F715" s="4">
        <v>0</v>
      </c>
      <c r="G715" s="4">
        <v>0</v>
      </c>
      <c r="H715" s="4">
        <f t="shared" si="78"/>
        <v>324</v>
      </c>
      <c r="I715" s="4">
        <f t="shared" si="79"/>
        <v>0</v>
      </c>
      <c r="J715" s="4">
        <f t="shared" si="77"/>
        <v>17248</v>
      </c>
      <c r="K715" s="4">
        <f t="shared" si="81"/>
        <v>1800</v>
      </c>
      <c r="L715" s="4">
        <f>IF(D715=1,"",VLOOKUP(D715,系数!$AA$1:$AJ$12,MATCH(C715,圣物评级,0),1))</f>
        <v>0</v>
      </c>
      <c r="M715" s="4">
        <f t="shared" si="80"/>
        <v>561350</v>
      </c>
    </row>
    <row r="716" spans="1:13" x14ac:dyDescent="0.3">
      <c r="A716" s="4">
        <f t="shared" si="75"/>
        <v>81000006</v>
      </c>
      <c r="B716" s="4">
        <v>2</v>
      </c>
      <c r="C716" s="4">
        <f>INDEX(属性!F:F,MATCH(强化!A716,属性!A:A,0))</f>
        <v>7</v>
      </c>
      <c r="D716" s="4">
        <f t="shared" si="76"/>
        <v>114</v>
      </c>
      <c r="E716" s="4">
        <v>0</v>
      </c>
      <c r="F716" s="4">
        <v>0</v>
      </c>
      <c r="G716" s="4">
        <v>0</v>
      </c>
      <c r="H716" s="4">
        <f t="shared" si="78"/>
        <v>326</v>
      </c>
      <c r="I716" s="4">
        <f t="shared" si="79"/>
        <v>0</v>
      </c>
      <c r="J716" s="4">
        <f t="shared" si="77"/>
        <v>17248</v>
      </c>
      <c r="K716" s="4">
        <f t="shared" si="81"/>
        <v>1800</v>
      </c>
      <c r="L716" s="4">
        <f>IF(D716=1,"",VLOOKUP(D716,系数!$AA$1:$AJ$12,MATCH(C716,圣物评级,0),1))</f>
        <v>0</v>
      </c>
      <c r="M716" s="4">
        <f t="shared" si="80"/>
        <v>578598</v>
      </c>
    </row>
    <row r="717" spans="1:13" x14ac:dyDescent="0.3">
      <c r="A717" s="4">
        <f t="shared" si="75"/>
        <v>81000006</v>
      </c>
      <c r="B717" s="4">
        <v>2</v>
      </c>
      <c r="C717" s="4">
        <f>INDEX(属性!F:F,MATCH(强化!A717,属性!A:A,0))</f>
        <v>7</v>
      </c>
      <c r="D717" s="4">
        <f t="shared" si="76"/>
        <v>115</v>
      </c>
      <c r="E717" s="4">
        <v>0</v>
      </c>
      <c r="F717" s="4">
        <v>0</v>
      </c>
      <c r="G717" s="4">
        <v>0</v>
      </c>
      <c r="H717" s="4">
        <f t="shared" si="78"/>
        <v>328</v>
      </c>
      <c r="I717" s="4">
        <f t="shared" si="79"/>
        <v>0</v>
      </c>
      <c r="J717" s="4">
        <f t="shared" si="77"/>
        <v>17248</v>
      </c>
      <c r="K717" s="4">
        <f t="shared" si="81"/>
        <v>1800</v>
      </c>
      <c r="L717" s="4">
        <f>IF(D717=1,"",VLOOKUP(D717,系数!$AA$1:$AJ$12,MATCH(C717,圣物评级,0),1))</f>
        <v>0</v>
      </c>
      <c r="M717" s="4">
        <f t="shared" si="80"/>
        <v>595846</v>
      </c>
    </row>
    <row r="718" spans="1:13" x14ac:dyDescent="0.3">
      <c r="A718" s="4">
        <f t="shared" si="75"/>
        <v>81000006</v>
      </c>
      <c r="B718" s="4">
        <v>2</v>
      </c>
      <c r="C718" s="4">
        <f>INDEX(属性!F:F,MATCH(强化!A718,属性!A:A,0))</f>
        <v>7</v>
      </c>
      <c r="D718" s="4">
        <f t="shared" si="76"/>
        <v>116</v>
      </c>
      <c r="E718" s="4">
        <v>0</v>
      </c>
      <c r="F718" s="4">
        <v>0</v>
      </c>
      <c r="G718" s="4">
        <v>0</v>
      </c>
      <c r="H718" s="4">
        <f t="shared" si="78"/>
        <v>330</v>
      </c>
      <c r="I718" s="4">
        <f t="shared" si="79"/>
        <v>0</v>
      </c>
      <c r="J718" s="4">
        <f t="shared" si="77"/>
        <v>17248</v>
      </c>
      <c r="K718" s="4">
        <f t="shared" si="81"/>
        <v>1800</v>
      </c>
      <c r="L718" s="4">
        <f>IF(D718=1,"",VLOOKUP(D718,系数!$AA$1:$AJ$12,MATCH(C718,圣物评级,0),1))</f>
        <v>0</v>
      </c>
      <c r="M718" s="4">
        <f t="shared" si="80"/>
        <v>613094</v>
      </c>
    </row>
    <row r="719" spans="1:13" x14ac:dyDescent="0.3">
      <c r="A719" s="4">
        <f t="shared" si="75"/>
        <v>81000006</v>
      </c>
      <c r="B719" s="4">
        <v>2</v>
      </c>
      <c r="C719" s="4">
        <f>INDEX(属性!F:F,MATCH(强化!A719,属性!A:A,0))</f>
        <v>7</v>
      </c>
      <c r="D719" s="4">
        <f t="shared" si="76"/>
        <v>117</v>
      </c>
      <c r="E719" s="4">
        <v>0</v>
      </c>
      <c r="F719" s="4">
        <v>0</v>
      </c>
      <c r="G719" s="4">
        <v>0</v>
      </c>
      <c r="H719" s="4">
        <f t="shared" si="78"/>
        <v>332</v>
      </c>
      <c r="I719" s="4">
        <f t="shared" si="79"/>
        <v>0</v>
      </c>
      <c r="J719" s="4">
        <f t="shared" si="77"/>
        <v>17248</v>
      </c>
      <c r="K719" s="4">
        <f t="shared" si="81"/>
        <v>1800</v>
      </c>
      <c r="L719" s="4">
        <f>IF(D719=1,"",VLOOKUP(D719,系数!$AA$1:$AJ$12,MATCH(C719,圣物评级,0),1))</f>
        <v>0</v>
      </c>
      <c r="M719" s="4">
        <f t="shared" si="80"/>
        <v>630342</v>
      </c>
    </row>
    <row r="720" spans="1:13" x14ac:dyDescent="0.3">
      <c r="A720" s="4">
        <f t="shared" si="75"/>
        <v>81000006</v>
      </c>
      <c r="B720" s="4">
        <v>2</v>
      </c>
      <c r="C720" s="4">
        <f>INDEX(属性!F:F,MATCH(强化!A720,属性!A:A,0))</f>
        <v>7</v>
      </c>
      <c r="D720" s="4">
        <f t="shared" si="76"/>
        <v>118</v>
      </c>
      <c r="E720" s="4">
        <v>0</v>
      </c>
      <c r="F720" s="4">
        <v>0</v>
      </c>
      <c r="G720" s="4">
        <v>0</v>
      </c>
      <c r="H720" s="4">
        <f t="shared" si="78"/>
        <v>334</v>
      </c>
      <c r="I720" s="4">
        <f t="shared" si="79"/>
        <v>0</v>
      </c>
      <c r="J720" s="4">
        <f t="shared" si="77"/>
        <v>17248</v>
      </c>
      <c r="K720" s="4">
        <f t="shared" si="81"/>
        <v>1800</v>
      </c>
      <c r="L720" s="4">
        <f>IF(D720=1,"",VLOOKUP(D720,系数!$AA$1:$AJ$12,MATCH(C720,圣物评级,0),1))</f>
        <v>0</v>
      </c>
      <c r="M720" s="4">
        <f t="shared" si="80"/>
        <v>647590</v>
      </c>
    </row>
    <row r="721" spans="1:13" x14ac:dyDescent="0.3">
      <c r="A721" s="4">
        <f t="shared" si="75"/>
        <v>81000006</v>
      </c>
      <c r="B721" s="4">
        <v>2</v>
      </c>
      <c r="C721" s="4">
        <f>INDEX(属性!F:F,MATCH(强化!A721,属性!A:A,0))</f>
        <v>7</v>
      </c>
      <c r="D721" s="4">
        <f t="shared" si="76"/>
        <v>119</v>
      </c>
      <c r="E721" s="4">
        <v>0</v>
      </c>
      <c r="F721" s="4">
        <v>0</v>
      </c>
      <c r="G721" s="4">
        <v>0</v>
      </c>
      <c r="H721" s="4">
        <f t="shared" si="78"/>
        <v>336</v>
      </c>
      <c r="I721" s="4">
        <f t="shared" si="79"/>
        <v>0</v>
      </c>
      <c r="J721" s="4">
        <f t="shared" si="77"/>
        <v>17248</v>
      </c>
      <c r="K721" s="4">
        <f t="shared" si="81"/>
        <v>1800</v>
      </c>
      <c r="L721" s="4">
        <f>IF(D721=1,"",VLOOKUP(D721,系数!$AA$1:$AJ$12,MATCH(C721,圣物评级,0),1))</f>
        <v>0</v>
      </c>
      <c r="M721" s="4">
        <f t="shared" si="80"/>
        <v>664838</v>
      </c>
    </row>
    <row r="722" spans="1:13" x14ac:dyDescent="0.3">
      <c r="A722" s="4">
        <f t="shared" si="75"/>
        <v>81000006</v>
      </c>
      <c r="B722" s="4">
        <v>2</v>
      </c>
      <c r="C722" s="4">
        <f>INDEX(属性!F:F,MATCH(强化!A722,属性!A:A,0))</f>
        <v>7</v>
      </c>
      <c r="D722" s="4">
        <f t="shared" si="76"/>
        <v>120</v>
      </c>
      <c r="E722" s="4">
        <v>0</v>
      </c>
      <c r="F722" s="4">
        <v>0</v>
      </c>
      <c r="G722" s="4">
        <v>0</v>
      </c>
      <c r="H722" s="4">
        <f t="shared" si="78"/>
        <v>338</v>
      </c>
      <c r="I722" s="4">
        <f t="shared" si="79"/>
        <v>0</v>
      </c>
      <c r="J722" s="4">
        <f t="shared" si="77"/>
        <v>17248</v>
      </c>
      <c r="K722" s="4">
        <f t="shared" si="81"/>
        <v>1800</v>
      </c>
      <c r="L722" s="4">
        <f>IF(D722=1,"",VLOOKUP(D722,系数!$AA$1:$AJ$12,MATCH(C722,圣物评级,0),1))</f>
        <v>0</v>
      </c>
      <c r="M722" s="4">
        <f t="shared" si="80"/>
        <v>682086</v>
      </c>
    </row>
    <row r="723" spans="1:13" x14ac:dyDescent="0.3">
      <c r="A723" s="4">
        <f t="shared" si="75"/>
        <v>81000007</v>
      </c>
      <c r="B723" s="4">
        <v>1</v>
      </c>
      <c r="C723" s="4">
        <f>INDEX(属性!F:F,MATCH(强化!A723,属性!A:A,0))</f>
        <v>11</v>
      </c>
      <c r="D723" s="4">
        <f t="shared" si="76"/>
        <v>1</v>
      </c>
      <c r="E723" s="4">
        <v>0</v>
      </c>
      <c r="F723" s="4">
        <v>0</v>
      </c>
      <c r="G723" s="4">
        <v>0</v>
      </c>
      <c r="H723" s="4">
        <f t="shared" si="78"/>
        <v>0</v>
      </c>
      <c r="I723" s="4">
        <f t="shared" si="79"/>
        <v>150</v>
      </c>
      <c r="J723" s="4">
        <f>INT(J963*0.7)</f>
        <v>3</v>
      </c>
      <c r="K723" s="4">
        <f>60*60</f>
        <v>3600</v>
      </c>
      <c r="L723" s="4" t="str">
        <f>IF(D723=1,"",VLOOKUP(D723,系数!$AA$1:$AJ$12,MATCH(C723,圣物评级,0),1))</f>
        <v/>
      </c>
      <c r="M723" s="4">
        <f t="shared" si="80"/>
        <v>0</v>
      </c>
    </row>
    <row r="724" spans="1:13" x14ac:dyDescent="0.3">
      <c r="A724" s="4">
        <f t="shared" si="75"/>
        <v>81000007</v>
      </c>
      <c r="B724" s="4">
        <v>1</v>
      </c>
      <c r="C724" s="4">
        <f>INDEX(属性!F:F,MATCH(强化!A724,属性!A:A,0))</f>
        <v>11</v>
      </c>
      <c r="D724" s="4">
        <f t="shared" si="76"/>
        <v>2</v>
      </c>
      <c r="E724" s="4">
        <v>0</v>
      </c>
      <c r="F724" s="4">
        <v>0</v>
      </c>
      <c r="G724" s="4">
        <v>0</v>
      </c>
      <c r="H724" s="4">
        <f t="shared" si="78"/>
        <v>0</v>
      </c>
      <c r="I724" s="4">
        <f t="shared" si="79"/>
        <v>153</v>
      </c>
      <c r="J724" s="4">
        <f t="shared" ref="J724:J787" si="82">INT(J964*0.7)</f>
        <v>7</v>
      </c>
      <c r="K724" s="4">
        <f t="shared" ref="K724:K787" si="83">60*60</f>
        <v>3600</v>
      </c>
      <c r="L724" s="4">
        <f>IF(D724=1,"",VLOOKUP(D724,系数!$AA$1:$AJ$12,MATCH(C724,圣物评级,0),1))</f>
        <v>0</v>
      </c>
      <c r="M724" s="4">
        <f t="shared" si="80"/>
        <v>3</v>
      </c>
    </row>
    <row r="725" spans="1:13" x14ac:dyDescent="0.3">
      <c r="A725" s="4">
        <f t="shared" si="75"/>
        <v>81000007</v>
      </c>
      <c r="B725" s="4">
        <v>1</v>
      </c>
      <c r="C725" s="4">
        <f>INDEX(属性!F:F,MATCH(强化!A725,属性!A:A,0))</f>
        <v>11</v>
      </c>
      <c r="D725" s="4">
        <f t="shared" si="76"/>
        <v>3</v>
      </c>
      <c r="E725" s="4">
        <v>0</v>
      </c>
      <c r="F725" s="4">
        <v>0</v>
      </c>
      <c r="G725" s="4">
        <v>0</v>
      </c>
      <c r="H725" s="4">
        <f t="shared" si="78"/>
        <v>0</v>
      </c>
      <c r="I725" s="4">
        <f t="shared" si="79"/>
        <v>156</v>
      </c>
      <c r="J725" s="4">
        <f t="shared" si="82"/>
        <v>11</v>
      </c>
      <c r="K725" s="4">
        <f t="shared" si="83"/>
        <v>3600</v>
      </c>
      <c r="L725" s="4">
        <f>IF(D725=1,"",VLOOKUP(D725,系数!$AA$1:$AJ$12,MATCH(C725,圣物评级,0),1))</f>
        <v>0</v>
      </c>
      <c r="M725" s="4">
        <f t="shared" si="80"/>
        <v>10</v>
      </c>
    </row>
    <row r="726" spans="1:13" x14ac:dyDescent="0.3">
      <c r="A726" s="4">
        <f t="shared" si="75"/>
        <v>81000007</v>
      </c>
      <c r="B726" s="4">
        <v>1</v>
      </c>
      <c r="C726" s="4">
        <f>INDEX(属性!F:F,MATCH(强化!A726,属性!A:A,0))</f>
        <v>11</v>
      </c>
      <c r="D726" s="4">
        <f t="shared" si="76"/>
        <v>4</v>
      </c>
      <c r="E726" s="4">
        <v>0</v>
      </c>
      <c r="F726" s="4">
        <v>0</v>
      </c>
      <c r="G726" s="4">
        <v>0</v>
      </c>
      <c r="H726" s="4">
        <f t="shared" si="78"/>
        <v>0</v>
      </c>
      <c r="I726" s="4">
        <f t="shared" si="79"/>
        <v>159</v>
      </c>
      <c r="J726" s="4">
        <f t="shared" si="82"/>
        <v>15</v>
      </c>
      <c r="K726" s="4">
        <f t="shared" si="83"/>
        <v>3600</v>
      </c>
      <c r="L726" s="4">
        <f>IF(D726=1,"",VLOOKUP(D726,系数!$AA$1:$AJ$12,MATCH(C726,圣物评级,0),1))</f>
        <v>0</v>
      </c>
      <c r="M726" s="4">
        <f t="shared" si="80"/>
        <v>21</v>
      </c>
    </row>
    <row r="727" spans="1:13" x14ac:dyDescent="0.3">
      <c r="A727" s="4">
        <f t="shared" si="75"/>
        <v>81000007</v>
      </c>
      <c r="B727" s="4">
        <v>1</v>
      </c>
      <c r="C727" s="4">
        <f>INDEX(属性!F:F,MATCH(强化!A727,属性!A:A,0))</f>
        <v>11</v>
      </c>
      <c r="D727" s="4">
        <f t="shared" si="76"/>
        <v>5</v>
      </c>
      <c r="E727" s="4">
        <v>0</v>
      </c>
      <c r="F727" s="4">
        <v>0</v>
      </c>
      <c r="G727" s="4">
        <v>0</v>
      </c>
      <c r="H727" s="4">
        <f t="shared" si="78"/>
        <v>0</v>
      </c>
      <c r="I727" s="4">
        <f t="shared" si="79"/>
        <v>162</v>
      </c>
      <c r="J727" s="4">
        <f t="shared" si="82"/>
        <v>19</v>
      </c>
      <c r="K727" s="4">
        <f t="shared" si="83"/>
        <v>3600</v>
      </c>
      <c r="L727" s="4">
        <f>IF(D727=1,"",VLOOKUP(D727,系数!$AA$1:$AJ$12,MATCH(C727,圣物评级,0),1))</f>
        <v>0</v>
      </c>
      <c r="M727" s="4">
        <f t="shared" si="80"/>
        <v>36</v>
      </c>
    </row>
    <row r="728" spans="1:13" x14ac:dyDescent="0.3">
      <c r="A728" s="4">
        <f t="shared" si="75"/>
        <v>81000007</v>
      </c>
      <c r="B728" s="4">
        <v>1</v>
      </c>
      <c r="C728" s="4">
        <f>INDEX(属性!F:F,MATCH(强化!A728,属性!A:A,0))</f>
        <v>11</v>
      </c>
      <c r="D728" s="4">
        <f t="shared" si="76"/>
        <v>6</v>
      </c>
      <c r="E728" s="4">
        <v>0</v>
      </c>
      <c r="F728" s="4">
        <v>0</v>
      </c>
      <c r="G728" s="4">
        <v>0</v>
      </c>
      <c r="H728" s="4">
        <f t="shared" si="78"/>
        <v>0</v>
      </c>
      <c r="I728" s="4">
        <f t="shared" si="79"/>
        <v>165</v>
      </c>
      <c r="J728" s="4">
        <f t="shared" si="82"/>
        <v>23</v>
      </c>
      <c r="K728" s="4">
        <f t="shared" si="83"/>
        <v>3600</v>
      </c>
      <c r="L728" s="4">
        <f>IF(D728=1,"",VLOOKUP(D728,系数!$AA$1:$AJ$12,MATCH(C728,圣物评级,0),1))</f>
        <v>0</v>
      </c>
      <c r="M728" s="4">
        <f t="shared" si="80"/>
        <v>55</v>
      </c>
    </row>
    <row r="729" spans="1:13" x14ac:dyDescent="0.3">
      <c r="A729" s="4">
        <f t="shared" si="75"/>
        <v>81000007</v>
      </c>
      <c r="B729" s="4">
        <v>1</v>
      </c>
      <c r="C729" s="4">
        <f>INDEX(属性!F:F,MATCH(强化!A729,属性!A:A,0))</f>
        <v>11</v>
      </c>
      <c r="D729" s="4">
        <f t="shared" si="76"/>
        <v>7</v>
      </c>
      <c r="E729" s="4">
        <v>0</v>
      </c>
      <c r="F729" s="4">
        <v>0</v>
      </c>
      <c r="G729" s="4">
        <v>0</v>
      </c>
      <c r="H729" s="4">
        <f t="shared" si="78"/>
        <v>0</v>
      </c>
      <c r="I729" s="4">
        <f t="shared" si="79"/>
        <v>168</v>
      </c>
      <c r="J729" s="4">
        <f t="shared" si="82"/>
        <v>27</v>
      </c>
      <c r="K729" s="4">
        <f t="shared" si="83"/>
        <v>3600</v>
      </c>
      <c r="L729" s="4">
        <f>IF(D729=1,"",VLOOKUP(D729,系数!$AA$1:$AJ$12,MATCH(C729,圣物评级,0),1))</f>
        <v>0</v>
      </c>
      <c r="M729" s="4">
        <f t="shared" si="80"/>
        <v>78</v>
      </c>
    </row>
    <row r="730" spans="1:13" x14ac:dyDescent="0.3">
      <c r="A730" s="4">
        <f t="shared" si="75"/>
        <v>81000007</v>
      </c>
      <c r="B730" s="4">
        <v>1</v>
      </c>
      <c r="C730" s="4">
        <f>INDEX(属性!F:F,MATCH(强化!A730,属性!A:A,0))</f>
        <v>11</v>
      </c>
      <c r="D730" s="4">
        <f t="shared" si="76"/>
        <v>8</v>
      </c>
      <c r="E730" s="4">
        <v>0</v>
      </c>
      <c r="F730" s="4">
        <v>0</v>
      </c>
      <c r="G730" s="4">
        <v>0</v>
      </c>
      <c r="H730" s="4">
        <f t="shared" si="78"/>
        <v>0</v>
      </c>
      <c r="I730" s="4">
        <f t="shared" si="79"/>
        <v>171</v>
      </c>
      <c r="J730" s="4">
        <f t="shared" si="82"/>
        <v>30</v>
      </c>
      <c r="K730" s="4">
        <f t="shared" si="83"/>
        <v>3600</v>
      </c>
      <c r="L730" s="4">
        <f>IF(D730=1,"",VLOOKUP(D730,系数!$AA$1:$AJ$12,MATCH(C730,圣物评级,0),1))</f>
        <v>0</v>
      </c>
      <c r="M730" s="4">
        <f t="shared" si="80"/>
        <v>105</v>
      </c>
    </row>
    <row r="731" spans="1:13" x14ac:dyDescent="0.3">
      <c r="A731" s="4">
        <f t="shared" si="75"/>
        <v>81000007</v>
      </c>
      <c r="B731" s="4">
        <v>1</v>
      </c>
      <c r="C731" s="4">
        <f>INDEX(属性!F:F,MATCH(强化!A731,属性!A:A,0))</f>
        <v>11</v>
      </c>
      <c r="D731" s="4">
        <f t="shared" si="76"/>
        <v>9</v>
      </c>
      <c r="E731" s="4">
        <v>0</v>
      </c>
      <c r="F731" s="4">
        <v>0</v>
      </c>
      <c r="G731" s="4">
        <v>0</v>
      </c>
      <c r="H731" s="4">
        <f t="shared" si="78"/>
        <v>0</v>
      </c>
      <c r="I731" s="4">
        <f t="shared" si="79"/>
        <v>174</v>
      </c>
      <c r="J731" s="4">
        <f t="shared" si="82"/>
        <v>35</v>
      </c>
      <c r="K731" s="4">
        <f t="shared" si="83"/>
        <v>3600</v>
      </c>
      <c r="L731" s="4">
        <f>IF(D731=1,"",VLOOKUP(D731,系数!$AA$1:$AJ$12,MATCH(C731,圣物评级,0),1))</f>
        <v>0</v>
      </c>
      <c r="M731" s="4">
        <f t="shared" si="80"/>
        <v>135</v>
      </c>
    </row>
    <row r="732" spans="1:13" x14ac:dyDescent="0.3">
      <c r="A732" s="4">
        <f t="shared" si="75"/>
        <v>81000007</v>
      </c>
      <c r="B732" s="4">
        <v>1</v>
      </c>
      <c r="C732" s="4">
        <f>INDEX(属性!F:F,MATCH(强化!A732,属性!A:A,0))</f>
        <v>11</v>
      </c>
      <c r="D732" s="4">
        <f t="shared" si="76"/>
        <v>10</v>
      </c>
      <c r="E732" s="4">
        <v>0</v>
      </c>
      <c r="F732" s="4">
        <v>0</v>
      </c>
      <c r="G732" s="4">
        <v>0</v>
      </c>
      <c r="H732" s="4">
        <f t="shared" si="78"/>
        <v>0</v>
      </c>
      <c r="I732" s="4">
        <f t="shared" si="79"/>
        <v>177</v>
      </c>
      <c r="J732" s="4">
        <f t="shared" si="82"/>
        <v>39</v>
      </c>
      <c r="K732" s="4">
        <f t="shared" si="83"/>
        <v>3600</v>
      </c>
      <c r="L732" s="4">
        <f>IF(D732=1,"",VLOOKUP(D732,系数!$AA$1:$AJ$12,MATCH(C732,圣物评级,0),1))</f>
        <v>0</v>
      </c>
      <c r="M732" s="4">
        <f t="shared" si="80"/>
        <v>170</v>
      </c>
    </row>
    <row r="733" spans="1:13" x14ac:dyDescent="0.3">
      <c r="A733" s="4">
        <f t="shared" si="75"/>
        <v>81000007</v>
      </c>
      <c r="B733" s="4">
        <v>1</v>
      </c>
      <c r="C733" s="4">
        <f>INDEX(属性!F:F,MATCH(强化!A733,属性!A:A,0))</f>
        <v>11</v>
      </c>
      <c r="D733" s="4">
        <f t="shared" si="76"/>
        <v>11</v>
      </c>
      <c r="E733" s="4">
        <v>0</v>
      </c>
      <c r="F733" s="4">
        <v>0</v>
      </c>
      <c r="G733" s="4">
        <v>0</v>
      </c>
      <c r="H733" s="4">
        <f t="shared" si="78"/>
        <v>0</v>
      </c>
      <c r="I733" s="4">
        <f t="shared" si="79"/>
        <v>180</v>
      </c>
      <c r="J733" s="4">
        <f t="shared" si="82"/>
        <v>46</v>
      </c>
      <c r="K733" s="4">
        <f t="shared" si="83"/>
        <v>3600</v>
      </c>
      <c r="L733" s="4">
        <f>IF(D733=1,"",VLOOKUP(D733,系数!$AA$1:$AJ$12,MATCH(C733,圣物评级,0),1))</f>
        <v>0</v>
      </c>
      <c r="M733" s="4">
        <f t="shared" si="80"/>
        <v>209</v>
      </c>
    </row>
    <row r="734" spans="1:13" x14ac:dyDescent="0.3">
      <c r="A734" s="4">
        <f t="shared" si="75"/>
        <v>81000007</v>
      </c>
      <c r="B734" s="4">
        <v>1</v>
      </c>
      <c r="C734" s="4">
        <f>INDEX(属性!F:F,MATCH(强化!A734,属性!A:A,0))</f>
        <v>11</v>
      </c>
      <c r="D734" s="4">
        <f t="shared" si="76"/>
        <v>12</v>
      </c>
      <c r="E734" s="4">
        <v>0</v>
      </c>
      <c r="F734" s="4">
        <v>0</v>
      </c>
      <c r="G734" s="4">
        <v>0</v>
      </c>
      <c r="H734" s="4">
        <f t="shared" si="78"/>
        <v>0</v>
      </c>
      <c r="I734" s="4">
        <f t="shared" si="79"/>
        <v>183</v>
      </c>
      <c r="J734" s="4">
        <f t="shared" si="82"/>
        <v>54</v>
      </c>
      <c r="K734" s="4">
        <f t="shared" si="83"/>
        <v>3600</v>
      </c>
      <c r="L734" s="4">
        <f>IF(D734=1,"",VLOOKUP(D734,系数!$AA$1:$AJ$12,MATCH(C734,圣物评级,0),1))</f>
        <v>0</v>
      </c>
      <c r="M734" s="4">
        <f t="shared" si="80"/>
        <v>255</v>
      </c>
    </row>
    <row r="735" spans="1:13" x14ac:dyDescent="0.3">
      <c r="A735" s="4">
        <f t="shared" si="75"/>
        <v>81000007</v>
      </c>
      <c r="B735" s="4">
        <v>1</v>
      </c>
      <c r="C735" s="4">
        <f>INDEX(属性!F:F,MATCH(强化!A735,属性!A:A,0))</f>
        <v>11</v>
      </c>
      <c r="D735" s="4">
        <f t="shared" si="76"/>
        <v>13</v>
      </c>
      <c r="E735" s="4">
        <v>0</v>
      </c>
      <c r="F735" s="4">
        <v>0</v>
      </c>
      <c r="G735" s="4">
        <v>0</v>
      </c>
      <c r="H735" s="4">
        <f t="shared" si="78"/>
        <v>0</v>
      </c>
      <c r="I735" s="4">
        <f t="shared" si="79"/>
        <v>186</v>
      </c>
      <c r="J735" s="4">
        <f t="shared" si="82"/>
        <v>62</v>
      </c>
      <c r="K735" s="4">
        <f t="shared" si="83"/>
        <v>3600</v>
      </c>
      <c r="L735" s="4">
        <f>IF(D735=1,"",VLOOKUP(D735,系数!$AA$1:$AJ$12,MATCH(C735,圣物评级,0),1))</f>
        <v>0</v>
      </c>
      <c r="M735" s="4">
        <f t="shared" si="80"/>
        <v>309</v>
      </c>
    </row>
    <row r="736" spans="1:13" x14ac:dyDescent="0.3">
      <c r="A736" s="4">
        <f t="shared" si="75"/>
        <v>81000007</v>
      </c>
      <c r="B736" s="4">
        <v>1</v>
      </c>
      <c r="C736" s="4">
        <f>INDEX(属性!F:F,MATCH(强化!A736,属性!A:A,0))</f>
        <v>11</v>
      </c>
      <c r="D736" s="4">
        <f t="shared" si="76"/>
        <v>14</v>
      </c>
      <c r="E736" s="4">
        <v>0</v>
      </c>
      <c r="F736" s="4">
        <v>0</v>
      </c>
      <c r="G736" s="4">
        <v>0</v>
      </c>
      <c r="H736" s="4">
        <f t="shared" si="78"/>
        <v>0</v>
      </c>
      <c r="I736" s="4">
        <f t="shared" si="79"/>
        <v>189</v>
      </c>
      <c r="J736" s="4">
        <f t="shared" si="82"/>
        <v>70</v>
      </c>
      <c r="K736" s="4">
        <f t="shared" si="83"/>
        <v>3600</v>
      </c>
      <c r="L736" s="4">
        <f>IF(D736=1,"",VLOOKUP(D736,系数!$AA$1:$AJ$12,MATCH(C736,圣物评级,0),1))</f>
        <v>0</v>
      </c>
      <c r="M736" s="4">
        <f t="shared" si="80"/>
        <v>371</v>
      </c>
    </row>
    <row r="737" spans="1:13" x14ac:dyDescent="0.3">
      <c r="A737" s="4">
        <f t="shared" si="75"/>
        <v>81000007</v>
      </c>
      <c r="B737" s="4">
        <v>1</v>
      </c>
      <c r="C737" s="4">
        <f>INDEX(属性!F:F,MATCH(强化!A737,属性!A:A,0))</f>
        <v>11</v>
      </c>
      <c r="D737" s="4">
        <f t="shared" si="76"/>
        <v>15</v>
      </c>
      <c r="E737" s="4">
        <v>0</v>
      </c>
      <c r="F737" s="4">
        <v>0</v>
      </c>
      <c r="G737" s="4">
        <v>0</v>
      </c>
      <c r="H737" s="4">
        <f t="shared" si="78"/>
        <v>0</v>
      </c>
      <c r="I737" s="4">
        <f t="shared" si="79"/>
        <v>192</v>
      </c>
      <c r="J737" s="4">
        <f t="shared" si="82"/>
        <v>78</v>
      </c>
      <c r="K737" s="4">
        <f t="shared" si="83"/>
        <v>3600</v>
      </c>
      <c r="L737" s="4">
        <f>IF(D737=1,"",VLOOKUP(D737,系数!$AA$1:$AJ$12,MATCH(C737,圣物评级,0),1))</f>
        <v>0</v>
      </c>
      <c r="M737" s="4">
        <f t="shared" si="80"/>
        <v>441</v>
      </c>
    </row>
    <row r="738" spans="1:13" x14ac:dyDescent="0.3">
      <c r="A738" s="4">
        <f t="shared" si="75"/>
        <v>81000007</v>
      </c>
      <c r="B738" s="4">
        <v>1</v>
      </c>
      <c r="C738" s="4">
        <f>INDEX(属性!F:F,MATCH(强化!A738,属性!A:A,0))</f>
        <v>11</v>
      </c>
      <c r="D738" s="4">
        <f t="shared" si="76"/>
        <v>16</v>
      </c>
      <c r="E738" s="4">
        <v>0</v>
      </c>
      <c r="F738" s="4">
        <v>0</v>
      </c>
      <c r="G738" s="4">
        <v>0</v>
      </c>
      <c r="H738" s="4">
        <f t="shared" si="78"/>
        <v>0</v>
      </c>
      <c r="I738" s="4">
        <f t="shared" si="79"/>
        <v>195</v>
      </c>
      <c r="J738" s="4">
        <f t="shared" si="82"/>
        <v>86</v>
      </c>
      <c r="K738" s="4">
        <f t="shared" si="83"/>
        <v>3600</v>
      </c>
      <c r="L738" s="4">
        <f>IF(D738=1,"",VLOOKUP(D738,系数!$AA$1:$AJ$12,MATCH(C738,圣物评级,0),1))</f>
        <v>0</v>
      </c>
      <c r="M738" s="4">
        <f t="shared" si="80"/>
        <v>519</v>
      </c>
    </row>
    <row r="739" spans="1:13" x14ac:dyDescent="0.3">
      <c r="A739" s="4">
        <f t="shared" si="75"/>
        <v>81000007</v>
      </c>
      <c r="B739" s="4">
        <v>1</v>
      </c>
      <c r="C739" s="4">
        <f>INDEX(属性!F:F,MATCH(强化!A739,属性!A:A,0))</f>
        <v>11</v>
      </c>
      <c r="D739" s="4">
        <f t="shared" si="76"/>
        <v>17</v>
      </c>
      <c r="E739" s="4">
        <v>0</v>
      </c>
      <c r="F739" s="4">
        <v>0</v>
      </c>
      <c r="G739" s="4">
        <v>0</v>
      </c>
      <c r="H739" s="4">
        <f t="shared" si="78"/>
        <v>0</v>
      </c>
      <c r="I739" s="4">
        <f t="shared" si="79"/>
        <v>198</v>
      </c>
      <c r="J739" s="4">
        <f t="shared" si="82"/>
        <v>93</v>
      </c>
      <c r="K739" s="4">
        <f t="shared" si="83"/>
        <v>3600</v>
      </c>
      <c r="L739" s="4">
        <f>IF(D739=1,"",VLOOKUP(D739,系数!$AA$1:$AJ$12,MATCH(C739,圣物评级,0),1))</f>
        <v>0</v>
      </c>
      <c r="M739" s="4">
        <f t="shared" si="80"/>
        <v>605</v>
      </c>
    </row>
    <row r="740" spans="1:13" x14ac:dyDescent="0.3">
      <c r="A740" s="4">
        <f t="shared" si="75"/>
        <v>81000007</v>
      </c>
      <c r="B740" s="4">
        <v>1</v>
      </c>
      <c r="C740" s="4">
        <f>INDEX(属性!F:F,MATCH(强化!A740,属性!A:A,0))</f>
        <v>11</v>
      </c>
      <c r="D740" s="4">
        <f t="shared" si="76"/>
        <v>18</v>
      </c>
      <c r="E740" s="4">
        <v>0</v>
      </c>
      <c r="F740" s="4">
        <v>0</v>
      </c>
      <c r="G740" s="4">
        <v>0</v>
      </c>
      <c r="H740" s="4">
        <f t="shared" si="78"/>
        <v>0</v>
      </c>
      <c r="I740" s="4">
        <f t="shared" si="79"/>
        <v>201</v>
      </c>
      <c r="J740" s="4">
        <f t="shared" si="82"/>
        <v>101</v>
      </c>
      <c r="K740" s="4">
        <f t="shared" si="83"/>
        <v>3600</v>
      </c>
      <c r="L740" s="4">
        <f>IF(D740=1,"",VLOOKUP(D740,系数!$AA$1:$AJ$12,MATCH(C740,圣物评级,0),1))</f>
        <v>0</v>
      </c>
      <c r="M740" s="4">
        <f t="shared" si="80"/>
        <v>698</v>
      </c>
    </row>
    <row r="741" spans="1:13" x14ac:dyDescent="0.3">
      <c r="A741" s="4">
        <f t="shared" si="75"/>
        <v>81000007</v>
      </c>
      <c r="B741" s="4">
        <v>1</v>
      </c>
      <c r="C741" s="4">
        <f>INDEX(属性!F:F,MATCH(强化!A741,属性!A:A,0))</f>
        <v>11</v>
      </c>
      <c r="D741" s="4">
        <f t="shared" si="76"/>
        <v>19</v>
      </c>
      <c r="E741" s="4">
        <v>0</v>
      </c>
      <c r="F741" s="4">
        <v>0</v>
      </c>
      <c r="G741" s="4">
        <v>0</v>
      </c>
      <c r="H741" s="4">
        <f t="shared" si="78"/>
        <v>0</v>
      </c>
      <c r="I741" s="4">
        <f t="shared" si="79"/>
        <v>204</v>
      </c>
      <c r="J741" s="4">
        <f t="shared" si="82"/>
        <v>109</v>
      </c>
      <c r="K741" s="4">
        <f t="shared" si="83"/>
        <v>3600</v>
      </c>
      <c r="L741" s="4">
        <f>IF(D741=1,"",VLOOKUP(D741,系数!$AA$1:$AJ$12,MATCH(C741,圣物评级,0),1))</f>
        <v>0</v>
      </c>
      <c r="M741" s="4">
        <f t="shared" si="80"/>
        <v>799</v>
      </c>
    </row>
    <row r="742" spans="1:13" x14ac:dyDescent="0.3">
      <c r="A742" s="4">
        <f t="shared" si="75"/>
        <v>81000007</v>
      </c>
      <c r="B742" s="4">
        <v>1</v>
      </c>
      <c r="C742" s="4">
        <f>INDEX(属性!F:F,MATCH(强化!A742,属性!A:A,0))</f>
        <v>11</v>
      </c>
      <c r="D742" s="4">
        <f t="shared" si="76"/>
        <v>20</v>
      </c>
      <c r="E742" s="4">
        <v>0</v>
      </c>
      <c r="F742" s="4">
        <v>0</v>
      </c>
      <c r="G742" s="4">
        <v>0</v>
      </c>
      <c r="H742" s="4">
        <f t="shared" si="78"/>
        <v>0</v>
      </c>
      <c r="I742" s="4">
        <f t="shared" si="79"/>
        <v>207</v>
      </c>
      <c r="J742" s="4">
        <f t="shared" si="82"/>
        <v>117</v>
      </c>
      <c r="K742" s="4">
        <f t="shared" si="83"/>
        <v>3600</v>
      </c>
      <c r="L742" s="4">
        <f>IF(D742=1,"",VLOOKUP(D742,系数!$AA$1:$AJ$12,MATCH(C742,圣物评级,0),1))</f>
        <v>0</v>
      </c>
      <c r="M742" s="4">
        <f t="shared" si="80"/>
        <v>908</v>
      </c>
    </row>
    <row r="743" spans="1:13" x14ac:dyDescent="0.3">
      <c r="A743" s="4">
        <f t="shared" si="75"/>
        <v>81000007</v>
      </c>
      <c r="B743" s="4">
        <v>1</v>
      </c>
      <c r="C743" s="4">
        <f>INDEX(属性!F:F,MATCH(强化!A743,属性!A:A,0))</f>
        <v>11</v>
      </c>
      <c r="D743" s="4">
        <f t="shared" si="76"/>
        <v>21</v>
      </c>
      <c r="E743" s="4">
        <v>0</v>
      </c>
      <c r="F743" s="4">
        <v>0</v>
      </c>
      <c r="G743" s="4">
        <v>0</v>
      </c>
      <c r="H743" s="4">
        <f t="shared" si="78"/>
        <v>0</v>
      </c>
      <c r="I743" s="4">
        <f t="shared" si="79"/>
        <v>210</v>
      </c>
      <c r="J743" s="4">
        <f t="shared" si="82"/>
        <v>125</v>
      </c>
      <c r="K743" s="4">
        <f t="shared" si="83"/>
        <v>3600</v>
      </c>
      <c r="L743" s="4">
        <f>IF(D743=1,"",VLOOKUP(D743,系数!$AA$1:$AJ$12,MATCH(C743,圣物评级,0),1))</f>
        <v>0</v>
      </c>
      <c r="M743" s="4">
        <f t="shared" si="80"/>
        <v>1025</v>
      </c>
    </row>
    <row r="744" spans="1:13" x14ac:dyDescent="0.3">
      <c r="A744" s="4">
        <f t="shared" si="75"/>
        <v>81000007</v>
      </c>
      <c r="B744" s="4">
        <v>1</v>
      </c>
      <c r="C744" s="4">
        <f>INDEX(属性!F:F,MATCH(强化!A744,属性!A:A,0))</f>
        <v>11</v>
      </c>
      <c r="D744" s="4">
        <f t="shared" si="76"/>
        <v>22</v>
      </c>
      <c r="E744" s="4">
        <v>0</v>
      </c>
      <c r="F744" s="4">
        <v>0</v>
      </c>
      <c r="G744" s="4">
        <v>0</v>
      </c>
      <c r="H744" s="4">
        <f t="shared" si="78"/>
        <v>0</v>
      </c>
      <c r="I744" s="4">
        <f t="shared" si="79"/>
        <v>213</v>
      </c>
      <c r="J744" s="4">
        <f t="shared" si="82"/>
        <v>133</v>
      </c>
      <c r="K744" s="4">
        <f t="shared" si="83"/>
        <v>3600</v>
      </c>
      <c r="L744" s="4">
        <f>IF(D744=1,"",VLOOKUP(D744,系数!$AA$1:$AJ$12,MATCH(C744,圣物评级,0),1))</f>
        <v>0</v>
      </c>
      <c r="M744" s="4">
        <f t="shared" si="80"/>
        <v>1150</v>
      </c>
    </row>
    <row r="745" spans="1:13" x14ac:dyDescent="0.3">
      <c r="A745" s="4">
        <f t="shared" si="75"/>
        <v>81000007</v>
      </c>
      <c r="B745" s="4">
        <v>1</v>
      </c>
      <c r="C745" s="4">
        <f>INDEX(属性!F:F,MATCH(强化!A745,属性!A:A,0))</f>
        <v>11</v>
      </c>
      <c r="D745" s="4">
        <f t="shared" si="76"/>
        <v>23</v>
      </c>
      <c r="E745" s="4">
        <v>0</v>
      </c>
      <c r="F745" s="4">
        <v>0</v>
      </c>
      <c r="G745" s="4">
        <v>0</v>
      </c>
      <c r="H745" s="4">
        <f t="shared" si="78"/>
        <v>0</v>
      </c>
      <c r="I745" s="4">
        <f t="shared" si="79"/>
        <v>216</v>
      </c>
      <c r="J745" s="4">
        <f t="shared" si="82"/>
        <v>140</v>
      </c>
      <c r="K745" s="4">
        <f t="shared" si="83"/>
        <v>3600</v>
      </c>
      <c r="L745" s="4">
        <f>IF(D745=1,"",VLOOKUP(D745,系数!$AA$1:$AJ$12,MATCH(C745,圣物评级,0),1))</f>
        <v>0</v>
      </c>
      <c r="M745" s="4">
        <f t="shared" si="80"/>
        <v>1283</v>
      </c>
    </row>
    <row r="746" spans="1:13" x14ac:dyDescent="0.3">
      <c r="A746" s="4">
        <f t="shared" si="75"/>
        <v>81000007</v>
      </c>
      <c r="B746" s="4">
        <v>1</v>
      </c>
      <c r="C746" s="4">
        <f>INDEX(属性!F:F,MATCH(强化!A746,属性!A:A,0))</f>
        <v>11</v>
      </c>
      <c r="D746" s="4">
        <f t="shared" si="76"/>
        <v>24</v>
      </c>
      <c r="E746" s="4">
        <v>0</v>
      </c>
      <c r="F746" s="4">
        <v>0</v>
      </c>
      <c r="G746" s="4">
        <v>0</v>
      </c>
      <c r="H746" s="4">
        <f t="shared" si="78"/>
        <v>0</v>
      </c>
      <c r="I746" s="4">
        <f t="shared" si="79"/>
        <v>219</v>
      </c>
      <c r="J746" s="4">
        <f t="shared" si="82"/>
        <v>148</v>
      </c>
      <c r="K746" s="4">
        <f t="shared" si="83"/>
        <v>3600</v>
      </c>
      <c r="L746" s="4">
        <f>IF(D746=1,"",VLOOKUP(D746,系数!$AA$1:$AJ$12,MATCH(C746,圣物评级,0),1))</f>
        <v>0</v>
      </c>
      <c r="M746" s="4">
        <f t="shared" si="80"/>
        <v>1423</v>
      </c>
    </row>
    <row r="747" spans="1:13" x14ac:dyDescent="0.3">
      <c r="A747" s="4">
        <f t="shared" si="75"/>
        <v>81000007</v>
      </c>
      <c r="B747" s="4">
        <v>1</v>
      </c>
      <c r="C747" s="4">
        <f>INDEX(属性!F:F,MATCH(强化!A747,属性!A:A,0))</f>
        <v>11</v>
      </c>
      <c r="D747" s="4">
        <f t="shared" si="76"/>
        <v>25</v>
      </c>
      <c r="E747" s="4">
        <v>0</v>
      </c>
      <c r="F747" s="4">
        <v>0</v>
      </c>
      <c r="G747" s="4">
        <v>0</v>
      </c>
      <c r="H747" s="4">
        <f t="shared" si="78"/>
        <v>0</v>
      </c>
      <c r="I747" s="4">
        <f t="shared" si="79"/>
        <v>222</v>
      </c>
      <c r="J747" s="4">
        <f t="shared" si="82"/>
        <v>156</v>
      </c>
      <c r="K747" s="4">
        <f t="shared" si="83"/>
        <v>3600</v>
      </c>
      <c r="L747" s="4">
        <f>IF(D747=1,"",VLOOKUP(D747,系数!$AA$1:$AJ$12,MATCH(C747,圣物评级,0),1))</f>
        <v>0</v>
      </c>
      <c r="M747" s="4">
        <f t="shared" si="80"/>
        <v>1571</v>
      </c>
    </row>
    <row r="748" spans="1:13" x14ac:dyDescent="0.3">
      <c r="A748" s="4">
        <f t="shared" si="75"/>
        <v>81000007</v>
      </c>
      <c r="B748" s="4">
        <v>1</v>
      </c>
      <c r="C748" s="4">
        <f>INDEX(属性!F:F,MATCH(强化!A748,属性!A:A,0))</f>
        <v>11</v>
      </c>
      <c r="D748" s="4">
        <f t="shared" si="76"/>
        <v>26</v>
      </c>
      <c r="E748" s="4">
        <v>0</v>
      </c>
      <c r="F748" s="4">
        <v>0</v>
      </c>
      <c r="G748" s="4">
        <v>0</v>
      </c>
      <c r="H748" s="4">
        <f t="shared" si="78"/>
        <v>0</v>
      </c>
      <c r="I748" s="4">
        <f t="shared" si="79"/>
        <v>225</v>
      </c>
      <c r="J748" s="4">
        <f t="shared" si="82"/>
        <v>164</v>
      </c>
      <c r="K748" s="4">
        <f t="shared" si="83"/>
        <v>3600</v>
      </c>
      <c r="L748" s="4">
        <f>IF(D748=1,"",VLOOKUP(D748,系数!$AA$1:$AJ$12,MATCH(C748,圣物评级,0),1))</f>
        <v>0</v>
      </c>
      <c r="M748" s="4">
        <f t="shared" si="80"/>
        <v>1727</v>
      </c>
    </row>
    <row r="749" spans="1:13" x14ac:dyDescent="0.3">
      <c r="A749" s="4">
        <f t="shared" si="75"/>
        <v>81000007</v>
      </c>
      <c r="B749" s="4">
        <v>1</v>
      </c>
      <c r="C749" s="4">
        <f>INDEX(属性!F:F,MATCH(强化!A749,属性!A:A,0))</f>
        <v>11</v>
      </c>
      <c r="D749" s="4">
        <f t="shared" si="76"/>
        <v>27</v>
      </c>
      <c r="E749" s="4">
        <v>0</v>
      </c>
      <c r="F749" s="4">
        <v>0</v>
      </c>
      <c r="G749" s="4">
        <v>0</v>
      </c>
      <c r="H749" s="4">
        <f t="shared" si="78"/>
        <v>0</v>
      </c>
      <c r="I749" s="4">
        <f t="shared" si="79"/>
        <v>228</v>
      </c>
      <c r="J749" s="4">
        <f t="shared" si="82"/>
        <v>172</v>
      </c>
      <c r="K749" s="4">
        <f t="shared" si="83"/>
        <v>3600</v>
      </c>
      <c r="L749" s="4">
        <f>IF(D749=1,"",VLOOKUP(D749,系数!$AA$1:$AJ$12,MATCH(C749,圣物评级,0),1))</f>
        <v>0</v>
      </c>
      <c r="M749" s="4">
        <f t="shared" si="80"/>
        <v>1891</v>
      </c>
    </row>
    <row r="750" spans="1:13" x14ac:dyDescent="0.3">
      <c r="A750" s="4">
        <f t="shared" si="75"/>
        <v>81000007</v>
      </c>
      <c r="B750" s="4">
        <v>1</v>
      </c>
      <c r="C750" s="4">
        <f>INDEX(属性!F:F,MATCH(强化!A750,属性!A:A,0))</f>
        <v>11</v>
      </c>
      <c r="D750" s="4">
        <f t="shared" si="76"/>
        <v>28</v>
      </c>
      <c r="E750" s="4">
        <v>0</v>
      </c>
      <c r="F750" s="4">
        <v>0</v>
      </c>
      <c r="G750" s="4">
        <v>0</v>
      </c>
      <c r="H750" s="4">
        <f t="shared" si="78"/>
        <v>0</v>
      </c>
      <c r="I750" s="4">
        <f t="shared" si="79"/>
        <v>231</v>
      </c>
      <c r="J750" s="4">
        <f t="shared" si="82"/>
        <v>179</v>
      </c>
      <c r="K750" s="4">
        <f t="shared" si="83"/>
        <v>3600</v>
      </c>
      <c r="L750" s="4">
        <f>IF(D750=1,"",VLOOKUP(D750,系数!$AA$1:$AJ$12,MATCH(C750,圣物评级,0),1))</f>
        <v>0</v>
      </c>
      <c r="M750" s="4">
        <f t="shared" si="80"/>
        <v>2063</v>
      </c>
    </row>
    <row r="751" spans="1:13" x14ac:dyDescent="0.3">
      <c r="A751" s="4">
        <f t="shared" si="75"/>
        <v>81000007</v>
      </c>
      <c r="B751" s="4">
        <v>1</v>
      </c>
      <c r="C751" s="4">
        <f>INDEX(属性!F:F,MATCH(强化!A751,属性!A:A,0))</f>
        <v>11</v>
      </c>
      <c r="D751" s="4">
        <f t="shared" si="76"/>
        <v>29</v>
      </c>
      <c r="E751" s="4">
        <v>0</v>
      </c>
      <c r="F751" s="4">
        <v>0</v>
      </c>
      <c r="G751" s="4">
        <v>0</v>
      </c>
      <c r="H751" s="4">
        <f t="shared" si="78"/>
        <v>0</v>
      </c>
      <c r="I751" s="4">
        <f t="shared" si="79"/>
        <v>234</v>
      </c>
      <c r="J751" s="4">
        <f t="shared" si="82"/>
        <v>187</v>
      </c>
      <c r="K751" s="4">
        <f t="shared" si="83"/>
        <v>3600</v>
      </c>
      <c r="L751" s="4">
        <f>IF(D751=1,"",VLOOKUP(D751,系数!$AA$1:$AJ$12,MATCH(C751,圣物评级,0),1))</f>
        <v>0</v>
      </c>
      <c r="M751" s="4">
        <f t="shared" si="80"/>
        <v>2242</v>
      </c>
    </row>
    <row r="752" spans="1:13" x14ac:dyDescent="0.3">
      <c r="A752" s="4">
        <f t="shared" si="75"/>
        <v>81000007</v>
      </c>
      <c r="B752" s="4">
        <v>1</v>
      </c>
      <c r="C752" s="4">
        <f>INDEX(属性!F:F,MATCH(强化!A752,属性!A:A,0))</f>
        <v>11</v>
      </c>
      <c r="D752" s="4">
        <f t="shared" si="76"/>
        <v>30</v>
      </c>
      <c r="E752" s="4">
        <v>0</v>
      </c>
      <c r="F752" s="4">
        <v>0</v>
      </c>
      <c r="G752" s="4">
        <v>0</v>
      </c>
      <c r="H752" s="4">
        <f t="shared" si="78"/>
        <v>0</v>
      </c>
      <c r="I752" s="4">
        <f t="shared" si="79"/>
        <v>237</v>
      </c>
      <c r="J752" s="4">
        <f t="shared" si="82"/>
        <v>196</v>
      </c>
      <c r="K752" s="4">
        <f t="shared" si="83"/>
        <v>3600</v>
      </c>
      <c r="L752" s="4">
        <f>IF(D752=1,"",VLOOKUP(D752,系数!$AA$1:$AJ$12,MATCH(C752,圣物评级,0),1))</f>
        <v>0</v>
      </c>
      <c r="M752" s="4">
        <f t="shared" si="80"/>
        <v>2429</v>
      </c>
    </row>
    <row r="753" spans="1:13" x14ac:dyDescent="0.3">
      <c r="A753" s="4">
        <f t="shared" si="75"/>
        <v>81000007</v>
      </c>
      <c r="B753" s="4">
        <v>1</v>
      </c>
      <c r="C753" s="4">
        <f>INDEX(属性!F:F,MATCH(强化!A753,属性!A:A,0))</f>
        <v>11</v>
      </c>
      <c r="D753" s="4">
        <f t="shared" si="76"/>
        <v>31</v>
      </c>
      <c r="E753" s="4">
        <v>0</v>
      </c>
      <c r="F753" s="4">
        <v>0</v>
      </c>
      <c r="G753" s="4">
        <v>0</v>
      </c>
      <c r="H753" s="4">
        <f t="shared" si="78"/>
        <v>0</v>
      </c>
      <c r="I753" s="4">
        <f t="shared" si="79"/>
        <v>240</v>
      </c>
      <c r="J753" s="4">
        <f t="shared" si="82"/>
        <v>207</v>
      </c>
      <c r="K753" s="4">
        <f t="shared" si="83"/>
        <v>3600</v>
      </c>
      <c r="L753" s="4">
        <f>IF(D753=1,"",VLOOKUP(D753,系数!$AA$1:$AJ$12,MATCH(C753,圣物评级,0),1))</f>
        <v>0</v>
      </c>
      <c r="M753" s="4">
        <f t="shared" si="80"/>
        <v>2625</v>
      </c>
    </row>
    <row r="754" spans="1:13" x14ac:dyDescent="0.3">
      <c r="A754" s="4">
        <f t="shared" si="75"/>
        <v>81000007</v>
      </c>
      <c r="B754" s="4">
        <v>1</v>
      </c>
      <c r="C754" s="4">
        <f>INDEX(属性!F:F,MATCH(强化!A754,属性!A:A,0))</f>
        <v>11</v>
      </c>
      <c r="D754" s="4">
        <f t="shared" si="76"/>
        <v>32</v>
      </c>
      <c r="E754" s="4">
        <v>0</v>
      </c>
      <c r="F754" s="4">
        <v>0</v>
      </c>
      <c r="G754" s="4">
        <v>0</v>
      </c>
      <c r="H754" s="4">
        <f t="shared" si="78"/>
        <v>0</v>
      </c>
      <c r="I754" s="4">
        <f t="shared" si="79"/>
        <v>243</v>
      </c>
      <c r="J754" s="4">
        <f t="shared" si="82"/>
        <v>219</v>
      </c>
      <c r="K754" s="4">
        <f t="shared" si="83"/>
        <v>3600</v>
      </c>
      <c r="L754" s="4">
        <f>IF(D754=1,"",VLOOKUP(D754,系数!$AA$1:$AJ$12,MATCH(C754,圣物评级,0),1))</f>
        <v>0</v>
      </c>
      <c r="M754" s="4">
        <f t="shared" si="80"/>
        <v>2832</v>
      </c>
    </row>
    <row r="755" spans="1:13" x14ac:dyDescent="0.3">
      <c r="A755" s="4">
        <f t="shared" si="75"/>
        <v>81000007</v>
      </c>
      <c r="B755" s="4">
        <v>1</v>
      </c>
      <c r="C755" s="4">
        <f>INDEX(属性!F:F,MATCH(强化!A755,属性!A:A,0))</f>
        <v>11</v>
      </c>
      <c r="D755" s="4">
        <f t="shared" si="76"/>
        <v>33</v>
      </c>
      <c r="E755" s="4">
        <v>0</v>
      </c>
      <c r="F755" s="4">
        <v>0</v>
      </c>
      <c r="G755" s="4">
        <v>0</v>
      </c>
      <c r="H755" s="4">
        <f t="shared" si="78"/>
        <v>0</v>
      </c>
      <c r="I755" s="4">
        <f t="shared" si="79"/>
        <v>246</v>
      </c>
      <c r="J755" s="4">
        <f t="shared" si="82"/>
        <v>231</v>
      </c>
      <c r="K755" s="4">
        <f t="shared" si="83"/>
        <v>3600</v>
      </c>
      <c r="L755" s="4">
        <f>IF(D755=1,"",VLOOKUP(D755,系数!$AA$1:$AJ$12,MATCH(C755,圣物评级,0),1))</f>
        <v>0</v>
      </c>
      <c r="M755" s="4">
        <f t="shared" si="80"/>
        <v>3051</v>
      </c>
    </row>
    <row r="756" spans="1:13" x14ac:dyDescent="0.3">
      <c r="A756" s="4">
        <f t="shared" si="75"/>
        <v>81000007</v>
      </c>
      <c r="B756" s="4">
        <v>1</v>
      </c>
      <c r="C756" s="4">
        <f>INDEX(属性!F:F,MATCH(强化!A756,属性!A:A,0))</f>
        <v>11</v>
      </c>
      <c r="D756" s="4">
        <f t="shared" si="76"/>
        <v>34</v>
      </c>
      <c r="E756" s="4">
        <v>0</v>
      </c>
      <c r="F756" s="4">
        <v>0</v>
      </c>
      <c r="G756" s="4">
        <v>0</v>
      </c>
      <c r="H756" s="4">
        <f t="shared" si="78"/>
        <v>0</v>
      </c>
      <c r="I756" s="4">
        <f t="shared" si="79"/>
        <v>249</v>
      </c>
      <c r="J756" s="4">
        <f t="shared" si="82"/>
        <v>242</v>
      </c>
      <c r="K756" s="4">
        <f t="shared" si="83"/>
        <v>3600</v>
      </c>
      <c r="L756" s="4">
        <f>IF(D756=1,"",VLOOKUP(D756,系数!$AA$1:$AJ$12,MATCH(C756,圣物评级,0),1))</f>
        <v>0</v>
      </c>
      <c r="M756" s="4">
        <f t="shared" si="80"/>
        <v>3282</v>
      </c>
    </row>
    <row r="757" spans="1:13" x14ac:dyDescent="0.3">
      <c r="A757" s="4">
        <f t="shared" si="75"/>
        <v>81000007</v>
      </c>
      <c r="B757" s="4">
        <v>1</v>
      </c>
      <c r="C757" s="4">
        <f>INDEX(属性!F:F,MATCH(强化!A757,属性!A:A,0))</f>
        <v>11</v>
      </c>
      <c r="D757" s="4">
        <f t="shared" si="76"/>
        <v>35</v>
      </c>
      <c r="E757" s="4">
        <v>0</v>
      </c>
      <c r="F757" s="4">
        <v>0</v>
      </c>
      <c r="G757" s="4">
        <v>0</v>
      </c>
      <c r="H757" s="4">
        <f t="shared" si="78"/>
        <v>0</v>
      </c>
      <c r="I757" s="4">
        <f t="shared" si="79"/>
        <v>252</v>
      </c>
      <c r="J757" s="4">
        <f t="shared" si="82"/>
        <v>254</v>
      </c>
      <c r="K757" s="4">
        <f t="shared" si="83"/>
        <v>3600</v>
      </c>
      <c r="L757" s="4">
        <f>IF(D757=1,"",VLOOKUP(D757,系数!$AA$1:$AJ$12,MATCH(C757,圣物评级,0),1))</f>
        <v>0</v>
      </c>
      <c r="M757" s="4">
        <f t="shared" si="80"/>
        <v>3524</v>
      </c>
    </row>
    <row r="758" spans="1:13" x14ac:dyDescent="0.3">
      <c r="A758" s="4">
        <f t="shared" si="75"/>
        <v>81000007</v>
      </c>
      <c r="B758" s="4">
        <v>1</v>
      </c>
      <c r="C758" s="4">
        <f>INDEX(属性!F:F,MATCH(强化!A758,属性!A:A,0))</f>
        <v>11</v>
      </c>
      <c r="D758" s="4">
        <f t="shared" si="76"/>
        <v>36</v>
      </c>
      <c r="E758" s="4">
        <v>0</v>
      </c>
      <c r="F758" s="4">
        <v>0</v>
      </c>
      <c r="G758" s="4">
        <v>0</v>
      </c>
      <c r="H758" s="4">
        <f t="shared" si="78"/>
        <v>0</v>
      </c>
      <c r="I758" s="4">
        <f t="shared" si="79"/>
        <v>255</v>
      </c>
      <c r="J758" s="4">
        <f t="shared" si="82"/>
        <v>266</v>
      </c>
      <c r="K758" s="4">
        <f t="shared" si="83"/>
        <v>3600</v>
      </c>
      <c r="L758" s="4">
        <f>IF(D758=1,"",VLOOKUP(D758,系数!$AA$1:$AJ$12,MATCH(C758,圣物评级,0),1))</f>
        <v>0</v>
      </c>
      <c r="M758" s="4">
        <f t="shared" si="80"/>
        <v>3778</v>
      </c>
    </row>
    <row r="759" spans="1:13" x14ac:dyDescent="0.3">
      <c r="A759" s="4">
        <f t="shared" si="75"/>
        <v>81000007</v>
      </c>
      <c r="B759" s="4">
        <v>1</v>
      </c>
      <c r="C759" s="4">
        <f>INDEX(属性!F:F,MATCH(强化!A759,属性!A:A,0))</f>
        <v>11</v>
      </c>
      <c r="D759" s="4">
        <f t="shared" si="76"/>
        <v>37</v>
      </c>
      <c r="E759" s="4">
        <v>0</v>
      </c>
      <c r="F759" s="4">
        <v>0</v>
      </c>
      <c r="G759" s="4">
        <v>0</v>
      </c>
      <c r="H759" s="4">
        <f t="shared" si="78"/>
        <v>0</v>
      </c>
      <c r="I759" s="4">
        <f t="shared" si="79"/>
        <v>258</v>
      </c>
      <c r="J759" s="4">
        <f t="shared" si="82"/>
        <v>277</v>
      </c>
      <c r="K759" s="4">
        <f t="shared" si="83"/>
        <v>3600</v>
      </c>
      <c r="L759" s="4">
        <f>IF(D759=1,"",VLOOKUP(D759,系数!$AA$1:$AJ$12,MATCH(C759,圣物评级,0),1))</f>
        <v>0</v>
      </c>
      <c r="M759" s="4">
        <f t="shared" si="80"/>
        <v>4044</v>
      </c>
    </row>
    <row r="760" spans="1:13" x14ac:dyDescent="0.3">
      <c r="A760" s="4">
        <f t="shared" si="75"/>
        <v>81000007</v>
      </c>
      <c r="B760" s="4">
        <v>1</v>
      </c>
      <c r="C760" s="4">
        <f>INDEX(属性!F:F,MATCH(强化!A760,属性!A:A,0))</f>
        <v>11</v>
      </c>
      <c r="D760" s="4">
        <f t="shared" si="76"/>
        <v>38</v>
      </c>
      <c r="E760" s="4">
        <v>0</v>
      </c>
      <c r="F760" s="4">
        <v>0</v>
      </c>
      <c r="G760" s="4">
        <v>0</v>
      </c>
      <c r="H760" s="4">
        <f t="shared" si="78"/>
        <v>0</v>
      </c>
      <c r="I760" s="4">
        <f t="shared" si="79"/>
        <v>261</v>
      </c>
      <c r="J760" s="4">
        <f t="shared" si="82"/>
        <v>289</v>
      </c>
      <c r="K760" s="4">
        <f t="shared" si="83"/>
        <v>3600</v>
      </c>
      <c r="L760" s="4">
        <f>IF(D760=1,"",VLOOKUP(D760,系数!$AA$1:$AJ$12,MATCH(C760,圣物评级,0),1))</f>
        <v>0</v>
      </c>
      <c r="M760" s="4">
        <f t="shared" si="80"/>
        <v>4321</v>
      </c>
    </row>
    <row r="761" spans="1:13" x14ac:dyDescent="0.3">
      <c r="A761" s="4">
        <f t="shared" si="75"/>
        <v>81000007</v>
      </c>
      <c r="B761" s="4">
        <v>1</v>
      </c>
      <c r="C761" s="4">
        <f>INDEX(属性!F:F,MATCH(强化!A761,属性!A:A,0))</f>
        <v>11</v>
      </c>
      <c r="D761" s="4">
        <f t="shared" si="76"/>
        <v>39</v>
      </c>
      <c r="E761" s="4">
        <v>0</v>
      </c>
      <c r="F761" s="4">
        <v>0</v>
      </c>
      <c r="G761" s="4">
        <v>0</v>
      </c>
      <c r="H761" s="4">
        <f t="shared" si="78"/>
        <v>0</v>
      </c>
      <c r="I761" s="4">
        <f t="shared" si="79"/>
        <v>264</v>
      </c>
      <c r="J761" s="4">
        <f t="shared" si="82"/>
        <v>301</v>
      </c>
      <c r="K761" s="4">
        <f t="shared" si="83"/>
        <v>3600</v>
      </c>
      <c r="L761" s="4">
        <f>IF(D761=1,"",VLOOKUP(D761,系数!$AA$1:$AJ$12,MATCH(C761,圣物评级,0),1))</f>
        <v>0</v>
      </c>
      <c r="M761" s="4">
        <f t="shared" si="80"/>
        <v>4610</v>
      </c>
    </row>
    <row r="762" spans="1:13" x14ac:dyDescent="0.3">
      <c r="A762" s="4">
        <f t="shared" si="75"/>
        <v>81000007</v>
      </c>
      <c r="B762" s="4">
        <v>1</v>
      </c>
      <c r="C762" s="4">
        <f>INDEX(属性!F:F,MATCH(强化!A762,属性!A:A,0))</f>
        <v>11</v>
      </c>
      <c r="D762" s="4">
        <f t="shared" si="76"/>
        <v>40</v>
      </c>
      <c r="E762" s="4">
        <v>0</v>
      </c>
      <c r="F762" s="4">
        <v>0</v>
      </c>
      <c r="G762" s="4">
        <v>0</v>
      </c>
      <c r="H762" s="4">
        <f t="shared" si="78"/>
        <v>0</v>
      </c>
      <c r="I762" s="4">
        <f t="shared" si="79"/>
        <v>267</v>
      </c>
      <c r="J762" s="4">
        <f t="shared" si="82"/>
        <v>313</v>
      </c>
      <c r="K762" s="4">
        <f t="shared" si="83"/>
        <v>3600</v>
      </c>
      <c r="L762" s="4">
        <f>IF(D762=1,"",VLOOKUP(D762,系数!$AA$1:$AJ$12,MATCH(C762,圣物评级,0),1))</f>
        <v>0</v>
      </c>
      <c r="M762" s="4">
        <f t="shared" si="80"/>
        <v>4911</v>
      </c>
    </row>
    <row r="763" spans="1:13" x14ac:dyDescent="0.3">
      <c r="A763" s="4">
        <f t="shared" si="75"/>
        <v>81000007</v>
      </c>
      <c r="B763" s="4">
        <v>1</v>
      </c>
      <c r="C763" s="4">
        <f>INDEX(属性!F:F,MATCH(强化!A763,属性!A:A,0))</f>
        <v>11</v>
      </c>
      <c r="D763" s="4">
        <f t="shared" si="76"/>
        <v>41</v>
      </c>
      <c r="E763" s="4">
        <v>0</v>
      </c>
      <c r="F763" s="4">
        <v>0</v>
      </c>
      <c r="G763" s="4">
        <v>0</v>
      </c>
      <c r="H763" s="4">
        <f t="shared" si="78"/>
        <v>0</v>
      </c>
      <c r="I763" s="4">
        <f t="shared" si="79"/>
        <v>270</v>
      </c>
      <c r="J763" s="4">
        <f t="shared" si="82"/>
        <v>329</v>
      </c>
      <c r="K763" s="4">
        <f t="shared" si="83"/>
        <v>3600</v>
      </c>
      <c r="L763" s="4">
        <f>IF(D763=1,"",VLOOKUP(D763,系数!$AA$1:$AJ$12,MATCH(C763,圣物评级,0),1))</f>
        <v>0</v>
      </c>
      <c r="M763" s="4">
        <f t="shared" si="80"/>
        <v>5224</v>
      </c>
    </row>
    <row r="764" spans="1:13" x14ac:dyDescent="0.3">
      <c r="A764" s="4">
        <f t="shared" ref="A764:A827" si="84">A644+1</f>
        <v>81000007</v>
      </c>
      <c r="B764" s="4">
        <v>1</v>
      </c>
      <c r="C764" s="4">
        <f>INDEX(属性!F:F,MATCH(强化!A764,属性!A:A,0))</f>
        <v>11</v>
      </c>
      <c r="D764" s="4">
        <f t="shared" ref="D764:D827" si="85">D644</f>
        <v>42</v>
      </c>
      <c r="E764" s="4">
        <v>0</v>
      </c>
      <c r="F764" s="4">
        <v>0</v>
      </c>
      <c r="G764" s="4">
        <v>0</v>
      </c>
      <c r="H764" s="4">
        <f t="shared" si="78"/>
        <v>0</v>
      </c>
      <c r="I764" s="4">
        <f t="shared" si="79"/>
        <v>273</v>
      </c>
      <c r="J764" s="4">
        <f t="shared" si="82"/>
        <v>345</v>
      </c>
      <c r="K764" s="4">
        <f t="shared" si="83"/>
        <v>3600</v>
      </c>
      <c r="L764" s="4">
        <f>IF(D764=1,"",VLOOKUP(D764,系数!$AA$1:$AJ$12,MATCH(C764,圣物评级,0),1))</f>
        <v>0</v>
      </c>
      <c r="M764" s="4">
        <f t="shared" si="80"/>
        <v>5553</v>
      </c>
    </row>
    <row r="765" spans="1:13" x14ac:dyDescent="0.3">
      <c r="A765" s="4">
        <f t="shared" si="84"/>
        <v>81000007</v>
      </c>
      <c r="B765" s="4">
        <v>1</v>
      </c>
      <c r="C765" s="4">
        <f>INDEX(属性!F:F,MATCH(强化!A765,属性!A:A,0))</f>
        <v>11</v>
      </c>
      <c r="D765" s="4">
        <f t="shared" si="85"/>
        <v>43</v>
      </c>
      <c r="E765" s="4">
        <v>0</v>
      </c>
      <c r="F765" s="4">
        <v>0</v>
      </c>
      <c r="G765" s="4">
        <v>0</v>
      </c>
      <c r="H765" s="4">
        <f t="shared" si="78"/>
        <v>0</v>
      </c>
      <c r="I765" s="4">
        <f t="shared" si="79"/>
        <v>276</v>
      </c>
      <c r="J765" s="4">
        <f t="shared" si="82"/>
        <v>362</v>
      </c>
      <c r="K765" s="4">
        <f t="shared" si="83"/>
        <v>3600</v>
      </c>
      <c r="L765" s="4">
        <f>IF(D765=1,"",VLOOKUP(D765,系数!$AA$1:$AJ$12,MATCH(C765,圣物评级,0),1))</f>
        <v>0</v>
      </c>
      <c r="M765" s="4">
        <f t="shared" si="80"/>
        <v>5898</v>
      </c>
    </row>
    <row r="766" spans="1:13" x14ac:dyDescent="0.3">
      <c r="A766" s="4">
        <f t="shared" si="84"/>
        <v>81000007</v>
      </c>
      <c r="B766" s="4">
        <v>1</v>
      </c>
      <c r="C766" s="4">
        <f>INDEX(属性!F:F,MATCH(强化!A766,属性!A:A,0))</f>
        <v>11</v>
      </c>
      <c r="D766" s="4">
        <f t="shared" si="85"/>
        <v>44</v>
      </c>
      <c r="E766" s="4">
        <v>0</v>
      </c>
      <c r="F766" s="4">
        <v>0</v>
      </c>
      <c r="G766" s="4">
        <v>0</v>
      </c>
      <c r="H766" s="4">
        <f t="shared" si="78"/>
        <v>0</v>
      </c>
      <c r="I766" s="4">
        <f t="shared" si="79"/>
        <v>279</v>
      </c>
      <c r="J766" s="4">
        <f t="shared" si="82"/>
        <v>380</v>
      </c>
      <c r="K766" s="4">
        <f t="shared" si="83"/>
        <v>3600</v>
      </c>
      <c r="L766" s="4">
        <f>IF(D766=1,"",VLOOKUP(D766,系数!$AA$1:$AJ$12,MATCH(C766,圣物评级,0),1))</f>
        <v>0</v>
      </c>
      <c r="M766" s="4">
        <f t="shared" si="80"/>
        <v>6260</v>
      </c>
    </row>
    <row r="767" spans="1:13" x14ac:dyDescent="0.3">
      <c r="A767" s="4">
        <f t="shared" si="84"/>
        <v>81000007</v>
      </c>
      <c r="B767" s="4">
        <v>1</v>
      </c>
      <c r="C767" s="4">
        <f>INDEX(属性!F:F,MATCH(强化!A767,属性!A:A,0))</f>
        <v>11</v>
      </c>
      <c r="D767" s="4">
        <f t="shared" si="85"/>
        <v>45</v>
      </c>
      <c r="E767" s="4">
        <v>0</v>
      </c>
      <c r="F767" s="4">
        <v>0</v>
      </c>
      <c r="G767" s="4">
        <v>0</v>
      </c>
      <c r="H767" s="4">
        <f t="shared" si="78"/>
        <v>0</v>
      </c>
      <c r="I767" s="4">
        <f t="shared" si="79"/>
        <v>282</v>
      </c>
      <c r="J767" s="4">
        <f t="shared" si="82"/>
        <v>399</v>
      </c>
      <c r="K767" s="4">
        <f t="shared" si="83"/>
        <v>3600</v>
      </c>
      <c r="L767" s="4">
        <f>IF(D767=1,"",VLOOKUP(D767,系数!$AA$1:$AJ$12,MATCH(C767,圣物评级,0),1))</f>
        <v>0</v>
      </c>
      <c r="M767" s="4">
        <f t="shared" si="80"/>
        <v>6640</v>
      </c>
    </row>
    <row r="768" spans="1:13" x14ac:dyDescent="0.3">
      <c r="A768" s="4">
        <f t="shared" si="84"/>
        <v>81000007</v>
      </c>
      <c r="B768" s="4">
        <v>1</v>
      </c>
      <c r="C768" s="4">
        <f>INDEX(属性!F:F,MATCH(强化!A768,属性!A:A,0))</f>
        <v>11</v>
      </c>
      <c r="D768" s="4">
        <f t="shared" si="85"/>
        <v>46</v>
      </c>
      <c r="E768" s="4">
        <v>0</v>
      </c>
      <c r="F768" s="4">
        <v>0</v>
      </c>
      <c r="G768" s="4">
        <v>0</v>
      </c>
      <c r="H768" s="4">
        <f t="shared" si="78"/>
        <v>0</v>
      </c>
      <c r="I768" s="4">
        <f t="shared" si="79"/>
        <v>285</v>
      </c>
      <c r="J768" s="4">
        <f t="shared" si="82"/>
        <v>419</v>
      </c>
      <c r="K768" s="4">
        <f t="shared" si="83"/>
        <v>3600</v>
      </c>
      <c r="L768" s="4">
        <f>IF(D768=1,"",VLOOKUP(D768,系数!$AA$1:$AJ$12,MATCH(C768,圣物评级,0),1))</f>
        <v>0</v>
      </c>
      <c r="M768" s="4">
        <f t="shared" si="80"/>
        <v>7039</v>
      </c>
    </row>
    <row r="769" spans="1:13" x14ac:dyDescent="0.3">
      <c r="A769" s="4">
        <f t="shared" si="84"/>
        <v>81000007</v>
      </c>
      <c r="B769" s="4">
        <v>1</v>
      </c>
      <c r="C769" s="4">
        <f>INDEX(属性!F:F,MATCH(强化!A769,属性!A:A,0))</f>
        <v>11</v>
      </c>
      <c r="D769" s="4">
        <f t="shared" si="85"/>
        <v>47</v>
      </c>
      <c r="E769" s="4">
        <v>0</v>
      </c>
      <c r="F769" s="4">
        <v>0</v>
      </c>
      <c r="G769" s="4">
        <v>0</v>
      </c>
      <c r="H769" s="4">
        <f t="shared" si="78"/>
        <v>0</v>
      </c>
      <c r="I769" s="4">
        <f t="shared" si="79"/>
        <v>288</v>
      </c>
      <c r="J769" s="4">
        <f t="shared" si="82"/>
        <v>440</v>
      </c>
      <c r="K769" s="4">
        <f t="shared" si="83"/>
        <v>3600</v>
      </c>
      <c r="L769" s="4">
        <f>IF(D769=1,"",VLOOKUP(D769,系数!$AA$1:$AJ$12,MATCH(C769,圣物评级,0),1))</f>
        <v>0</v>
      </c>
      <c r="M769" s="4">
        <f t="shared" si="80"/>
        <v>7458</v>
      </c>
    </row>
    <row r="770" spans="1:13" x14ac:dyDescent="0.3">
      <c r="A770" s="4">
        <f t="shared" si="84"/>
        <v>81000007</v>
      </c>
      <c r="B770" s="4">
        <v>1</v>
      </c>
      <c r="C770" s="4">
        <f>INDEX(属性!F:F,MATCH(强化!A770,属性!A:A,0))</f>
        <v>11</v>
      </c>
      <c r="D770" s="4">
        <f t="shared" si="85"/>
        <v>48</v>
      </c>
      <c r="E770" s="4">
        <v>0</v>
      </c>
      <c r="F770" s="4">
        <v>0</v>
      </c>
      <c r="G770" s="4">
        <v>0</v>
      </c>
      <c r="H770" s="4">
        <f t="shared" si="78"/>
        <v>0</v>
      </c>
      <c r="I770" s="4">
        <f t="shared" si="79"/>
        <v>291</v>
      </c>
      <c r="J770" s="4">
        <f t="shared" si="82"/>
        <v>462</v>
      </c>
      <c r="K770" s="4">
        <f t="shared" si="83"/>
        <v>3600</v>
      </c>
      <c r="L770" s="4">
        <f>IF(D770=1,"",VLOOKUP(D770,系数!$AA$1:$AJ$12,MATCH(C770,圣物评级,0),1))</f>
        <v>0</v>
      </c>
      <c r="M770" s="4">
        <f t="shared" si="80"/>
        <v>7898</v>
      </c>
    </row>
    <row r="771" spans="1:13" x14ac:dyDescent="0.3">
      <c r="A771" s="4">
        <f t="shared" si="84"/>
        <v>81000007</v>
      </c>
      <c r="B771" s="4">
        <v>1</v>
      </c>
      <c r="C771" s="4">
        <f>INDEX(属性!F:F,MATCH(强化!A771,属性!A:A,0))</f>
        <v>11</v>
      </c>
      <c r="D771" s="4">
        <f t="shared" si="85"/>
        <v>49</v>
      </c>
      <c r="E771" s="4">
        <v>0</v>
      </c>
      <c r="F771" s="4">
        <v>0</v>
      </c>
      <c r="G771" s="4">
        <v>0</v>
      </c>
      <c r="H771" s="4">
        <f t="shared" ref="H771:H834" si="86">IF(B771=1,0,VLOOKUP($C771,圣物数值,2,0)+VLOOKUP($C771,圣物数值,3,0)*($D771-1))</f>
        <v>0</v>
      </c>
      <c r="I771" s="4">
        <f t="shared" ref="I771:I834" si="87">IF(B771=2,0,VLOOKUP($C771,圣物数值,2,0)+VLOOKUP($C771,圣物数值,3,0)*($D771-1))</f>
        <v>294</v>
      </c>
      <c r="J771" s="4">
        <f t="shared" si="82"/>
        <v>485</v>
      </c>
      <c r="K771" s="4">
        <f t="shared" si="83"/>
        <v>3600</v>
      </c>
      <c r="L771" s="4">
        <f>IF(D771=1,"",VLOOKUP(D771,系数!$AA$1:$AJ$12,MATCH(C771,圣物评级,0),1))</f>
        <v>0</v>
      </c>
      <c r="M771" s="4">
        <f t="shared" ref="M771:M834" si="88">IF(D771=1,0,M770+J770)</f>
        <v>8360</v>
      </c>
    </row>
    <row r="772" spans="1:13" x14ac:dyDescent="0.3">
      <c r="A772" s="4">
        <f t="shared" si="84"/>
        <v>81000007</v>
      </c>
      <c r="B772" s="4">
        <v>1</v>
      </c>
      <c r="C772" s="4">
        <f>INDEX(属性!F:F,MATCH(强化!A772,属性!A:A,0))</f>
        <v>11</v>
      </c>
      <c r="D772" s="4">
        <f t="shared" si="85"/>
        <v>50</v>
      </c>
      <c r="E772" s="4">
        <v>0</v>
      </c>
      <c r="F772" s="4">
        <v>0</v>
      </c>
      <c r="G772" s="4">
        <v>0</v>
      </c>
      <c r="H772" s="4">
        <f t="shared" si="86"/>
        <v>0</v>
      </c>
      <c r="I772" s="4">
        <f t="shared" si="87"/>
        <v>297</v>
      </c>
      <c r="J772" s="4">
        <f t="shared" si="82"/>
        <v>509</v>
      </c>
      <c r="K772" s="4">
        <f t="shared" si="83"/>
        <v>3600</v>
      </c>
      <c r="L772" s="4">
        <f>IF(D772=1,"",VLOOKUP(D772,系数!$AA$1:$AJ$12,MATCH(C772,圣物评级,0),1))</f>
        <v>0</v>
      </c>
      <c r="M772" s="4">
        <f t="shared" si="88"/>
        <v>8845</v>
      </c>
    </row>
    <row r="773" spans="1:13" x14ac:dyDescent="0.3">
      <c r="A773" s="4">
        <f t="shared" si="84"/>
        <v>81000007</v>
      </c>
      <c r="B773" s="4">
        <v>1</v>
      </c>
      <c r="C773" s="4">
        <f>INDEX(属性!F:F,MATCH(强化!A773,属性!A:A,0))</f>
        <v>11</v>
      </c>
      <c r="D773" s="4">
        <f t="shared" si="85"/>
        <v>51</v>
      </c>
      <c r="E773" s="4">
        <v>0</v>
      </c>
      <c r="F773" s="4">
        <v>0</v>
      </c>
      <c r="G773" s="4">
        <v>0</v>
      </c>
      <c r="H773" s="4">
        <f t="shared" si="86"/>
        <v>0</v>
      </c>
      <c r="I773" s="4">
        <f t="shared" si="87"/>
        <v>300</v>
      </c>
      <c r="J773" s="4">
        <f t="shared" si="82"/>
        <v>544</v>
      </c>
      <c r="K773" s="4">
        <f t="shared" si="83"/>
        <v>3600</v>
      </c>
      <c r="L773" s="4">
        <f>IF(D773=1,"",VLOOKUP(D773,系数!$AA$1:$AJ$12,MATCH(C773,圣物评级,0),1))</f>
        <v>0</v>
      </c>
      <c r="M773" s="4">
        <f t="shared" si="88"/>
        <v>9354</v>
      </c>
    </row>
    <row r="774" spans="1:13" x14ac:dyDescent="0.3">
      <c r="A774" s="4">
        <f t="shared" si="84"/>
        <v>81000007</v>
      </c>
      <c r="B774" s="4">
        <v>1</v>
      </c>
      <c r="C774" s="4">
        <f>INDEX(属性!F:F,MATCH(强化!A774,属性!A:A,0))</f>
        <v>11</v>
      </c>
      <c r="D774" s="4">
        <f t="shared" si="85"/>
        <v>52</v>
      </c>
      <c r="E774" s="4">
        <v>0</v>
      </c>
      <c r="F774" s="4">
        <v>0</v>
      </c>
      <c r="G774" s="4">
        <v>0</v>
      </c>
      <c r="H774" s="4">
        <f t="shared" si="86"/>
        <v>0</v>
      </c>
      <c r="I774" s="4">
        <f t="shared" si="87"/>
        <v>303</v>
      </c>
      <c r="J774" s="4">
        <f t="shared" si="82"/>
        <v>583</v>
      </c>
      <c r="K774" s="4">
        <f t="shared" si="83"/>
        <v>3600</v>
      </c>
      <c r="L774" s="4">
        <f>IF(D774=1,"",VLOOKUP(D774,系数!$AA$1:$AJ$12,MATCH(C774,圣物评级,0),1))</f>
        <v>0</v>
      </c>
      <c r="M774" s="4">
        <f t="shared" si="88"/>
        <v>9898</v>
      </c>
    </row>
    <row r="775" spans="1:13" x14ac:dyDescent="0.3">
      <c r="A775" s="4">
        <f t="shared" si="84"/>
        <v>81000007</v>
      </c>
      <c r="B775" s="4">
        <v>1</v>
      </c>
      <c r="C775" s="4">
        <f>INDEX(属性!F:F,MATCH(强化!A775,属性!A:A,0))</f>
        <v>11</v>
      </c>
      <c r="D775" s="4">
        <f t="shared" si="85"/>
        <v>53</v>
      </c>
      <c r="E775" s="4">
        <v>0</v>
      </c>
      <c r="F775" s="4">
        <v>0</v>
      </c>
      <c r="G775" s="4">
        <v>0</v>
      </c>
      <c r="H775" s="4">
        <f t="shared" si="86"/>
        <v>0</v>
      </c>
      <c r="I775" s="4">
        <f t="shared" si="87"/>
        <v>306</v>
      </c>
      <c r="J775" s="4">
        <f t="shared" si="82"/>
        <v>623</v>
      </c>
      <c r="K775" s="4">
        <f t="shared" si="83"/>
        <v>3600</v>
      </c>
      <c r="L775" s="4">
        <f>IF(D775=1,"",VLOOKUP(D775,系数!$AA$1:$AJ$12,MATCH(C775,圣物评级,0),1))</f>
        <v>0</v>
      </c>
      <c r="M775" s="4">
        <f t="shared" si="88"/>
        <v>10481</v>
      </c>
    </row>
    <row r="776" spans="1:13" x14ac:dyDescent="0.3">
      <c r="A776" s="4">
        <f t="shared" si="84"/>
        <v>81000007</v>
      </c>
      <c r="B776" s="4">
        <v>1</v>
      </c>
      <c r="C776" s="4">
        <f>INDEX(属性!F:F,MATCH(强化!A776,属性!A:A,0))</f>
        <v>11</v>
      </c>
      <c r="D776" s="4">
        <f t="shared" si="85"/>
        <v>54</v>
      </c>
      <c r="E776" s="4">
        <v>0</v>
      </c>
      <c r="F776" s="4">
        <v>0</v>
      </c>
      <c r="G776" s="4">
        <v>0</v>
      </c>
      <c r="H776" s="4">
        <f t="shared" si="86"/>
        <v>0</v>
      </c>
      <c r="I776" s="4">
        <f t="shared" si="87"/>
        <v>309</v>
      </c>
      <c r="J776" s="4">
        <f t="shared" si="82"/>
        <v>667</v>
      </c>
      <c r="K776" s="4">
        <f t="shared" si="83"/>
        <v>3600</v>
      </c>
      <c r="L776" s="4">
        <f>IF(D776=1,"",VLOOKUP(D776,系数!$AA$1:$AJ$12,MATCH(C776,圣物评级,0),1))</f>
        <v>0</v>
      </c>
      <c r="M776" s="4">
        <f t="shared" si="88"/>
        <v>11104</v>
      </c>
    </row>
    <row r="777" spans="1:13" x14ac:dyDescent="0.3">
      <c r="A777" s="4">
        <f t="shared" si="84"/>
        <v>81000007</v>
      </c>
      <c r="B777" s="4">
        <v>1</v>
      </c>
      <c r="C777" s="4">
        <f>INDEX(属性!F:F,MATCH(强化!A777,属性!A:A,0))</f>
        <v>11</v>
      </c>
      <c r="D777" s="4">
        <f t="shared" si="85"/>
        <v>55</v>
      </c>
      <c r="E777" s="4">
        <v>0</v>
      </c>
      <c r="F777" s="4">
        <v>0</v>
      </c>
      <c r="G777" s="4">
        <v>0</v>
      </c>
      <c r="H777" s="4">
        <f t="shared" si="86"/>
        <v>0</v>
      </c>
      <c r="I777" s="4">
        <f t="shared" si="87"/>
        <v>312</v>
      </c>
      <c r="J777" s="4">
        <f t="shared" si="82"/>
        <v>713</v>
      </c>
      <c r="K777" s="4">
        <f t="shared" si="83"/>
        <v>3600</v>
      </c>
      <c r="L777" s="4">
        <f>IF(D777=1,"",VLOOKUP(D777,系数!$AA$1:$AJ$12,MATCH(C777,圣物评级,0),1))</f>
        <v>0</v>
      </c>
      <c r="M777" s="4">
        <f t="shared" si="88"/>
        <v>11771</v>
      </c>
    </row>
    <row r="778" spans="1:13" x14ac:dyDescent="0.3">
      <c r="A778" s="4">
        <f t="shared" si="84"/>
        <v>81000007</v>
      </c>
      <c r="B778" s="4">
        <v>1</v>
      </c>
      <c r="C778" s="4">
        <f>INDEX(属性!F:F,MATCH(强化!A778,属性!A:A,0))</f>
        <v>11</v>
      </c>
      <c r="D778" s="4">
        <f t="shared" si="85"/>
        <v>56</v>
      </c>
      <c r="E778" s="4">
        <v>0</v>
      </c>
      <c r="F778" s="4">
        <v>0</v>
      </c>
      <c r="G778" s="4">
        <v>0</v>
      </c>
      <c r="H778" s="4">
        <f t="shared" si="86"/>
        <v>0</v>
      </c>
      <c r="I778" s="4">
        <f t="shared" si="87"/>
        <v>315</v>
      </c>
      <c r="J778" s="4">
        <f t="shared" si="82"/>
        <v>763</v>
      </c>
      <c r="K778" s="4">
        <f t="shared" si="83"/>
        <v>3600</v>
      </c>
      <c r="L778" s="4">
        <f>IF(D778=1,"",VLOOKUP(D778,系数!$AA$1:$AJ$12,MATCH(C778,圣物评级,0),1))</f>
        <v>0</v>
      </c>
      <c r="M778" s="4">
        <f t="shared" si="88"/>
        <v>12484</v>
      </c>
    </row>
    <row r="779" spans="1:13" x14ac:dyDescent="0.3">
      <c r="A779" s="4">
        <f t="shared" si="84"/>
        <v>81000007</v>
      </c>
      <c r="B779" s="4">
        <v>1</v>
      </c>
      <c r="C779" s="4">
        <f>INDEX(属性!F:F,MATCH(强化!A779,属性!A:A,0))</f>
        <v>11</v>
      </c>
      <c r="D779" s="4">
        <f t="shared" si="85"/>
        <v>57</v>
      </c>
      <c r="E779" s="4">
        <v>0</v>
      </c>
      <c r="F779" s="4">
        <v>0</v>
      </c>
      <c r="G779" s="4">
        <v>0</v>
      </c>
      <c r="H779" s="4">
        <f t="shared" si="86"/>
        <v>0</v>
      </c>
      <c r="I779" s="4">
        <f t="shared" si="87"/>
        <v>318</v>
      </c>
      <c r="J779" s="4">
        <f t="shared" si="82"/>
        <v>816</v>
      </c>
      <c r="K779" s="4">
        <f t="shared" si="83"/>
        <v>3600</v>
      </c>
      <c r="L779" s="4">
        <f>IF(D779=1,"",VLOOKUP(D779,系数!$AA$1:$AJ$12,MATCH(C779,圣物评级,0),1))</f>
        <v>0</v>
      </c>
      <c r="M779" s="4">
        <f t="shared" si="88"/>
        <v>13247</v>
      </c>
    </row>
    <row r="780" spans="1:13" x14ac:dyDescent="0.3">
      <c r="A780" s="4">
        <f t="shared" si="84"/>
        <v>81000007</v>
      </c>
      <c r="B780" s="4">
        <v>1</v>
      </c>
      <c r="C780" s="4">
        <f>INDEX(属性!F:F,MATCH(强化!A780,属性!A:A,0))</f>
        <v>11</v>
      </c>
      <c r="D780" s="4">
        <f t="shared" si="85"/>
        <v>58</v>
      </c>
      <c r="E780" s="4">
        <v>0</v>
      </c>
      <c r="F780" s="4">
        <v>0</v>
      </c>
      <c r="G780" s="4">
        <v>0</v>
      </c>
      <c r="H780" s="4">
        <f t="shared" si="86"/>
        <v>0</v>
      </c>
      <c r="I780" s="4">
        <f t="shared" si="87"/>
        <v>321</v>
      </c>
      <c r="J780" s="4">
        <f t="shared" si="82"/>
        <v>873</v>
      </c>
      <c r="K780" s="4">
        <f t="shared" si="83"/>
        <v>3600</v>
      </c>
      <c r="L780" s="4">
        <f>IF(D780=1,"",VLOOKUP(D780,系数!$AA$1:$AJ$12,MATCH(C780,圣物评级,0),1))</f>
        <v>0</v>
      </c>
      <c r="M780" s="4">
        <f t="shared" si="88"/>
        <v>14063</v>
      </c>
    </row>
    <row r="781" spans="1:13" x14ac:dyDescent="0.3">
      <c r="A781" s="4">
        <f t="shared" si="84"/>
        <v>81000007</v>
      </c>
      <c r="B781" s="4">
        <v>1</v>
      </c>
      <c r="C781" s="4">
        <f>INDEX(属性!F:F,MATCH(强化!A781,属性!A:A,0))</f>
        <v>11</v>
      </c>
      <c r="D781" s="4">
        <f t="shared" si="85"/>
        <v>59</v>
      </c>
      <c r="E781" s="4">
        <v>0</v>
      </c>
      <c r="F781" s="4">
        <v>0</v>
      </c>
      <c r="G781" s="4">
        <v>0</v>
      </c>
      <c r="H781" s="4">
        <f t="shared" si="86"/>
        <v>0</v>
      </c>
      <c r="I781" s="4">
        <f t="shared" si="87"/>
        <v>324</v>
      </c>
      <c r="J781" s="4">
        <f t="shared" si="82"/>
        <v>934</v>
      </c>
      <c r="K781" s="4">
        <f t="shared" si="83"/>
        <v>3600</v>
      </c>
      <c r="L781" s="4">
        <f>IF(D781=1,"",VLOOKUP(D781,系数!$AA$1:$AJ$12,MATCH(C781,圣物评级,0),1))</f>
        <v>0</v>
      </c>
      <c r="M781" s="4">
        <f t="shared" si="88"/>
        <v>14936</v>
      </c>
    </row>
    <row r="782" spans="1:13" x14ac:dyDescent="0.3">
      <c r="A782" s="4">
        <f t="shared" si="84"/>
        <v>81000007</v>
      </c>
      <c r="B782" s="4">
        <v>1</v>
      </c>
      <c r="C782" s="4">
        <f>INDEX(属性!F:F,MATCH(强化!A782,属性!A:A,0))</f>
        <v>11</v>
      </c>
      <c r="D782" s="4">
        <f t="shared" si="85"/>
        <v>60</v>
      </c>
      <c r="E782" s="4">
        <v>0</v>
      </c>
      <c r="F782" s="4">
        <v>0</v>
      </c>
      <c r="G782" s="4">
        <v>0</v>
      </c>
      <c r="H782" s="4">
        <f t="shared" si="86"/>
        <v>0</v>
      </c>
      <c r="I782" s="4">
        <f t="shared" si="87"/>
        <v>327</v>
      </c>
      <c r="J782" s="4">
        <f t="shared" si="82"/>
        <v>1000</v>
      </c>
      <c r="K782" s="4">
        <f t="shared" si="83"/>
        <v>3600</v>
      </c>
      <c r="L782" s="4">
        <f>IF(D782=1,"",VLOOKUP(D782,系数!$AA$1:$AJ$12,MATCH(C782,圣物评级,0),1))</f>
        <v>0</v>
      </c>
      <c r="M782" s="4">
        <f t="shared" si="88"/>
        <v>15870</v>
      </c>
    </row>
    <row r="783" spans="1:13" x14ac:dyDescent="0.3">
      <c r="A783" s="4">
        <f t="shared" si="84"/>
        <v>81000007</v>
      </c>
      <c r="B783" s="4">
        <v>1</v>
      </c>
      <c r="C783" s="4">
        <f>INDEX(属性!F:F,MATCH(强化!A783,属性!A:A,0))</f>
        <v>11</v>
      </c>
      <c r="D783" s="4">
        <f t="shared" si="85"/>
        <v>61</v>
      </c>
      <c r="E783" s="4">
        <v>0</v>
      </c>
      <c r="F783" s="4">
        <v>0</v>
      </c>
      <c r="G783" s="4">
        <v>0</v>
      </c>
      <c r="H783" s="4">
        <f t="shared" si="86"/>
        <v>0</v>
      </c>
      <c r="I783" s="4">
        <f t="shared" si="87"/>
        <v>330</v>
      </c>
      <c r="J783" s="4">
        <f t="shared" si="82"/>
        <v>1089</v>
      </c>
      <c r="K783" s="4">
        <f t="shared" si="83"/>
        <v>3600</v>
      </c>
      <c r="L783" s="4">
        <f>IF(D783=1,"",VLOOKUP(D783,系数!$AA$1:$AJ$12,MATCH(C783,圣物评级,0),1))</f>
        <v>0</v>
      </c>
      <c r="M783" s="4">
        <f t="shared" si="88"/>
        <v>16870</v>
      </c>
    </row>
    <row r="784" spans="1:13" x14ac:dyDescent="0.3">
      <c r="A784" s="4">
        <f t="shared" si="84"/>
        <v>81000007</v>
      </c>
      <c r="B784" s="4">
        <v>1</v>
      </c>
      <c r="C784" s="4">
        <f>INDEX(属性!F:F,MATCH(强化!A784,属性!A:A,0))</f>
        <v>11</v>
      </c>
      <c r="D784" s="4">
        <f t="shared" si="85"/>
        <v>62</v>
      </c>
      <c r="E784" s="4">
        <v>0</v>
      </c>
      <c r="F784" s="4">
        <v>0</v>
      </c>
      <c r="G784" s="4">
        <v>0</v>
      </c>
      <c r="H784" s="4">
        <f t="shared" si="86"/>
        <v>0</v>
      </c>
      <c r="I784" s="4">
        <f t="shared" si="87"/>
        <v>333</v>
      </c>
      <c r="J784" s="4">
        <f t="shared" si="82"/>
        <v>1187</v>
      </c>
      <c r="K784" s="4">
        <f t="shared" si="83"/>
        <v>3600</v>
      </c>
      <c r="L784" s="4">
        <f>IF(D784=1,"",VLOOKUP(D784,系数!$AA$1:$AJ$12,MATCH(C784,圣物评级,0),1))</f>
        <v>0</v>
      </c>
      <c r="M784" s="4">
        <f t="shared" si="88"/>
        <v>17959</v>
      </c>
    </row>
    <row r="785" spans="1:13" x14ac:dyDescent="0.3">
      <c r="A785" s="4">
        <f t="shared" si="84"/>
        <v>81000007</v>
      </c>
      <c r="B785" s="4">
        <v>1</v>
      </c>
      <c r="C785" s="4">
        <f>INDEX(属性!F:F,MATCH(强化!A785,属性!A:A,0))</f>
        <v>11</v>
      </c>
      <c r="D785" s="4">
        <f t="shared" si="85"/>
        <v>63</v>
      </c>
      <c r="E785" s="4">
        <v>0</v>
      </c>
      <c r="F785" s="4">
        <v>0</v>
      </c>
      <c r="G785" s="4">
        <v>0</v>
      </c>
      <c r="H785" s="4">
        <f t="shared" si="86"/>
        <v>0</v>
      </c>
      <c r="I785" s="4">
        <f t="shared" si="87"/>
        <v>336</v>
      </c>
      <c r="J785" s="4">
        <f t="shared" si="82"/>
        <v>1295</v>
      </c>
      <c r="K785" s="4">
        <f t="shared" si="83"/>
        <v>3600</v>
      </c>
      <c r="L785" s="4">
        <f>IF(D785=1,"",VLOOKUP(D785,系数!$AA$1:$AJ$12,MATCH(C785,圣物评级,0),1))</f>
        <v>0</v>
      </c>
      <c r="M785" s="4">
        <f t="shared" si="88"/>
        <v>19146</v>
      </c>
    </row>
    <row r="786" spans="1:13" x14ac:dyDescent="0.3">
      <c r="A786" s="4">
        <f t="shared" si="84"/>
        <v>81000007</v>
      </c>
      <c r="B786" s="4">
        <v>1</v>
      </c>
      <c r="C786" s="4">
        <f>INDEX(属性!F:F,MATCH(强化!A786,属性!A:A,0))</f>
        <v>11</v>
      </c>
      <c r="D786" s="4">
        <f t="shared" si="85"/>
        <v>64</v>
      </c>
      <c r="E786" s="4">
        <v>0</v>
      </c>
      <c r="F786" s="4">
        <v>0</v>
      </c>
      <c r="G786" s="4">
        <v>0</v>
      </c>
      <c r="H786" s="4">
        <f t="shared" si="86"/>
        <v>0</v>
      </c>
      <c r="I786" s="4">
        <f t="shared" si="87"/>
        <v>339</v>
      </c>
      <c r="J786" s="4">
        <f t="shared" si="82"/>
        <v>1411</v>
      </c>
      <c r="K786" s="4">
        <f t="shared" si="83"/>
        <v>3600</v>
      </c>
      <c r="L786" s="4">
        <f>IF(D786=1,"",VLOOKUP(D786,系数!$AA$1:$AJ$12,MATCH(C786,圣物评级,0),1))</f>
        <v>0</v>
      </c>
      <c r="M786" s="4">
        <f t="shared" si="88"/>
        <v>20441</v>
      </c>
    </row>
    <row r="787" spans="1:13" x14ac:dyDescent="0.3">
      <c r="A787" s="4">
        <f t="shared" si="84"/>
        <v>81000007</v>
      </c>
      <c r="B787" s="4">
        <v>1</v>
      </c>
      <c r="C787" s="4">
        <f>INDEX(属性!F:F,MATCH(强化!A787,属性!A:A,0))</f>
        <v>11</v>
      </c>
      <c r="D787" s="4">
        <f t="shared" si="85"/>
        <v>65</v>
      </c>
      <c r="E787" s="4">
        <v>0</v>
      </c>
      <c r="F787" s="4">
        <v>0</v>
      </c>
      <c r="G787" s="4">
        <v>0</v>
      </c>
      <c r="H787" s="4">
        <f t="shared" si="86"/>
        <v>0</v>
      </c>
      <c r="I787" s="4">
        <f t="shared" si="87"/>
        <v>342</v>
      </c>
      <c r="J787" s="4">
        <f t="shared" si="82"/>
        <v>1538</v>
      </c>
      <c r="K787" s="4">
        <f t="shared" si="83"/>
        <v>3600</v>
      </c>
      <c r="L787" s="4">
        <f>IF(D787=1,"",VLOOKUP(D787,系数!$AA$1:$AJ$12,MATCH(C787,圣物评级,0),1))</f>
        <v>0</v>
      </c>
      <c r="M787" s="4">
        <f t="shared" si="88"/>
        <v>21852</v>
      </c>
    </row>
    <row r="788" spans="1:13" x14ac:dyDescent="0.3">
      <c r="A788" s="4">
        <f t="shared" si="84"/>
        <v>81000007</v>
      </c>
      <c r="B788" s="4">
        <v>1</v>
      </c>
      <c r="C788" s="4">
        <f>INDEX(属性!F:F,MATCH(强化!A788,属性!A:A,0))</f>
        <v>11</v>
      </c>
      <c r="D788" s="4">
        <f t="shared" si="85"/>
        <v>66</v>
      </c>
      <c r="E788" s="4">
        <v>0</v>
      </c>
      <c r="F788" s="4">
        <v>0</v>
      </c>
      <c r="G788" s="4">
        <v>0</v>
      </c>
      <c r="H788" s="4">
        <f t="shared" si="86"/>
        <v>0</v>
      </c>
      <c r="I788" s="4">
        <f t="shared" si="87"/>
        <v>345</v>
      </c>
      <c r="J788" s="4">
        <f t="shared" ref="J788:J842" si="89">INT(J1028*0.7)</f>
        <v>1676</v>
      </c>
      <c r="K788" s="4">
        <f t="shared" ref="K788:K851" si="90">60*60</f>
        <v>3600</v>
      </c>
      <c r="L788" s="4">
        <f>IF(D788=1,"",VLOOKUP(D788,系数!$AA$1:$AJ$12,MATCH(C788,圣物评级,0),1))</f>
        <v>0</v>
      </c>
      <c r="M788" s="4">
        <f t="shared" si="88"/>
        <v>23390</v>
      </c>
    </row>
    <row r="789" spans="1:13" x14ac:dyDescent="0.3">
      <c r="A789" s="4">
        <f t="shared" si="84"/>
        <v>81000007</v>
      </c>
      <c r="B789" s="4">
        <v>1</v>
      </c>
      <c r="C789" s="4">
        <f>INDEX(属性!F:F,MATCH(强化!A789,属性!A:A,0))</f>
        <v>11</v>
      </c>
      <c r="D789" s="4">
        <f t="shared" si="85"/>
        <v>67</v>
      </c>
      <c r="E789" s="4">
        <v>0</v>
      </c>
      <c r="F789" s="4">
        <v>0</v>
      </c>
      <c r="G789" s="4">
        <v>0</v>
      </c>
      <c r="H789" s="4">
        <f t="shared" si="86"/>
        <v>0</v>
      </c>
      <c r="I789" s="4">
        <f t="shared" si="87"/>
        <v>348</v>
      </c>
      <c r="J789" s="4">
        <f t="shared" si="89"/>
        <v>1827</v>
      </c>
      <c r="K789" s="4">
        <f t="shared" si="90"/>
        <v>3600</v>
      </c>
      <c r="L789" s="4">
        <f>IF(D789=1,"",VLOOKUP(D789,系数!$AA$1:$AJ$12,MATCH(C789,圣物评级,0),1))</f>
        <v>0</v>
      </c>
      <c r="M789" s="4">
        <f t="shared" si="88"/>
        <v>25066</v>
      </c>
    </row>
    <row r="790" spans="1:13" x14ac:dyDescent="0.3">
      <c r="A790" s="4">
        <f t="shared" si="84"/>
        <v>81000007</v>
      </c>
      <c r="B790" s="4">
        <v>1</v>
      </c>
      <c r="C790" s="4">
        <f>INDEX(属性!F:F,MATCH(强化!A790,属性!A:A,0))</f>
        <v>11</v>
      </c>
      <c r="D790" s="4">
        <f t="shared" si="85"/>
        <v>68</v>
      </c>
      <c r="E790" s="4">
        <v>0</v>
      </c>
      <c r="F790" s="4">
        <v>0</v>
      </c>
      <c r="G790" s="4">
        <v>0</v>
      </c>
      <c r="H790" s="4">
        <f t="shared" si="86"/>
        <v>0</v>
      </c>
      <c r="I790" s="4">
        <f t="shared" si="87"/>
        <v>351</v>
      </c>
      <c r="J790" s="4">
        <f t="shared" si="89"/>
        <v>1991</v>
      </c>
      <c r="K790" s="4">
        <f t="shared" si="90"/>
        <v>3600</v>
      </c>
      <c r="L790" s="4">
        <f>IF(D790=1,"",VLOOKUP(D790,系数!$AA$1:$AJ$12,MATCH(C790,圣物评级,0),1))</f>
        <v>0</v>
      </c>
      <c r="M790" s="4">
        <f t="shared" si="88"/>
        <v>26893</v>
      </c>
    </row>
    <row r="791" spans="1:13" x14ac:dyDescent="0.3">
      <c r="A791" s="4">
        <f t="shared" si="84"/>
        <v>81000007</v>
      </c>
      <c r="B791" s="4">
        <v>1</v>
      </c>
      <c r="C791" s="4">
        <f>INDEX(属性!F:F,MATCH(强化!A791,属性!A:A,0))</f>
        <v>11</v>
      </c>
      <c r="D791" s="4">
        <f t="shared" si="85"/>
        <v>69</v>
      </c>
      <c r="E791" s="4">
        <v>0</v>
      </c>
      <c r="F791" s="4">
        <v>0</v>
      </c>
      <c r="G791" s="4">
        <v>0</v>
      </c>
      <c r="H791" s="4">
        <f t="shared" si="86"/>
        <v>0</v>
      </c>
      <c r="I791" s="4">
        <f t="shared" si="87"/>
        <v>354</v>
      </c>
      <c r="J791" s="4">
        <f t="shared" si="89"/>
        <v>2170</v>
      </c>
      <c r="K791" s="4">
        <f t="shared" si="90"/>
        <v>3600</v>
      </c>
      <c r="L791" s="4">
        <f>IF(D791=1,"",VLOOKUP(D791,系数!$AA$1:$AJ$12,MATCH(C791,圣物评级,0),1))</f>
        <v>0</v>
      </c>
      <c r="M791" s="4">
        <f t="shared" si="88"/>
        <v>28884</v>
      </c>
    </row>
    <row r="792" spans="1:13" x14ac:dyDescent="0.3">
      <c r="A792" s="4">
        <f t="shared" si="84"/>
        <v>81000007</v>
      </c>
      <c r="B792" s="4">
        <v>1</v>
      </c>
      <c r="C792" s="4">
        <f>INDEX(属性!F:F,MATCH(强化!A792,属性!A:A,0))</f>
        <v>11</v>
      </c>
      <c r="D792" s="4">
        <f t="shared" si="85"/>
        <v>70</v>
      </c>
      <c r="E792" s="4">
        <v>0</v>
      </c>
      <c r="F792" s="4">
        <v>0</v>
      </c>
      <c r="G792" s="4">
        <v>0</v>
      </c>
      <c r="H792" s="4">
        <f t="shared" si="86"/>
        <v>0</v>
      </c>
      <c r="I792" s="4">
        <f t="shared" si="87"/>
        <v>357</v>
      </c>
      <c r="J792" s="4">
        <f t="shared" si="89"/>
        <v>2366</v>
      </c>
      <c r="K792" s="4">
        <f t="shared" si="90"/>
        <v>3600</v>
      </c>
      <c r="L792" s="4">
        <f>IF(D792=1,"",VLOOKUP(D792,系数!$AA$1:$AJ$12,MATCH(C792,圣物评级,0),1))</f>
        <v>0</v>
      </c>
      <c r="M792" s="4">
        <f t="shared" si="88"/>
        <v>31054</v>
      </c>
    </row>
    <row r="793" spans="1:13" x14ac:dyDescent="0.3">
      <c r="A793" s="4">
        <f t="shared" si="84"/>
        <v>81000007</v>
      </c>
      <c r="B793" s="4">
        <v>1</v>
      </c>
      <c r="C793" s="4">
        <f>INDEX(属性!F:F,MATCH(强化!A793,属性!A:A,0))</f>
        <v>11</v>
      </c>
      <c r="D793" s="4">
        <f t="shared" si="85"/>
        <v>71</v>
      </c>
      <c r="E793" s="4">
        <v>0</v>
      </c>
      <c r="F793" s="4">
        <v>0</v>
      </c>
      <c r="G793" s="4">
        <v>0</v>
      </c>
      <c r="H793" s="4">
        <f t="shared" si="86"/>
        <v>0</v>
      </c>
      <c r="I793" s="4">
        <f t="shared" si="87"/>
        <v>360</v>
      </c>
      <c r="J793" s="4">
        <f t="shared" si="89"/>
        <v>2626</v>
      </c>
      <c r="K793" s="4">
        <f t="shared" si="90"/>
        <v>3600</v>
      </c>
      <c r="L793" s="4">
        <f>IF(D793=1,"",VLOOKUP(D793,系数!$AA$1:$AJ$12,MATCH(C793,圣物评级,0),1))</f>
        <v>0</v>
      </c>
      <c r="M793" s="4">
        <f t="shared" si="88"/>
        <v>33420</v>
      </c>
    </row>
    <row r="794" spans="1:13" x14ac:dyDescent="0.3">
      <c r="A794" s="4">
        <f t="shared" si="84"/>
        <v>81000007</v>
      </c>
      <c r="B794" s="4">
        <v>1</v>
      </c>
      <c r="C794" s="4">
        <f>INDEX(属性!F:F,MATCH(强化!A794,属性!A:A,0))</f>
        <v>11</v>
      </c>
      <c r="D794" s="4">
        <f t="shared" si="85"/>
        <v>72</v>
      </c>
      <c r="E794" s="4">
        <v>0</v>
      </c>
      <c r="F794" s="4">
        <v>0</v>
      </c>
      <c r="G794" s="4">
        <v>0</v>
      </c>
      <c r="H794" s="4">
        <f t="shared" si="86"/>
        <v>0</v>
      </c>
      <c r="I794" s="4">
        <f t="shared" si="87"/>
        <v>363</v>
      </c>
      <c r="J794" s="4">
        <f t="shared" si="89"/>
        <v>2915</v>
      </c>
      <c r="K794" s="4">
        <f t="shared" si="90"/>
        <v>3600</v>
      </c>
      <c r="L794" s="4">
        <f>IF(D794=1,"",VLOOKUP(D794,系数!$AA$1:$AJ$12,MATCH(C794,圣物评级,0),1))</f>
        <v>0</v>
      </c>
      <c r="M794" s="4">
        <f t="shared" si="88"/>
        <v>36046</v>
      </c>
    </row>
    <row r="795" spans="1:13" x14ac:dyDescent="0.3">
      <c r="A795" s="4">
        <f t="shared" si="84"/>
        <v>81000007</v>
      </c>
      <c r="B795" s="4">
        <v>1</v>
      </c>
      <c r="C795" s="4">
        <f>INDEX(属性!F:F,MATCH(强化!A795,属性!A:A,0))</f>
        <v>11</v>
      </c>
      <c r="D795" s="4">
        <f t="shared" si="85"/>
        <v>73</v>
      </c>
      <c r="E795" s="4">
        <v>0</v>
      </c>
      <c r="F795" s="4">
        <v>0</v>
      </c>
      <c r="G795" s="4">
        <v>0</v>
      </c>
      <c r="H795" s="4">
        <f t="shared" si="86"/>
        <v>0</v>
      </c>
      <c r="I795" s="4">
        <f t="shared" si="87"/>
        <v>366</v>
      </c>
      <c r="J795" s="4">
        <f t="shared" si="89"/>
        <v>3235</v>
      </c>
      <c r="K795" s="4">
        <f t="shared" si="90"/>
        <v>3600</v>
      </c>
      <c r="L795" s="4">
        <f>IF(D795=1,"",VLOOKUP(D795,系数!$AA$1:$AJ$12,MATCH(C795,圣物评级,0),1))</f>
        <v>0</v>
      </c>
      <c r="M795" s="4">
        <f t="shared" si="88"/>
        <v>38961</v>
      </c>
    </row>
    <row r="796" spans="1:13" x14ac:dyDescent="0.3">
      <c r="A796" s="4">
        <f t="shared" si="84"/>
        <v>81000007</v>
      </c>
      <c r="B796" s="4">
        <v>1</v>
      </c>
      <c r="C796" s="4">
        <f>INDEX(属性!F:F,MATCH(强化!A796,属性!A:A,0))</f>
        <v>11</v>
      </c>
      <c r="D796" s="4">
        <f t="shared" si="85"/>
        <v>74</v>
      </c>
      <c r="E796" s="4">
        <v>0</v>
      </c>
      <c r="F796" s="4">
        <v>0</v>
      </c>
      <c r="G796" s="4">
        <v>0</v>
      </c>
      <c r="H796" s="4">
        <f t="shared" si="86"/>
        <v>0</v>
      </c>
      <c r="I796" s="4">
        <f t="shared" si="87"/>
        <v>369</v>
      </c>
      <c r="J796" s="4">
        <f t="shared" si="89"/>
        <v>3591</v>
      </c>
      <c r="K796" s="4">
        <f t="shared" si="90"/>
        <v>3600</v>
      </c>
      <c r="L796" s="4">
        <f>IF(D796=1,"",VLOOKUP(D796,系数!$AA$1:$AJ$12,MATCH(C796,圣物评级,0),1))</f>
        <v>0</v>
      </c>
      <c r="M796" s="4">
        <f t="shared" si="88"/>
        <v>42196</v>
      </c>
    </row>
    <row r="797" spans="1:13" x14ac:dyDescent="0.3">
      <c r="A797" s="4">
        <f t="shared" si="84"/>
        <v>81000007</v>
      </c>
      <c r="B797" s="4">
        <v>1</v>
      </c>
      <c r="C797" s="4">
        <f>INDEX(属性!F:F,MATCH(强化!A797,属性!A:A,0))</f>
        <v>11</v>
      </c>
      <c r="D797" s="4">
        <f t="shared" si="85"/>
        <v>75</v>
      </c>
      <c r="E797" s="4">
        <v>0</v>
      </c>
      <c r="F797" s="4">
        <v>0</v>
      </c>
      <c r="G797" s="4">
        <v>0</v>
      </c>
      <c r="H797" s="4">
        <f t="shared" si="86"/>
        <v>0</v>
      </c>
      <c r="I797" s="4">
        <f t="shared" si="87"/>
        <v>372</v>
      </c>
      <c r="J797" s="4">
        <f t="shared" si="89"/>
        <v>3986</v>
      </c>
      <c r="K797" s="4">
        <f t="shared" si="90"/>
        <v>3600</v>
      </c>
      <c r="L797" s="4">
        <f>IF(D797=1,"",VLOOKUP(D797,系数!$AA$1:$AJ$12,MATCH(C797,圣物评级,0),1))</f>
        <v>0</v>
      </c>
      <c r="M797" s="4">
        <f t="shared" si="88"/>
        <v>45787</v>
      </c>
    </row>
    <row r="798" spans="1:13" x14ac:dyDescent="0.3">
      <c r="A798" s="4">
        <f t="shared" si="84"/>
        <v>81000007</v>
      </c>
      <c r="B798" s="4">
        <v>1</v>
      </c>
      <c r="C798" s="4">
        <f>INDEX(属性!F:F,MATCH(强化!A798,属性!A:A,0))</f>
        <v>11</v>
      </c>
      <c r="D798" s="4">
        <f t="shared" si="85"/>
        <v>76</v>
      </c>
      <c r="E798" s="4">
        <v>0</v>
      </c>
      <c r="F798" s="4">
        <v>0</v>
      </c>
      <c r="G798" s="4">
        <v>0</v>
      </c>
      <c r="H798" s="4">
        <f t="shared" si="86"/>
        <v>0</v>
      </c>
      <c r="I798" s="4">
        <f t="shared" si="87"/>
        <v>375</v>
      </c>
      <c r="J798" s="4">
        <f t="shared" si="89"/>
        <v>4425</v>
      </c>
      <c r="K798" s="4">
        <f t="shared" si="90"/>
        <v>3600</v>
      </c>
      <c r="L798" s="4">
        <f>IF(D798=1,"",VLOOKUP(D798,系数!$AA$1:$AJ$12,MATCH(C798,圣物评级,0),1))</f>
        <v>0</v>
      </c>
      <c r="M798" s="4">
        <f t="shared" si="88"/>
        <v>49773</v>
      </c>
    </row>
    <row r="799" spans="1:13" x14ac:dyDescent="0.3">
      <c r="A799" s="4">
        <f t="shared" si="84"/>
        <v>81000007</v>
      </c>
      <c r="B799" s="4">
        <v>1</v>
      </c>
      <c r="C799" s="4">
        <f>INDEX(属性!F:F,MATCH(强化!A799,属性!A:A,0))</f>
        <v>11</v>
      </c>
      <c r="D799" s="4">
        <f t="shared" si="85"/>
        <v>77</v>
      </c>
      <c r="E799" s="4">
        <v>0</v>
      </c>
      <c r="F799" s="4">
        <v>0</v>
      </c>
      <c r="G799" s="4">
        <v>0</v>
      </c>
      <c r="H799" s="4">
        <f t="shared" si="86"/>
        <v>0</v>
      </c>
      <c r="I799" s="4">
        <f t="shared" si="87"/>
        <v>378</v>
      </c>
      <c r="J799" s="4">
        <f t="shared" si="89"/>
        <v>4911</v>
      </c>
      <c r="K799" s="4">
        <f t="shared" si="90"/>
        <v>3600</v>
      </c>
      <c r="L799" s="4">
        <f>IF(D799=1,"",VLOOKUP(D799,系数!$AA$1:$AJ$12,MATCH(C799,圣物评级,0),1))</f>
        <v>0</v>
      </c>
      <c r="M799" s="4">
        <f t="shared" si="88"/>
        <v>54198</v>
      </c>
    </row>
    <row r="800" spans="1:13" x14ac:dyDescent="0.3">
      <c r="A800" s="4">
        <f t="shared" si="84"/>
        <v>81000007</v>
      </c>
      <c r="B800" s="4">
        <v>1</v>
      </c>
      <c r="C800" s="4">
        <f>INDEX(属性!F:F,MATCH(强化!A800,属性!A:A,0))</f>
        <v>11</v>
      </c>
      <c r="D800" s="4">
        <f t="shared" si="85"/>
        <v>78</v>
      </c>
      <c r="E800" s="4">
        <v>0</v>
      </c>
      <c r="F800" s="4">
        <v>0</v>
      </c>
      <c r="G800" s="4">
        <v>0</v>
      </c>
      <c r="H800" s="4">
        <f t="shared" si="86"/>
        <v>0</v>
      </c>
      <c r="I800" s="4">
        <f t="shared" si="87"/>
        <v>381</v>
      </c>
      <c r="J800" s="4">
        <f t="shared" si="89"/>
        <v>5451</v>
      </c>
      <c r="K800" s="4">
        <f t="shared" si="90"/>
        <v>3600</v>
      </c>
      <c r="L800" s="4">
        <f>IF(D800=1,"",VLOOKUP(D800,系数!$AA$1:$AJ$12,MATCH(C800,圣物评级,0),1))</f>
        <v>0</v>
      </c>
      <c r="M800" s="4">
        <f t="shared" si="88"/>
        <v>59109</v>
      </c>
    </row>
    <row r="801" spans="1:13" x14ac:dyDescent="0.3">
      <c r="A801" s="4">
        <f t="shared" si="84"/>
        <v>81000007</v>
      </c>
      <c r="B801" s="4">
        <v>1</v>
      </c>
      <c r="C801" s="4">
        <f>INDEX(属性!F:F,MATCH(强化!A801,属性!A:A,0))</f>
        <v>11</v>
      </c>
      <c r="D801" s="4">
        <f t="shared" si="85"/>
        <v>79</v>
      </c>
      <c r="E801" s="4">
        <v>0</v>
      </c>
      <c r="F801" s="4">
        <v>0</v>
      </c>
      <c r="G801" s="4">
        <v>0</v>
      </c>
      <c r="H801" s="4">
        <f t="shared" si="86"/>
        <v>0</v>
      </c>
      <c r="I801" s="4">
        <f t="shared" si="87"/>
        <v>384</v>
      </c>
      <c r="J801" s="4">
        <f t="shared" si="89"/>
        <v>6051</v>
      </c>
      <c r="K801" s="4">
        <f t="shared" si="90"/>
        <v>3600</v>
      </c>
      <c r="L801" s="4">
        <f>IF(D801=1,"",VLOOKUP(D801,系数!$AA$1:$AJ$12,MATCH(C801,圣物评级,0),1))</f>
        <v>0</v>
      </c>
      <c r="M801" s="4">
        <f t="shared" si="88"/>
        <v>64560</v>
      </c>
    </row>
    <row r="802" spans="1:13" x14ac:dyDescent="0.3">
      <c r="A802" s="4">
        <f t="shared" si="84"/>
        <v>81000007</v>
      </c>
      <c r="B802" s="4">
        <v>1</v>
      </c>
      <c r="C802" s="4">
        <f>INDEX(属性!F:F,MATCH(强化!A802,属性!A:A,0))</f>
        <v>11</v>
      </c>
      <c r="D802" s="4">
        <f t="shared" si="85"/>
        <v>80</v>
      </c>
      <c r="E802" s="4">
        <v>0</v>
      </c>
      <c r="F802" s="4">
        <v>0</v>
      </c>
      <c r="G802" s="4">
        <v>0</v>
      </c>
      <c r="H802" s="4">
        <f t="shared" si="86"/>
        <v>0</v>
      </c>
      <c r="I802" s="4">
        <f t="shared" si="87"/>
        <v>387</v>
      </c>
      <c r="J802" s="4">
        <f t="shared" si="89"/>
        <v>7056</v>
      </c>
      <c r="K802" s="4">
        <f t="shared" si="90"/>
        <v>3600</v>
      </c>
      <c r="L802" s="4">
        <f>IF(D802=1,"",VLOOKUP(D802,系数!$AA$1:$AJ$12,MATCH(C802,圣物评级,0),1))</f>
        <v>0</v>
      </c>
      <c r="M802" s="4">
        <f t="shared" si="88"/>
        <v>70611</v>
      </c>
    </row>
    <row r="803" spans="1:13" x14ac:dyDescent="0.3">
      <c r="A803" s="4">
        <f t="shared" si="84"/>
        <v>81000007</v>
      </c>
      <c r="B803" s="4">
        <v>1</v>
      </c>
      <c r="C803" s="4">
        <f>INDEX(属性!F:F,MATCH(强化!A803,属性!A:A,0))</f>
        <v>11</v>
      </c>
      <c r="D803" s="4">
        <f t="shared" si="85"/>
        <v>81</v>
      </c>
      <c r="E803" s="4">
        <v>0</v>
      </c>
      <c r="F803" s="4">
        <v>0</v>
      </c>
      <c r="G803" s="4">
        <v>0</v>
      </c>
      <c r="H803" s="4">
        <f t="shared" si="86"/>
        <v>0</v>
      </c>
      <c r="I803" s="4">
        <f t="shared" si="87"/>
        <v>390</v>
      </c>
      <c r="J803" s="4">
        <f t="shared" si="89"/>
        <v>8232</v>
      </c>
      <c r="K803" s="4">
        <f t="shared" si="90"/>
        <v>3600</v>
      </c>
      <c r="L803" s="4">
        <f>IF(D803=1,"",VLOOKUP(D803,系数!$AA$1:$AJ$12,MATCH(C803,圣物评级,0),1))</f>
        <v>0</v>
      </c>
      <c r="M803" s="4">
        <f t="shared" si="88"/>
        <v>77667</v>
      </c>
    </row>
    <row r="804" spans="1:13" x14ac:dyDescent="0.3">
      <c r="A804" s="4">
        <f t="shared" si="84"/>
        <v>81000007</v>
      </c>
      <c r="B804" s="4">
        <v>1</v>
      </c>
      <c r="C804" s="4">
        <f>INDEX(属性!F:F,MATCH(强化!A804,属性!A:A,0))</f>
        <v>11</v>
      </c>
      <c r="D804" s="4">
        <f t="shared" si="85"/>
        <v>82</v>
      </c>
      <c r="E804" s="4">
        <v>0</v>
      </c>
      <c r="F804" s="4">
        <v>0</v>
      </c>
      <c r="G804" s="4">
        <v>0</v>
      </c>
      <c r="H804" s="4">
        <f t="shared" si="86"/>
        <v>0</v>
      </c>
      <c r="I804" s="4">
        <f t="shared" si="87"/>
        <v>393</v>
      </c>
      <c r="J804" s="4">
        <f t="shared" si="89"/>
        <v>9408</v>
      </c>
      <c r="K804" s="4">
        <f t="shared" si="90"/>
        <v>3600</v>
      </c>
      <c r="L804" s="4">
        <f>IF(D804=1,"",VLOOKUP(D804,系数!$AA$1:$AJ$12,MATCH(C804,圣物评级,0),1))</f>
        <v>0</v>
      </c>
      <c r="M804" s="4">
        <f t="shared" si="88"/>
        <v>85899</v>
      </c>
    </row>
    <row r="805" spans="1:13" x14ac:dyDescent="0.3">
      <c r="A805" s="4">
        <f t="shared" si="84"/>
        <v>81000007</v>
      </c>
      <c r="B805" s="4">
        <v>1</v>
      </c>
      <c r="C805" s="4">
        <f>INDEX(属性!F:F,MATCH(强化!A805,属性!A:A,0))</f>
        <v>11</v>
      </c>
      <c r="D805" s="4">
        <f t="shared" si="85"/>
        <v>83</v>
      </c>
      <c r="E805" s="4">
        <v>0</v>
      </c>
      <c r="F805" s="4">
        <v>0</v>
      </c>
      <c r="G805" s="4">
        <v>0</v>
      </c>
      <c r="H805" s="4">
        <f t="shared" si="86"/>
        <v>0</v>
      </c>
      <c r="I805" s="4">
        <f t="shared" si="87"/>
        <v>396</v>
      </c>
      <c r="J805" s="4">
        <f t="shared" si="89"/>
        <v>10584</v>
      </c>
      <c r="K805" s="4">
        <f t="shared" si="90"/>
        <v>3600</v>
      </c>
      <c r="L805" s="4">
        <f>IF(D805=1,"",VLOOKUP(D805,系数!$AA$1:$AJ$12,MATCH(C805,圣物评级,0),1))</f>
        <v>0</v>
      </c>
      <c r="M805" s="4">
        <f t="shared" si="88"/>
        <v>95307</v>
      </c>
    </row>
    <row r="806" spans="1:13" x14ac:dyDescent="0.3">
      <c r="A806" s="4">
        <f t="shared" si="84"/>
        <v>81000007</v>
      </c>
      <c r="B806" s="4">
        <v>1</v>
      </c>
      <c r="C806" s="4">
        <f>INDEX(属性!F:F,MATCH(强化!A806,属性!A:A,0))</f>
        <v>11</v>
      </c>
      <c r="D806" s="4">
        <f t="shared" si="85"/>
        <v>84</v>
      </c>
      <c r="E806" s="4">
        <v>0</v>
      </c>
      <c r="F806" s="4">
        <v>0</v>
      </c>
      <c r="G806" s="4">
        <v>0</v>
      </c>
      <c r="H806" s="4">
        <f t="shared" si="86"/>
        <v>0</v>
      </c>
      <c r="I806" s="4">
        <f t="shared" si="87"/>
        <v>399</v>
      </c>
      <c r="J806" s="4">
        <f t="shared" si="89"/>
        <v>11760</v>
      </c>
      <c r="K806" s="4">
        <f t="shared" si="90"/>
        <v>3600</v>
      </c>
      <c r="L806" s="4">
        <f>IF(D806=1,"",VLOOKUP(D806,系数!$AA$1:$AJ$12,MATCH(C806,圣物评级,0),1))</f>
        <v>0</v>
      </c>
      <c r="M806" s="4">
        <f t="shared" si="88"/>
        <v>105891</v>
      </c>
    </row>
    <row r="807" spans="1:13" x14ac:dyDescent="0.3">
      <c r="A807" s="4">
        <f t="shared" si="84"/>
        <v>81000007</v>
      </c>
      <c r="B807" s="4">
        <v>1</v>
      </c>
      <c r="C807" s="4">
        <f>INDEX(属性!F:F,MATCH(强化!A807,属性!A:A,0))</f>
        <v>11</v>
      </c>
      <c r="D807" s="4">
        <f t="shared" si="85"/>
        <v>85</v>
      </c>
      <c r="E807" s="4">
        <v>0</v>
      </c>
      <c r="F807" s="4">
        <v>0</v>
      </c>
      <c r="G807" s="4">
        <v>0</v>
      </c>
      <c r="H807" s="4">
        <f t="shared" si="86"/>
        <v>0</v>
      </c>
      <c r="I807" s="4">
        <f t="shared" si="87"/>
        <v>402</v>
      </c>
      <c r="J807" s="4">
        <f t="shared" si="89"/>
        <v>13720</v>
      </c>
      <c r="K807" s="4">
        <f t="shared" si="90"/>
        <v>3600</v>
      </c>
      <c r="L807" s="4">
        <f>IF(D807=1,"",VLOOKUP(D807,系数!$AA$1:$AJ$12,MATCH(C807,圣物评级,0),1))</f>
        <v>0</v>
      </c>
      <c r="M807" s="4">
        <f t="shared" si="88"/>
        <v>117651</v>
      </c>
    </row>
    <row r="808" spans="1:13" x14ac:dyDescent="0.3">
      <c r="A808" s="4">
        <f t="shared" si="84"/>
        <v>81000007</v>
      </c>
      <c r="B808" s="4">
        <v>1</v>
      </c>
      <c r="C808" s="4">
        <f>INDEX(属性!F:F,MATCH(强化!A808,属性!A:A,0))</f>
        <v>11</v>
      </c>
      <c r="D808" s="4">
        <f t="shared" si="85"/>
        <v>86</v>
      </c>
      <c r="E808" s="4">
        <v>0</v>
      </c>
      <c r="F808" s="4">
        <v>0</v>
      </c>
      <c r="G808" s="4">
        <v>0</v>
      </c>
      <c r="H808" s="4">
        <f t="shared" si="86"/>
        <v>0</v>
      </c>
      <c r="I808" s="4">
        <f t="shared" si="87"/>
        <v>405</v>
      </c>
      <c r="J808" s="4">
        <f t="shared" si="89"/>
        <v>15680</v>
      </c>
      <c r="K808" s="4">
        <f t="shared" si="90"/>
        <v>3600</v>
      </c>
      <c r="L808" s="4">
        <f>IF(D808=1,"",VLOOKUP(D808,系数!$AA$1:$AJ$12,MATCH(C808,圣物评级,0),1))</f>
        <v>0</v>
      </c>
      <c r="M808" s="4">
        <f t="shared" si="88"/>
        <v>131371</v>
      </c>
    </row>
    <row r="809" spans="1:13" x14ac:dyDescent="0.3">
      <c r="A809" s="4">
        <f t="shared" si="84"/>
        <v>81000007</v>
      </c>
      <c r="B809" s="4">
        <v>1</v>
      </c>
      <c r="C809" s="4">
        <f>INDEX(属性!F:F,MATCH(强化!A809,属性!A:A,0))</f>
        <v>11</v>
      </c>
      <c r="D809" s="4">
        <f t="shared" si="85"/>
        <v>87</v>
      </c>
      <c r="E809" s="4">
        <v>0</v>
      </c>
      <c r="F809" s="4">
        <v>0</v>
      </c>
      <c r="G809" s="4">
        <v>0</v>
      </c>
      <c r="H809" s="4">
        <f t="shared" si="86"/>
        <v>0</v>
      </c>
      <c r="I809" s="4">
        <f t="shared" si="87"/>
        <v>408</v>
      </c>
      <c r="J809" s="4">
        <f t="shared" si="89"/>
        <v>17640</v>
      </c>
      <c r="K809" s="4">
        <f t="shared" si="90"/>
        <v>3600</v>
      </c>
      <c r="L809" s="4">
        <f>IF(D809=1,"",VLOOKUP(D809,系数!$AA$1:$AJ$12,MATCH(C809,圣物评级,0),1))</f>
        <v>0</v>
      </c>
      <c r="M809" s="4">
        <f t="shared" si="88"/>
        <v>147051</v>
      </c>
    </row>
    <row r="810" spans="1:13" x14ac:dyDescent="0.3">
      <c r="A810" s="4">
        <f t="shared" si="84"/>
        <v>81000007</v>
      </c>
      <c r="B810" s="4">
        <v>1</v>
      </c>
      <c r="C810" s="4">
        <f>INDEX(属性!F:F,MATCH(强化!A810,属性!A:A,0))</f>
        <v>11</v>
      </c>
      <c r="D810" s="4">
        <f t="shared" si="85"/>
        <v>88</v>
      </c>
      <c r="E810" s="4">
        <v>0</v>
      </c>
      <c r="F810" s="4">
        <v>0</v>
      </c>
      <c r="G810" s="4">
        <v>0</v>
      </c>
      <c r="H810" s="4">
        <f t="shared" si="86"/>
        <v>0</v>
      </c>
      <c r="I810" s="4">
        <f t="shared" si="87"/>
        <v>411</v>
      </c>
      <c r="J810" s="4">
        <f t="shared" si="89"/>
        <v>19600</v>
      </c>
      <c r="K810" s="4">
        <f t="shared" si="90"/>
        <v>3600</v>
      </c>
      <c r="L810" s="4">
        <f>IF(D810=1,"",VLOOKUP(D810,系数!$AA$1:$AJ$12,MATCH(C810,圣物评级,0),1))</f>
        <v>0</v>
      </c>
      <c r="M810" s="4">
        <f t="shared" si="88"/>
        <v>164691</v>
      </c>
    </row>
    <row r="811" spans="1:13" x14ac:dyDescent="0.3">
      <c r="A811" s="4">
        <f t="shared" si="84"/>
        <v>81000007</v>
      </c>
      <c r="B811" s="4">
        <v>1</v>
      </c>
      <c r="C811" s="4">
        <f>INDEX(属性!F:F,MATCH(强化!A811,属性!A:A,0))</f>
        <v>11</v>
      </c>
      <c r="D811" s="4">
        <f t="shared" si="85"/>
        <v>89</v>
      </c>
      <c r="E811" s="4">
        <v>0</v>
      </c>
      <c r="F811" s="4">
        <v>0</v>
      </c>
      <c r="G811" s="4">
        <v>0</v>
      </c>
      <c r="H811" s="4">
        <f t="shared" si="86"/>
        <v>0</v>
      </c>
      <c r="I811" s="4">
        <f t="shared" si="87"/>
        <v>414</v>
      </c>
      <c r="J811" s="4">
        <f t="shared" si="89"/>
        <v>21560</v>
      </c>
      <c r="K811" s="4">
        <f t="shared" si="90"/>
        <v>3600</v>
      </c>
      <c r="L811" s="4">
        <f>IF(D811=1,"",VLOOKUP(D811,系数!$AA$1:$AJ$12,MATCH(C811,圣物评级,0),1))</f>
        <v>0</v>
      </c>
      <c r="M811" s="4">
        <f t="shared" si="88"/>
        <v>184291</v>
      </c>
    </row>
    <row r="812" spans="1:13" x14ac:dyDescent="0.3">
      <c r="A812" s="4">
        <f t="shared" si="84"/>
        <v>81000007</v>
      </c>
      <c r="B812" s="4">
        <v>1</v>
      </c>
      <c r="C812" s="4">
        <f>INDEX(属性!F:F,MATCH(强化!A812,属性!A:A,0))</f>
        <v>11</v>
      </c>
      <c r="D812" s="4">
        <f t="shared" si="85"/>
        <v>90</v>
      </c>
      <c r="E812" s="4">
        <v>0</v>
      </c>
      <c r="F812" s="4">
        <v>0</v>
      </c>
      <c r="G812" s="4">
        <v>0</v>
      </c>
      <c r="H812" s="4">
        <f t="shared" si="86"/>
        <v>0</v>
      </c>
      <c r="I812" s="4">
        <f t="shared" si="87"/>
        <v>417</v>
      </c>
      <c r="J812" s="4">
        <f t="shared" si="89"/>
        <v>21560</v>
      </c>
      <c r="K812" s="4">
        <f t="shared" si="90"/>
        <v>3600</v>
      </c>
      <c r="L812" s="4">
        <f>IF(D812=1,"",VLOOKUP(D812,系数!$AA$1:$AJ$12,MATCH(C812,圣物评级,0),1))</f>
        <v>0</v>
      </c>
      <c r="M812" s="4">
        <f t="shared" si="88"/>
        <v>205851</v>
      </c>
    </row>
    <row r="813" spans="1:13" x14ac:dyDescent="0.3">
      <c r="A813" s="4">
        <f t="shared" si="84"/>
        <v>81000007</v>
      </c>
      <c r="B813" s="4">
        <v>1</v>
      </c>
      <c r="C813" s="4">
        <f>INDEX(属性!F:F,MATCH(强化!A813,属性!A:A,0))</f>
        <v>11</v>
      </c>
      <c r="D813" s="4">
        <f t="shared" si="85"/>
        <v>91</v>
      </c>
      <c r="E813" s="4">
        <v>0</v>
      </c>
      <c r="F813" s="4">
        <v>0</v>
      </c>
      <c r="G813" s="4">
        <v>0</v>
      </c>
      <c r="H813" s="4">
        <f t="shared" si="86"/>
        <v>0</v>
      </c>
      <c r="I813" s="4">
        <f t="shared" si="87"/>
        <v>420</v>
      </c>
      <c r="J813" s="4">
        <f t="shared" si="89"/>
        <v>21560</v>
      </c>
      <c r="K813" s="4">
        <f t="shared" si="90"/>
        <v>3600</v>
      </c>
      <c r="L813" s="4">
        <f>IF(D813=1,"",VLOOKUP(D813,系数!$AA$1:$AJ$12,MATCH(C813,圣物评级,0),1))</f>
        <v>0</v>
      </c>
      <c r="M813" s="4">
        <f t="shared" si="88"/>
        <v>227411</v>
      </c>
    </row>
    <row r="814" spans="1:13" x14ac:dyDescent="0.3">
      <c r="A814" s="4">
        <f t="shared" si="84"/>
        <v>81000007</v>
      </c>
      <c r="B814" s="4">
        <v>1</v>
      </c>
      <c r="C814" s="4">
        <f>INDEX(属性!F:F,MATCH(强化!A814,属性!A:A,0))</f>
        <v>11</v>
      </c>
      <c r="D814" s="4">
        <f t="shared" si="85"/>
        <v>92</v>
      </c>
      <c r="E814" s="4">
        <v>0</v>
      </c>
      <c r="F814" s="4">
        <v>0</v>
      </c>
      <c r="G814" s="4">
        <v>0</v>
      </c>
      <c r="H814" s="4">
        <f t="shared" si="86"/>
        <v>0</v>
      </c>
      <c r="I814" s="4">
        <f t="shared" si="87"/>
        <v>423</v>
      </c>
      <c r="J814" s="4">
        <f t="shared" si="89"/>
        <v>21560</v>
      </c>
      <c r="K814" s="4">
        <f t="shared" si="90"/>
        <v>3600</v>
      </c>
      <c r="L814" s="4">
        <f>IF(D814=1,"",VLOOKUP(D814,系数!$AA$1:$AJ$12,MATCH(C814,圣物评级,0),1))</f>
        <v>0</v>
      </c>
      <c r="M814" s="4">
        <f t="shared" si="88"/>
        <v>248971</v>
      </c>
    </row>
    <row r="815" spans="1:13" x14ac:dyDescent="0.3">
      <c r="A815" s="4">
        <f t="shared" si="84"/>
        <v>81000007</v>
      </c>
      <c r="B815" s="4">
        <v>1</v>
      </c>
      <c r="C815" s="4">
        <f>INDEX(属性!F:F,MATCH(强化!A815,属性!A:A,0))</f>
        <v>11</v>
      </c>
      <c r="D815" s="4">
        <f t="shared" si="85"/>
        <v>93</v>
      </c>
      <c r="E815" s="4">
        <v>0</v>
      </c>
      <c r="F815" s="4">
        <v>0</v>
      </c>
      <c r="G815" s="4">
        <v>0</v>
      </c>
      <c r="H815" s="4">
        <f t="shared" si="86"/>
        <v>0</v>
      </c>
      <c r="I815" s="4">
        <f t="shared" si="87"/>
        <v>426</v>
      </c>
      <c r="J815" s="4">
        <f t="shared" si="89"/>
        <v>21560</v>
      </c>
      <c r="K815" s="4">
        <f t="shared" si="90"/>
        <v>3600</v>
      </c>
      <c r="L815" s="4">
        <f>IF(D815=1,"",VLOOKUP(D815,系数!$AA$1:$AJ$12,MATCH(C815,圣物评级,0),1))</f>
        <v>0</v>
      </c>
      <c r="M815" s="4">
        <f t="shared" si="88"/>
        <v>270531</v>
      </c>
    </row>
    <row r="816" spans="1:13" x14ac:dyDescent="0.3">
      <c r="A816" s="4">
        <f t="shared" si="84"/>
        <v>81000007</v>
      </c>
      <c r="B816" s="4">
        <v>1</v>
      </c>
      <c r="C816" s="4">
        <f>INDEX(属性!F:F,MATCH(强化!A816,属性!A:A,0))</f>
        <v>11</v>
      </c>
      <c r="D816" s="4">
        <f t="shared" si="85"/>
        <v>94</v>
      </c>
      <c r="E816" s="4">
        <v>0</v>
      </c>
      <c r="F816" s="4">
        <v>0</v>
      </c>
      <c r="G816" s="4">
        <v>0</v>
      </c>
      <c r="H816" s="4">
        <f t="shared" si="86"/>
        <v>0</v>
      </c>
      <c r="I816" s="4">
        <f t="shared" si="87"/>
        <v>429</v>
      </c>
      <c r="J816" s="4">
        <f t="shared" si="89"/>
        <v>21560</v>
      </c>
      <c r="K816" s="4">
        <f t="shared" si="90"/>
        <v>3600</v>
      </c>
      <c r="L816" s="4">
        <f>IF(D816=1,"",VLOOKUP(D816,系数!$AA$1:$AJ$12,MATCH(C816,圣物评级,0),1))</f>
        <v>0</v>
      </c>
      <c r="M816" s="4">
        <f t="shared" si="88"/>
        <v>292091</v>
      </c>
    </row>
    <row r="817" spans="1:13" x14ac:dyDescent="0.3">
      <c r="A817" s="4">
        <f t="shared" si="84"/>
        <v>81000007</v>
      </c>
      <c r="B817" s="4">
        <v>1</v>
      </c>
      <c r="C817" s="4">
        <f>INDEX(属性!F:F,MATCH(强化!A817,属性!A:A,0))</f>
        <v>11</v>
      </c>
      <c r="D817" s="4">
        <f t="shared" si="85"/>
        <v>95</v>
      </c>
      <c r="E817" s="4">
        <v>0</v>
      </c>
      <c r="F817" s="4">
        <v>0</v>
      </c>
      <c r="G817" s="4">
        <v>0</v>
      </c>
      <c r="H817" s="4">
        <f t="shared" si="86"/>
        <v>0</v>
      </c>
      <c r="I817" s="4">
        <f t="shared" si="87"/>
        <v>432</v>
      </c>
      <c r="J817" s="4">
        <f t="shared" si="89"/>
        <v>21560</v>
      </c>
      <c r="K817" s="4">
        <f t="shared" si="90"/>
        <v>3600</v>
      </c>
      <c r="L817" s="4">
        <f>IF(D817=1,"",VLOOKUP(D817,系数!$AA$1:$AJ$12,MATCH(C817,圣物评级,0),1))</f>
        <v>0</v>
      </c>
      <c r="M817" s="4">
        <f t="shared" si="88"/>
        <v>313651</v>
      </c>
    </row>
    <row r="818" spans="1:13" x14ac:dyDescent="0.3">
      <c r="A818" s="4">
        <f t="shared" si="84"/>
        <v>81000007</v>
      </c>
      <c r="B818" s="4">
        <v>1</v>
      </c>
      <c r="C818" s="4">
        <f>INDEX(属性!F:F,MATCH(强化!A818,属性!A:A,0))</f>
        <v>11</v>
      </c>
      <c r="D818" s="4">
        <f t="shared" si="85"/>
        <v>96</v>
      </c>
      <c r="E818" s="4">
        <v>0</v>
      </c>
      <c r="F818" s="4">
        <v>0</v>
      </c>
      <c r="G818" s="4">
        <v>0</v>
      </c>
      <c r="H818" s="4">
        <f t="shared" si="86"/>
        <v>0</v>
      </c>
      <c r="I818" s="4">
        <f t="shared" si="87"/>
        <v>435</v>
      </c>
      <c r="J818" s="4">
        <f t="shared" si="89"/>
        <v>21560</v>
      </c>
      <c r="K818" s="4">
        <f t="shared" si="90"/>
        <v>3600</v>
      </c>
      <c r="L818" s="4">
        <f>IF(D818=1,"",VLOOKUP(D818,系数!$AA$1:$AJ$12,MATCH(C818,圣物评级,0),1))</f>
        <v>0</v>
      </c>
      <c r="M818" s="4">
        <f t="shared" si="88"/>
        <v>335211</v>
      </c>
    </row>
    <row r="819" spans="1:13" x14ac:dyDescent="0.3">
      <c r="A819" s="4">
        <f t="shared" si="84"/>
        <v>81000007</v>
      </c>
      <c r="B819" s="4">
        <v>1</v>
      </c>
      <c r="C819" s="4">
        <f>INDEX(属性!F:F,MATCH(强化!A819,属性!A:A,0))</f>
        <v>11</v>
      </c>
      <c r="D819" s="4">
        <f t="shared" si="85"/>
        <v>97</v>
      </c>
      <c r="E819" s="4">
        <v>0</v>
      </c>
      <c r="F819" s="4">
        <v>0</v>
      </c>
      <c r="G819" s="4">
        <v>0</v>
      </c>
      <c r="H819" s="4">
        <f t="shared" si="86"/>
        <v>0</v>
      </c>
      <c r="I819" s="4">
        <f t="shared" si="87"/>
        <v>438</v>
      </c>
      <c r="J819" s="4">
        <f t="shared" si="89"/>
        <v>21560</v>
      </c>
      <c r="K819" s="4">
        <f t="shared" si="90"/>
        <v>3600</v>
      </c>
      <c r="L819" s="4">
        <f>IF(D819=1,"",VLOOKUP(D819,系数!$AA$1:$AJ$12,MATCH(C819,圣物评级,0),1))</f>
        <v>0</v>
      </c>
      <c r="M819" s="4">
        <f t="shared" si="88"/>
        <v>356771</v>
      </c>
    </row>
    <row r="820" spans="1:13" x14ac:dyDescent="0.3">
      <c r="A820" s="4">
        <f t="shared" si="84"/>
        <v>81000007</v>
      </c>
      <c r="B820" s="4">
        <v>1</v>
      </c>
      <c r="C820" s="4">
        <f>INDEX(属性!F:F,MATCH(强化!A820,属性!A:A,0))</f>
        <v>11</v>
      </c>
      <c r="D820" s="4">
        <f t="shared" si="85"/>
        <v>98</v>
      </c>
      <c r="E820" s="4">
        <v>0</v>
      </c>
      <c r="F820" s="4">
        <v>0</v>
      </c>
      <c r="G820" s="4">
        <v>0</v>
      </c>
      <c r="H820" s="4">
        <f t="shared" si="86"/>
        <v>0</v>
      </c>
      <c r="I820" s="4">
        <f t="shared" si="87"/>
        <v>441</v>
      </c>
      <c r="J820" s="4">
        <f t="shared" si="89"/>
        <v>21560</v>
      </c>
      <c r="K820" s="4">
        <f t="shared" si="90"/>
        <v>3600</v>
      </c>
      <c r="L820" s="4">
        <f>IF(D820=1,"",VLOOKUP(D820,系数!$AA$1:$AJ$12,MATCH(C820,圣物评级,0),1))</f>
        <v>0</v>
      </c>
      <c r="M820" s="4">
        <f t="shared" si="88"/>
        <v>378331</v>
      </c>
    </row>
    <row r="821" spans="1:13" x14ac:dyDescent="0.3">
      <c r="A821" s="4">
        <f t="shared" si="84"/>
        <v>81000007</v>
      </c>
      <c r="B821" s="4">
        <v>1</v>
      </c>
      <c r="C821" s="4">
        <f>INDEX(属性!F:F,MATCH(强化!A821,属性!A:A,0))</f>
        <v>11</v>
      </c>
      <c r="D821" s="4">
        <f t="shared" si="85"/>
        <v>99</v>
      </c>
      <c r="E821" s="4">
        <v>0</v>
      </c>
      <c r="F821" s="4">
        <v>0</v>
      </c>
      <c r="G821" s="4">
        <v>0</v>
      </c>
      <c r="H821" s="4">
        <f t="shared" si="86"/>
        <v>0</v>
      </c>
      <c r="I821" s="4">
        <f t="shared" si="87"/>
        <v>444</v>
      </c>
      <c r="J821" s="4">
        <f t="shared" si="89"/>
        <v>21560</v>
      </c>
      <c r="K821" s="4">
        <f t="shared" si="90"/>
        <v>3600</v>
      </c>
      <c r="L821" s="4">
        <f>IF(D821=1,"",VLOOKUP(D821,系数!$AA$1:$AJ$12,MATCH(C821,圣物评级,0),1))</f>
        <v>0</v>
      </c>
      <c r="M821" s="4">
        <f t="shared" si="88"/>
        <v>399891</v>
      </c>
    </row>
    <row r="822" spans="1:13" x14ac:dyDescent="0.3">
      <c r="A822" s="4">
        <f t="shared" si="84"/>
        <v>81000007</v>
      </c>
      <c r="B822" s="4">
        <v>1</v>
      </c>
      <c r="C822" s="4">
        <f>INDEX(属性!F:F,MATCH(强化!A822,属性!A:A,0))</f>
        <v>11</v>
      </c>
      <c r="D822" s="4">
        <f t="shared" si="85"/>
        <v>100</v>
      </c>
      <c r="E822" s="4">
        <v>0</v>
      </c>
      <c r="F822" s="4">
        <v>0</v>
      </c>
      <c r="G822" s="4">
        <v>0</v>
      </c>
      <c r="H822" s="4">
        <f t="shared" si="86"/>
        <v>0</v>
      </c>
      <c r="I822" s="4">
        <f t="shared" si="87"/>
        <v>447</v>
      </c>
      <c r="J822" s="4">
        <f t="shared" si="89"/>
        <v>21560</v>
      </c>
      <c r="K822" s="4">
        <f t="shared" si="90"/>
        <v>3600</v>
      </c>
      <c r="L822" s="4">
        <f>IF(D822=1,"",VLOOKUP(D822,系数!$AA$1:$AJ$12,MATCH(C822,圣物评级,0),1))</f>
        <v>0</v>
      </c>
      <c r="M822" s="4">
        <f t="shared" si="88"/>
        <v>421451</v>
      </c>
    </row>
    <row r="823" spans="1:13" x14ac:dyDescent="0.3">
      <c r="A823" s="4">
        <f t="shared" si="84"/>
        <v>81000007</v>
      </c>
      <c r="B823" s="4">
        <v>1</v>
      </c>
      <c r="C823" s="4">
        <f>INDEX(属性!F:F,MATCH(强化!A823,属性!A:A,0))</f>
        <v>11</v>
      </c>
      <c r="D823" s="4">
        <f t="shared" si="85"/>
        <v>101</v>
      </c>
      <c r="E823" s="4">
        <v>0</v>
      </c>
      <c r="F823" s="4">
        <v>0</v>
      </c>
      <c r="G823" s="4">
        <v>0</v>
      </c>
      <c r="H823" s="4">
        <f t="shared" si="86"/>
        <v>0</v>
      </c>
      <c r="I823" s="4">
        <f t="shared" si="87"/>
        <v>450</v>
      </c>
      <c r="J823" s="4">
        <f t="shared" si="89"/>
        <v>21560</v>
      </c>
      <c r="K823" s="4">
        <f t="shared" si="90"/>
        <v>3600</v>
      </c>
      <c r="L823" s="4">
        <f>IF(D823=1,"",VLOOKUP(D823,系数!$AA$1:$AJ$12,MATCH(C823,圣物评级,0),1))</f>
        <v>0</v>
      </c>
      <c r="M823" s="4">
        <f t="shared" si="88"/>
        <v>443011</v>
      </c>
    </row>
    <row r="824" spans="1:13" x14ac:dyDescent="0.3">
      <c r="A824" s="4">
        <f t="shared" si="84"/>
        <v>81000007</v>
      </c>
      <c r="B824" s="4">
        <v>1</v>
      </c>
      <c r="C824" s="4">
        <f>INDEX(属性!F:F,MATCH(强化!A824,属性!A:A,0))</f>
        <v>11</v>
      </c>
      <c r="D824" s="4">
        <f t="shared" si="85"/>
        <v>102</v>
      </c>
      <c r="E824" s="4">
        <v>0</v>
      </c>
      <c r="F824" s="4">
        <v>0</v>
      </c>
      <c r="G824" s="4">
        <v>0</v>
      </c>
      <c r="H824" s="4">
        <f t="shared" si="86"/>
        <v>0</v>
      </c>
      <c r="I824" s="4">
        <f t="shared" si="87"/>
        <v>453</v>
      </c>
      <c r="J824" s="4">
        <f t="shared" si="89"/>
        <v>21560</v>
      </c>
      <c r="K824" s="4">
        <f t="shared" si="90"/>
        <v>3600</v>
      </c>
      <c r="L824" s="4">
        <f>IF(D824=1,"",VLOOKUP(D824,系数!$AA$1:$AJ$12,MATCH(C824,圣物评级,0),1))</f>
        <v>0</v>
      </c>
      <c r="M824" s="4">
        <f t="shared" si="88"/>
        <v>464571</v>
      </c>
    </row>
    <row r="825" spans="1:13" x14ac:dyDescent="0.3">
      <c r="A825" s="4">
        <f t="shared" si="84"/>
        <v>81000007</v>
      </c>
      <c r="B825" s="4">
        <v>1</v>
      </c>
      <c r="C825" s="4">
        <f>INDEX(属性!F:F,MATCH(强化!A825,属性!A:A,0))</f>
        <v>11</v>
      </c>
      <c r="D825" s="4">
        <f t="shared" si="85"/>
        <v>103</v>
      </c>
      <c r="E825" s="4">
        <v>0</v>
      </c>
      <c r="F825" s="4">
        <v>0</v>
      </c>
      <c r="G825" s="4">
        <v>0</v>
      </c>
      <c r="H825" s="4">
        <f t="shared" si="86"/>
        <v>0</v>
      </c>
      <c r="I825" s="4">
        <f t="shared" si="87"/>
        <v>456</v>
      </c>
      <c r="J825" s="4">
        <f t="shared" si="89"/>
        <v>21560</v>
      </c>
      <c r="K825" s="4">
        <f t="shared" si="90"/>
        <v>3600</v>
      </c>
      <c r="L825" s="4">
        <f>IF(D825=1,"",VLOOKUP(D825,系数!$AA$1:$AJ$12,MATCH(C825,圣物评级,0),1))</f>
        <v>0</v>
      </c>
      <c r="M825" s="4">
        <f t="shared" si="88"/>
        <v>486131</v>
      </c>
    </row>
    <row r="826" spans="1:13" x14ac:dyDescent="0.3">
      <c r="A826" s="4">
        <f t="shared" si="84"/>
        <v>81000007</v>
      </c>
      <c r="B826" s="4">
        <v>1</v>
      </c>
      <c r="C826" s="4">
        <f>INDEX(属性!F:F,MATCH(强化!A826,属性!A:A,0))</f>
        <v>11</v>
      </c>
      <c r="D826" s="4">
        <f t="shared" si="85"/>
        <v>104</v>
      </c>
      <c r="E826" s="4">
        <v>0</v>
      </c>
      <c r="F826" s="4">
        <v>0</v>
      </c>
      <c r="G826" s="4">
        <v>0</v>
      </c>
      <c r="H826" s="4">
        <f t="shared" si="86"/>
        <v>0</v>
      </c>
      <c r="I826" s="4">
        <f t="shared" si="87"/>
        <v>459</v>
      </c>
      <c r="J826" s="4">
        <f t="shared" si="89"/>
        <v>21560</v>
      </c>
      <c r="K826" s="4">
        <f t="shared" si="90"/>
        <v>3600</v>
      </c>
      <c r="L826" s="4">
        <f>IF(D826=1,"",VLOOKUP(D826,系数!$AA$1:$AJ$12,MATCH(C826,圣物评级,0),1))</f>
        <v>0</v>
      </c>
      <c r="M826" s="4">
        <f t="shared" si="88"/>
        <v>507691</v>
      </c>
    </row>
    <row r="827" spans="1:13" x14ac:dyDescent="0.3">
      <c r="A827" s="4">
        <f t="shared" si="84"/>
        <v>81000007</v>
      </c>
      <c r="B827" s="4">
        <v>1</v>
      </c>
      <c r="C827" s="4">
        <f>INDEX(属性!F:F,MATCH(强化!A827,属性!A:A,0))</f>
        <v>11</v>
      </c>
      <c r="D827" s="4">
        <f t="shared" si="85"/>
        <v>105</v>
      </c>
      <c r="E827" s="4">
        <v>0</v>
      </c>
      <c r="F827" s="4">
        <v>0</v>
      </c>
      <c r="G827" s="4">
        <v>0</v>
      </c>
      <c r="H827" s="4">
        <f t="shared" si="86"/>
        <v>0</v>
      </c>
      <c r="I827" s="4">
        <f t="shared" si="87"/>
        <v>462</v>
      </c>
      <c r="J827" s="4">
        <f t="shared" si="89"/>
        <v>21560</v>
      </c>
      <c r="K827" s="4">
        <f t="shared" si="90"/>
        <v>3600</v>
      </c>
      <c r="L827" s="4">
        <f>IF(D827=1,"",VLOOKUP(D827,系数!$AA$1:$AJ$12,MATCH(C827,圣物评级,0),1))</f>
        <v>0</v>
      </c>
      <c r="M827" s="4">
        <f t="shared" si="88"/>
        <v>529251</v>
      </c>
    </row>
    <row r="828" spans="1:13" x14ac:dyDescent="0.3">
      <c r="A828" s="4">
        <f t="shared" ref="A828:A891" si="91">A708+1</f>
        <v>81000007</v>
      </c>
      <c r="B828" s="4">
        <v>1</v>
      </c>
      <c r="C828" s="4">
        <f>INDEX(属性!F:F,MATCH(强化!A828,属性!A:A,0))</f>
        <v>11</v>
      </c>
      <c r="D828" s="4">
        <f t="shared" ref="D828:D891" si="92">D708</f>
        <v>106</v>
      </c>
      <c r="E828" s="4">
        <v>0</v>
      </c>
      <c r="F828" s="4">
        <v>0</v>
      </c>
      <c r="G828" s="4">
        <v>0</v>
      </c>
      <c r="H828" s="4">
        <f t="shared" si="86"/>
        <v>0</v>
      </c>
      <c r="I828" s="4">
        <f t="shared" si="87"/>
        <v>465</v>
      </c>
      <c r="J828" s="4">
        <f t="shared" si="89"/>
        <v>21560</v>
      </c>
      <c r="K828" s="4">
        <f t="shared" si="90"/>
        <v>3600</v>
      </c>
      <c r="L828" s="4">
        <f>IF(D828=1,"",VLOOKUP(D828,系数!$AA$1:$AJ$12,MATCH(C828,圣物评级,0),1))</f>
        <v>0</v>
      </c>
      <c r="M828" s="4">
        <f t="shared" si="88"/>
        <v>550811</v>
      </c>
    </row>
    <row r="829" spans="1:13" x14ac:dyDescent="0.3">
      <c r="A829" s="4">
        <f t="shared" si="91"/>
        <v>81000007</v>
      </c>
      <c r="B829" s="4">
        <v>1</v>
      </c>
      <c r="C829" s="4">
        <f>INDEX(属性!F:F,MATCH(强化!A829,属性!A:A,0))</f>
        <v>11</v>
      </c>
      <c r="D829" s="4">
        <f t="shared" si="92"/>
        <v>107</v>
      </c>
      <c r="E829" s="4">
        <v>0</v>
      </c>
      <c r="F829" s="4">
        <v>0</v>
      </c>
      <c r="G829" s="4">
        <v>0</v>
      </c>
      <c r="H829" s="4">
        <f t="shared" si="86"/>
        <v>0</v>
      </c>
      <c r="I829" s="4">
        <f t="shared" si="87"/>
        <v>468</v>
      </c>
      <c r="J829" s="4">
        <f t="shared" si="89"/>
        <v>21560</v>
      </c>
      <c r="K829" s="4">
        <f t="shared" si="90"/>
        <v>3600</v>
      </c>
      <c r="L829" s="4">
        <f>IF(D829=1,"",VLOOKUP(D829,系数!$AA$1:$AJ$12,MATCH(C829,圣物评级,0),1))</f>
        <v>0</v>
      </c>
      <c r="M829" s="4">
        <f t="shared" si="88"/>
        <v>572371</v>
      </c>
    </row>
    <row r="830" spans="1:13" x14ac:dyDescent="0.3">
      <c r="A830" s="4">
        <f t="shared" si="91"/>
        <v>81000007</v>
      </c>
      <c r="B830" s="4">
        <v>1</v>
      </c>
      <c r="C830" s="4">
        <f>INDEX(属性!F:F,MATCH(强化!A830,属性!A:A,0))</f>
        <v>11</v>
      </c>
      <c r="D830" s="4">
        <f t="shared" si="92"/>
        <v>108</v>
      </c>
      <c r="E830" s="4">
        <v>0</v>
      </c>
      <c r="F830" s="4">
        <v>0</v>
      </c>
      <c r="G830" s="4">
        <v>0</v>
      </c>
      <c r="H830" s="4">
        <f t="shared" si="86"/>
        <v>0</v>
      </c>
      <c r="I830" s="4">
        <f t="shared" si="87"/>
        <v>471</v>
      </c>
      <c r="J830" s="4">
        <f t="shared" si="89"/>
        <v>21560</v>
      </c>
      <c r="K830" s="4">
        <f t="shared" si="90"/>
        <v>3600</v>
      </c>
      <c r="L830" s="4">
        <f>IF(D830=1,"",VLOOKUP(D830,系数!$AA$1:$AJ$12,MATCH(C830,圣物评级,0),1))</f>
        <v>0</v>
      </c>
      <c r="M830" s="4">
        <f t="shared" si="88"/>
        <v>593931</v>
      </c>
    </row>
    <row r="831" spans="1:13" x14ac:dyDescent="0.3">
      <c r="A831" s="4">
        <f t="shared" si="91"/>
        <v>81000007</v>
      </c>
      <c r="B831" s="4">
        <v>1</v>
      </c>
      <c r="C831" s="4">
        <f>INDEX(属性!F:F,MATCH(强化!A831,属性!A:A,0))</f>
        <v>11</v>
      </c>
      <c r="D831" s="4">
        <f t="shared" si="92"/>
        <v>109</v>
      </c>
      <c r="E831" s="4">
        <v>0</v>
      </c>
      <c r="F831" s="4">
        <v>0</v>
      </c>
      <c r="G831" s="4">
        <v>0</v>
      </c>
      <c r="H831" s="4">
        <f t="shared" si="86"/>
        <v>0</v>
      </c>
      <c r="I831" s="4">
        <f t="shared" si="87"/>
        <v>474</v>
      </c>
      <c r="J831" s="4">
        <f t="shared" si="89"/>
        <v>21560</v>
      </c>
      <c r="K831" s="4">
        <f t="shared" si="90"/>
        <v>3600</v>
      </c>
      <c r="L831" s="4">
        <f>IF(D831=1,"",VLOOKUP(D831,系数!$AA$1:$AJ$12,MATCH(C831,圣物评级,0),1))</f>
        <v>0</v>
      </c>
      <c r="M831" s="4">
        <f t="shared" si="88"/>
        <v>615491</v>
      </c>
    </row>
    <row r="832" spans="1:13" x14ac:dyDescent="0.3">
      <c r="A832" s="4">
        <f t="shared" si="91"/>
        <v>81000007</v>
      </c>
      <c r="B832" s="4">
        <v>1</v>
      </c>
      <c r="C832" s="4">
        <f>INDEX(属性!F:F,MATCH(强化!A832,属性!A:A,0))</f>
        <v>11</v>
      </c>
      <c r="D832" s="4">
        <f t="shared" si="92"/>
        <v>110</v>
      </c>
      <c r="E832" s="4">
        <v>0</v>
      </c>
      <c r="F832" s="4">
        <v>0</v>
      </c>
      <c r="G832" s="4">
        <v>0</v>
      </c>
      <c r="H832" s="4">
        <f t="shared" si="86"/>
        <v>0</v>
      </c>
      <c r="I832" s="4">
        <f t="shared" si="87"/>
        <v>477</v>
      </c>
      <c r="J832" s="4">
        <f t="shared" si="89"/>
        <v>21560</v>
      </c>
      <c r="K832" s="4">
        <f t="shared" si="90"/>
        <v>3600</v>
      </c>
      <c r="L832" s="4">
        <f>IF(D832=1,"",VLOOKUP(D832,系数!$AA$1:$AJ$12,MATCH(C832,圣物评级,0),1))</f>
        <v>0</v>
      </c>
      <c r="M832" s="4">
        <f t="shared" si="88"/>
        <v>637051</v>
      </c>
    </row>
    <row r="833" spans="1:13" x14ac:dyDescent="0.3">
      <c r="A833" s="4">
        <f t="shared" si="91"/>
        <v>81000007</v>
      </c>
      <c r="B833" s="4">
        <v>1</v>
      </c>
      <c r="C833" s="4">
        <f>INDEX(属性!F:F,MATCH(强化!A833,属性!A:A,0))</f>
        <v>11</v>
      </c>
      <c r="D833" s="4">
        <f t="shared" si="92"/>
        <v>111</v>
      </c>
      <c r="E833" s="4">
        <v>0</v>
      </c>
      <c r="F833" s="4">
        <v>0</v>
      </c>
      <c r="G833" s="4">
        <v>0</v>
      </c>
      <c r="H833" s="4">
        <f t="shared" si="86"/>
        <v>0</v>
      </c>
      <c r="I833" s="4">
        <f t="shared" si="87"/>
        <v>480</v>
      </c>
      <c r="J833" s="4">
        <f t="shared" si="89"/>
        <v>21560</v>
      </c>
      <c r="K833" s="4">
        <f t="shared" si="90"/>
        <v>3600</v>
      </c>
      <c r="L833" s="4">
        <f>IF(D833=1,"",VLOOKUP(D833,系数!$AA$1:$AJ$12,MATCH(C833,圣物评级,0),1))</f>
        <v>0</v>
      </c>
      <c r="M833" s="4">
        <f t="shared" si="88"/>
        <v>658611</v>
      </c>
    </row>
    <row r="834" spans="1:13" x14ac:dyDescent="0.3">
      <c r="A834" s="4">
        <f t="shared" si="91"/>
        <v>81000007</v>
      </c>
      <c r="B834" s="4">
        <v>1</v>
      </c>
      <c r="C834" s="4">
        <f>INDEX(属性!F:F,MATCH(强化!A834,属性!A:A,0))</f>
        <v>11</v>
      </c>
      <c r="D834" s="4">
        <f t="shared" si="92"/>
        <v>112</v>
      </c>
      <c r="E834" s="4">
        <v>0</v>
      </c>
      <c r="F834" s="4">
        <v>0</v>
      </c>
      <c r="G834" s="4">
        <v>0</v>
      </c>
      <c r="H834" s="4">
        <f t="shared" si="86"/>
        <v>0</v>
      </c>
      <c r="I834" s="4">
        <f t="shared" si="87"/>
        <v>483</v>
      </c>
      <c r="J834" s="4">
        <f t="shared" si="89"/>
        <v>21560</v>
      </c>
      <c r="K834" s="4">
        <f t="shared" si="90"/>
        <v>3600</v>
      </c>
      <c r="L834" s="4">
        <f>IF(D834=1,"",VLOOKUP(D834,系数!$AA$1:$AJ$12,MATCH(C834,圣物评级,0),1))</f>
        <v>0</v>
      </c>
      <c r="M834" s="4">
        <f t="shared" si="88"/>
        <v>680171</v>
      </c>
    </row>
    <row r="835" spans="1:13" x14ac:dyDescent="0.3">
      <c r="A835" s="4">
        <f t="shared" si="91"/>
        <v>81000007</v>
      </c>
      <c r="B835" s="4">
        <v>1</v>
      </c>
      <c r="C835" s="4">
        <f>INDEX(属性!F:F,MATCH(强化!A835,属性!A:A,0))</f>
        <v>11</v>
      </c>
      <c r="D835" s="4">
        <f t="shared" si="92"/>
        <v>113</v>
      </c>
      <c r="E835" s="4">
        <v>0</v>
      </c>
      <c r="F835" s="4">
        <v>0</v>
      </c>
      <c r="G835" s="4">
        <v>0</v>
      </c>
      <c r="H835" s="4">
        <f t="shared" ref="H835:H898" si="93">IF(B835=1,0,VLOOKUP($C835,圣物数值,2,0)+VLOOKUP($C835,圣物数值,3,0)*($D835-1))</f>
        <v>0</v>
      </c>
      <c r="I835" s="4">
        <f t="shared" ref="I835:I898" si="94">IF(B835=2,0,VLOOKUP($C835,圣物数值,2,0)+VLOOKUP($C835,圣物数值,3,0)*($D835-1))</f>
        <v>486</v>
      </c>
      <c r="J835" s="4">
        <f t="shared" si="89"/>
        <v>21560</v>
      </c>
      <c r="K835" s="4">
        <f t="shared" si="90"/>
        <v>3600</v>
      </c>
      <c r="L835" s="4">
        <f>IF(D835=1,"",VLOOKUP(D835,系数!$AA$1:$AJ$12,MATCH(C835,圣物评级,0),1))</f>
        <v>0</v>
      </c>
      <c r="M835" s="4">
        <f t="shared" ref="M835:M898" si="95">IF(D835=1,0,M834+J834)</f>
        <v>701731</v>
      </c>
    </row>
    <row r="836" spans="1:13" x14ac:dyDescent="0.3">
      <c r="A836" s="4">
        <f t="shared" si="91"/>
        <v>81000007</v>
      </c>
      <c r="B836" s="4">
        <v>1</v>
      </c>
      <c r="C836" s="4">
        <f>INDEX(属性!F:F,MATCH(强化!A836,属性!A:A,0))</f>
        <v>11</v>
      </c>
      <c r="D836" s="4">
        <f t="shared" si="92"/>
        <v>114</v>
      </c>
      <c r="E836" s="4">
        <v>0</v>
      </c>
      <c r="F836" s="4">
        <v>0</v>
      </c>
      <c r="G836" s="4">
        <v>0</v>
      </c>
      <c r="H836" s="4">
        <f t="shared" si="93"/>
        <v>0</v>
      </c>
      <c r="I836" s="4">
        <f t="shared" si="94"/>
        <v>489</v>
      </c>
      <c r="J836" s="4">
        <f t="shared" si="89"/>
        <v>21560</v>
      </c>
      <c r="K836" s="4">
        <f t="shared" si="90"/>
        <v>3600</v>
      </c>
      <c r="L836" s="4">
        <f>IF(D836=1,"",VLOOKUP(D836,系数!$AA$1:$AJ$12,MATCH(C836,圣物评级,0),1))</f>
        <v>0</v>
      </c>
      <c r="M836" s="4">
        <f t="shared" si="95"/>
        <v>723291</v>
      </c>
    </row>
    <row r="837" spans="1:13" x14ac:dyDescent="0.3">
      <c r="A837" s="4">
        <f t="shared" si="91"/>
        <v>81000007</v>
      </c>
      <c r="B837" s="4">
        <v>1</v>
      </c>
      <c r="C837" s="4">
        <f>INDEX(属性!F:F,MATCH(强化!A837,属性!A:A,0))</f>
        <v>11</v>
      </c>
      <c r="D837" s="4">
        <f t="shared" si="92"/>
        <v>115</v>
      </c>
      <c r="E837" s="4">
        <v>0</v>
      </c>
      <c r="F837" s="4">
        <v>0</v>
      </c>
      <c r="G837" s="4">
        <v>0</v>
      </c>
      <c r="H837" s="4">
        <f t="shared" si="93"/>
        <v>0</v>
      </c>
      <c r="I837" s="4">
        <f t="shared" si="94"/>
        <v>492</v>
      </c>
      <c r="J837" s="4">
        <f t="shared" si="89"/>
        <v>21560</v>
      </c>
      <c r="K837" s="4">
        <f t="shared" si="90"/>
        <v>3600</v>
      </c>
      <c r="L837" s="4">
        <f>IF(D837=1,"",VLOOKUP(D837,系数!$AA$1:$AJ$12,MATCH(C837,圣物评级,0),1))</f>
        <v>0</v>
      </c>
      <c r="M837" s="4">
        <f t="shared" si="95"/>
        <v>744851</v>
      </c>
    </row>
    <row r="838" spans="1:13" x14ac:dyDescent="0.3">
      <c r="A838" s="4">
        <f t="shared" si="91"/>
        <v>81000007</v>
      </c>
      <c r="B838" s="4">
        <v>1</v>
      </c>
      <c r="C838" s="4">
        <f>INDEX(属性!F:F,MATCH(强化!A838,属性!A:A,0))</f>
        <v>11</v>
      </c>
      <c r="D838" s="4">
        <f t="shared" si="92"/>
        <v>116</v>
      </c>
      <c r="E838" s="4">
        <v>0</v>
      </c>
      <c r="F838" s="4">
        <v>0</v>
      </c>
      <c r="G838" s="4">
        <v>0</v>
      </c>
      <c r="H838" s="4">
        <f t="shared" si="93"/>
        <v>0</v>
      </c>
      <c r="I838" s="4">
        <f t="shared" si="94"/>
        <v>495</v>
      </c>
      <c r="J838" s="4">
        <f t="shared" si="89"/>
        <v>21560</v>
      </c>
      <c r="K838" s="4">
        <f t="shared" si="90"/>
        <v>3600</v>
      </c>
      <c r="L838" s="4">
        <f>IF(D838=1,"",VLOOKUP(D838,系数!$AA$1:$AJ$12,MATCH(C838,圣物评级,0),1))</f>
        <v>0</v>
      </c>
      <c r="M838" s="4">
        <f t="shared" si="95"/>
        <v>766411</v>
      </c>
    </row>
    <row r="839" spans="1:13" x14ac:dyDescent="0.3">
      <c r="A839" s="4">
        <f t="shared" si="91"/>
        <v>81000007</v>
      </c>
      <c r="B839" s="4">
        <v>1</v>
      </c>
      <c r="C839" s="4">
        <f>INDEX(属性!F:F,MATCH(强化!A839,属性!A:A,0))</f>
        <v>11</v>
      </c>
      <c r="D839" s="4">
        <f t="shared" si="92"/>
        <v>117</v>
      </c>
      <c r="E839" s="4">
        <v>0</v>
      </c>
      <c r="F839" s="4">
        <v>0</v>
      </c>
      <c r="G839" s="4">
        <v>0</v>
      </c>
      <c r="H839" s="4">
        <f t="shared" si="93"/>
        <v>0</v>
      </c>
      <c r="I839" s="4">
        <f t="shared" si="94"/>
        <v>498</v>
      </c>
      <c r="J839" s="4">
        <f t="shared" si="89"/>
        <v>21560</v>
      </c>
      <c r="K839" s="4">
        <f t="shared" si="90"/>
        <v>3600</v>
      </c>
      <c r="L839" s="4">
        <f>IF(D839=1,"",VLOOKUP(D839,系数!$AA$1:$AJ$12,MATCH(C839,圣物评级,0),1))</f>
        <v>0</v>
      </c>
      <c r="M839" s="4">
        <f t="shared" si="95"/>
        <v>787971</v>
      </c>
    </row>
    <row r="840" spans="1:13" x14ac:dyDescent="0.3">
      <c r="A840" s="4">
        <f t="shared" si="91"/>
        <v>81000007</v>
      </c>
      <c r="B840" s="4">
        <v>1</v>
      </c>
      <c r="C840" s="4">
        <f>INDEX(属性!F:F,MATCH(强化!A840,属性!A:A,0))</f>
        <v>11</v>
      </c>
      <c r="D840" s="4">
        <f t="shared" si="92"/>
        <v>118</v>
      </c>
      <c r="E840" s="4">
        <v>0</v>
      </c>
      <c r="F840" s="4">
        <v>0</v>
      </c>
      <c r="G840" s="4">
        <v>0</v>
      </c>
      <c r="H840" s="4">
        <f t="shared" si="93"/>
        <v>0</v>
      </c>
      <c r="I840" s="4">
        <f t="shared" si="94"/>
        <v>501</v>
      </c>
      <c r="J840" s="4">
        <f t="shared" si="89"/>
        <v>21560</v>
      </c>
      <c r="K840" s="4">
        <f t="shared" si="90"/>
        <v>3600</v>
      </c>
      <c r="L840" s="4">
        <f>IF(D840=1,"",VLOOKUP(D840,系数!$AA$1:$AJ$12,MATCH(C840,圣物评级,0),1))</f>
        <v>0</v>
      </c>
      <c r="M840" s="4">
        <f t="shared" si="95"/>
        <v>809531</v>
      </c>
    </row>
    <row r="841" spans="1:13" x14ac:dyDescent="0.3">
      <c r="A841" s="4">
        <f t="shared" si="91"/>
        <v>81000007</v>
      </c>
      <c r="B841" s="4">
        <v>1</v>
      </c>
      <c r="C841" s="4">
        <f>INDEX(属性!F:F,MATCH(强化!A841,属性!A:A,0))</f>
        <v>11</v>
      </c>
      <c r="D841" s="4">
        <f t="shared" si="92"/>
        <v>119</v>
      </c>
      <c r="E841" s="4">
        <v>0</v>
      </c>
      <c r="F841" s="4">
        <v>0</v>
      </c>
      <c r="G841" s="4">
        <v>0</v>
      </c>
      <c r="H841" s="4">
        <f t="shared" si="93"/>
        <v>0</v>
      </c>
      <c r="I841" s="4">
        <f t="shared" si="94"/>
        <v>504</v>
      </c>
      <c r="J841" s="4">
        <f t="shared" si="89"/>
        <v>21560</v>
      </c>
      <c r="K841" s="4">
        <f t="shared" si="90"/>
        <v>3600</v>
      </c>
      <c r="L841" s="4">
        <f>IF(D841=1,"",VLOOKUP(D841,系数!$AA$1:$AJ$12,MATCH(C841,圣物评级,0),1))</f>
        <v>0</v>
      </c>
      <c r="M841" s="4">
        <f t="shared" si="95"/>
        <v>831091</v>
      </c>
    </row>
    <row r="842" spans="1:13" x14ac:dyDescent="0.3">
      <c r="A842" s="4">
        <f t="shared" si="91"/>
        <v>81000007</v>
      </c>
      <c r="B842" s="4">
        <v>1</v>
      </c>
      <c r="C842" s="4">
        <f>INDEX(属性!F:F,MATCH(强化!A842,属性!A:A,0))</f>
        <v>11</v>
      </c>
      <c r="D842" s="4">
        <f t="shared" si="92"/>
        <v>120</v>
      </c>
      <c r="E842" s="4">
        <v>0</v>
      </c>
      <c r="F842" s="4">
        <v>0</v>
      </c>
      <c r="G842" s="4">
        <v>0</v>
      </c>
      <c r="H842" s="4">
        <f t="shared" si="93"/>
        <v>0</v>
      </c>
      <c r="I842" s="4">
        <f t="shared" si="94"/>
        <v>507</v>
      </c>
      <c r="J842" s="4">
        <f t="shared" si="89"/>
        <v>21560</v>
      </c>
      <c r="K842" s="4">
        <f t="shared" si="90"/>
        <v>3600</v>
      </c>
      <c r="L842" s="4">
        <f>IF(D842=1,"",VLOOKUP(D842,系数!$AA$1:$AJ$12,MATCH(C842,圣物评级,0),1))</f>
        <v>0</v>
      </c>
      <c r="M842" s="4">
        <f t="shared" si="95"/>
        <v>852651</v>
      </c>
    </row>
    <row r="843" spans="1:13" x14ac:dyDescent="0.3">
      <c r="A843" s="4">
        <f t="shared" si="91"/>
        <v>81000008</v>
      </c>
      <c r="B843" s="4">
        <v>2</v>
      </c>
      <c r="C843" s="4">
        <f>INDEX(属性!F:F,MATCH(强化!A843,属性!A:A,0))</f>
        <v>11</v>
      </c>
      <c r="D843" s="4">
        <f t="shared" si="92"/>
        <v>1</v>
      </c>
      <c r="E843" s="4">
        <v>0</v>
      </c>
      <c r="F843" s="4">
        <v>0</v>
      </c>
      <c r="G843" s="4">
        <v>0</v>
      </c>
      <c r="H843" s="4">
        <f t="shared" si="93"/>
        <v>150</v>
      </c>
      <c r="I843" s="4">
        <f t="shared" si="94"/>
        <v>0</v>
      </c>
      <c r="J843" s="4">
        <f t="shared" ref="J843:J891" si="96">J723</f>
        <v>3</v>
      </c>
      <c r="K843" s="4">
        <f t="shared" si="90"/>
        <v>3600</v>
      </c>
      <c r="L843" s="4" t="str">
        <f>IF(D843=1,"",VLOOKUP(D843,系数!$AA$1:$AJ$12,MATCH(C843,圣物评级,0),1))</f>
        <v/>
      </c>
      <c r="M843" s="4">
        <f t="shared" si="95"/>
        <v>0</v>
      </c>
    </row>
    <row r="844" spans="1:13" x14ac:dyDescent="0.3">
      <c r="A844" s="4">
        <f t="shared" si="91"/>
        <v>81000008</v>
      </c>
      <c r="B844" s="4">
        <v>2</v>
      </c>
      <c r="C844" s="4">
        <f>INDEX(属性!F:F,MATCH(强化!A844,属性!A:A,0))</f>
        <v>11</v>
      </c>
      <c r="D844" s="4">
        <f t="shared" si="92"/>
        <v>2</v>
      </c>
      <c r="E844" s="4">
        <v>0</v>
      </c>
      <c r="F844" s="4">
        <v>0</v>
      </c>
      <c r="G844" s="4">
        <v>0</v>
      </c>
      <c r="H844" s="4">
        <f t="shared" si="93"/>
        <v>153</v>
      </c>
      <c r="I844" s="4">
        <f t="shared" si="94"/>
        <v>0</v>
      </c>
      <c r="J844" s="4">
        <f t="shared" si="96"/>
        <v>7</v>
      </c>
      <c r="K844" s="4">
        <f t="shared" si="90"/>
        <v>3600</v>
      </c>
      <c r="L844" s="4">
        <f>IF(D844=1,"",VLOOKUP(D844,系数!$AA$1:$AJ$12,MATCH(C844,圣物评级,0),1))</f>
        <v>0</v>
      </c>
      <c r="M844" s="4">
        <f t="shared" si="95"/>
        <v>3</v>
      </c>
    </row>
    <row r="845" spans="1:13" x14ac:dyDescent="0.3">
      <c r="A845" s="4">
        <f t="shared" si="91"/>
        <v>81000008</v>
      </c>
      <c r="B845" s="4">
        <v>2</v>
      </c>
      <c r="C845" s="4">
        <f>INDEX(属性!F:F,MATCH(强化!A845,属性!A:A,0))</f>
        <v>11</v>
      </c>
      <c r="D845" s="4">
        <f t="shared" si="92"/>
        <v>3</v>
      </c>
      <c r="E845" s="4">
        <v>0</v>
      </c>
      <c r="F845" s="4">
        <v>0</v>
      </c>
      <c r="G845" s="4">
        <v>0</v>
      </c>
      <c r="H845" s="4">
        <f t="shared" si="93"/>
        <v>156</v>
      </c>
      <c r="I845" s="4">
        <f t="shared" si="94"/>
        <v>0</v>
      </c>
      <c r="J845" s="4">
        <f t="shared" si="96"/>
        <v>11</v>
      </c>
      <c r="K845" s="4">
        <f t="shared" si="90"/>
        <v>3600</v>
      </c>
      <c r="L845" s="4">
        <f>IF(D845=1,"",VLOOKUP(D845,系数!$AA$1:$AJ$12,MATCH(C845,圣物评级,0),1))</f>
        <v>0</v>
      </c>
      <c r="M845" s="4">
        <f t="shared" si="95"/>
        <v>10</v>
      </c>
    </row>
    <row r="846" spans="1:13" x14ac:dyDescent="0.3">
      <c r="A846" s="4">
        <f t="shared" si="91"/>
        <v>81000008</v>
      </c>
      <c r="B846" s="4">
        <v>2</v>
      </c>
      <c r="C846" s="4">
        <f>INDEX(属性!F:F,MATCH(强化!A846,属性!A:A,0))</f>
        <v>11</v>
      </c>
      <c r="D846" s="4">
        <f t="shared" si="92"/>
        <v>4</v>
      </c>
      <c r="E846" s="4">
        <v>0</v>
      </c>
      <c r="F846" s="4">
        <v>0</v>
      </c>
      <c r="G846" s="4">
        <v>0</v>
      </c>
      <c r="H846" s="4">
        <f t="shared" si="93"/>
        <v>159</v>
      </c>
      <c r="I846" s="4">
        <f t="shared" si="94"/>
        <v>0</v>
      </c>
      <c r="J846" s="4">
        <f t="shared" si="96"/>
        <v>15</v>
      </c>
      <c r="K846" s="4">
        <f t="shared" si="90"/>
        <v>3600</v>
      </c>
      <c r="L846" s="4">
        <f>IF(D846=1,"",VLOOKUP(D846,系数!$AA$1:$AJ$12,MATCH(C846,圣物评级,0),1))</f>
        <v>0</v>
      </c>
      <c r="M846" s="4">
        <f t="shared" si="95"/>
        <v>21</v>
      </c>
    </row>
    <row r="847" spans="1:13" x14ac:dyDescent="0.3">
      <c r="A847" s="4">
        <f t="shared" si="91"/>
        <v>81000008</v>
      </c>
      <c r="B847" s="4">
        <v>2</v>
      </c>
      <c r="C847" s="4">
        <f>INDEX(属性!F:F,MATCH(强化!A847,属性!A:A,0))</f>
        <v>11</v>
      </c>
      <c r="D847" s="4">
        <f t="shared" si="92"/>
        <v>5</v>
      </c>
      <c r="E847" s="4">
        <v>0</v>
      </c>
      <c r="F847" s="4">
        <v>0</v>
      </c>
      <c r="G847" s="4">
        <v>0</v>
      </c>
      <c r="H847" s="4">
        <f t="shared" si="93"/>
        <v>162</v>
      </c>
      <c r="I847" s="4">
        <f t="shared" si="94"/>
        <v>0</v>
      </c>
      <c r="J847" s="4">
        <f t="shared" si="96"/>
        <v>19</v>
      </c>
      <c r="K847" s="4">
        <f t="shared" si="90"/>
        <v>3600</v>
      </c>
      <c r="L847" s="4">
        <f>IF(D847=1,"",VLOOKUP(D847,系数!$AA$1:$AJ$12,MATCH(C847,圣物评级,0),1))</f>
        <v>0</v>
      </c>
      <c r="M847" s="4">
        <f t="shared" si="95"/>
        <v>36</v>
      </c>
    </row>
    <row r="848" spans="1:13" x14ac:dyDescent="0.3">
      <c r="A848" s="4">
        <f t="shared" si="91"/>
        <v>81000008</v>
      </c>
      <c r="B848" s="4">
        <v>2</v>
      </c>
      <c r="C848" s="4">
        <f>INDEX(属性!F:F,MATCH(强化!A848,属性!A:A,0))</f>
        <v>11</v>
      </c>
      <c r="D848" s="4">
        <f t="shared" si="92"/>
        <v>6</v>
      </c>
      <c r="E848" s="4">
        <v>0</v>
      </c>
      <c r="F848" s="4">
        <v>0</v>
      </c>
      <c r="G848" s="4">
        <v>0</v>
      </c>
      <c r="H848" s="4">
        <f t="shared" si="93"/>
        <v>165</v>
      </c>
      <c r="I848" s="4">
        <f t="shared" si="94"/>
        <v>0</v>
      </c>
      <c r="J848" s="4">
        <f t="shared" si="96"/>
        <v>23</v>
      </c>
      <c r="K848" s="4">
        <f t="shared" si="90"/>
        <v>3600</v>
      </c>
      <c r="L848" s="4">
        <f>IF(D848=1,"",VLOOKUP(D848,系数!$AA$1:$AJ$12,MATCH(C848,圣物评级,0),1))</f>
        <v>0</v>
      </c>
      <c r="M848" s="4">
        <f t="shared" si="95"/>
        <v>55</v>
      </c>
    </row>
    <row r="849" spans="1:13" x14ac:dyDescent="0.3">
      <c r="A849" s="4">
        <f t="shared" si="91"/>
        <v>81000008</v>
      </c>
      <c r="B849" s="4">
        <v>2</v>
      </c>
      <c r="C849" s="4">
        <f>INDEX(属性!F:F,MATCH(强化!A849,属性!A:A,0))</f>
        <v>11</v>
      </c>
      <c r="D849" s="4">
        <f t="shared" si="92"/>
        <v>7</v>
      </c>
      <c r="E849" s="4">
        <v>0</v>
      </c>
      <c r="F849" s="4">
        <v>0</v>
      </c>
      <c r="G849" s="4">
        <v>0</v>
      </c>
      <c r="H849" s="4">
        <f t="shared" si="93"/>
        <v>168</v>
      </c>
      <c r="I849" s="4">
        <f t="shared" si="94"/>
        <v>0</v>
      </c>
      <c r="J849" s="4">
        <f t="shared" si="96"/>
        <v>27</v>
      </c>
      <c r="K849" s="4">
        <f t="shared" si="90"/>
        <v>3600</v>
      </c>
      <c r="L849" s="4">
        <f>IF(D849=1,"",VLOOKUP(D849,系数!$AA$1:$AJ$12,MATCH(C849,圣物评级,0),1))</f>
        <v>0</v>
      </c>
      <c r="M849" s="4">
        <f t="shared" si="95"/>
        <v>78</v>
      </c>
    </row>
    <row r="850" spans="1:13" x14ac:dyDescent="0.3">
      <c r="A850" s="4">
        <f t="shared" si="91"/>
        <v>81000008</v>
      </c>
      <c r="B850" s="4">
        <v>2</v>
      </c>
      <c r="C850" s="4">
        <f>INDEX(属性!F:F,MATCH(强化!A850,属性!A:A,0))</f>
        <v>11</v>
      </c>
      <c r="D850" s="4">
        <f t="shared" si="92"/>
        <v>8</v>
      </c>
      <c r="E850" s="4">
        <v>0</v>
      </c>
      <c r="F850" s="4">
        <v>0</v>
      </c>
      <c r="G850" s="4">
        <v>0</v>
      </c>
      <c r="H850" s="4">
        <f t="shared" si="93"/>
        <v>171</v>
      </c>
      <c r="I850" s="4">
        <f t="shared" si="94"/>
        <v>0</v>
      </c>
      <c r="J850" s="4">
        <f t="shared" si="96"/>
        <v>30</v>
      </c>
      <c r="K850" s="4">
        <f t="shared" si="90"/>
        <v>3600</v>
      </c>
      <c r="L850" s="4">
        <f>IF(D850=1,"",VLOOKUP(D850,系数!$AA$1:$AJ$12,MATCH(C850,圣物评级,0),1))</f>
        <v>0</v>
      </c>
      <c r="M850" s="4">
        <f t="shared" si="95"/>
        <v>105</v>
      </c>
    </row>
    <row r="851" spans="1:13" x14ac:dyDescent="0.3">
      <c r="A851" s="4">
        <f t="shared" si="91"/>
        <v>81000008</v>
      </c>
      <c r="B851" s="4">
        <v>2</v>
      </c>
      <c r="C851" s="4">
        <f>INDEX(属性!F:F,MATCH(强化!A851,属性!A:A,0))</f>
        <v>11</v>
      </c>
      <c r="D851" s="4">
        <f t="shared" si="92"/>
        <v>9</v>
      </c>
      <c r="E851" s="4">
        <v>0</v>
      </c>
      <c r="F851" s="4">
        <v>0</v>
      </c>
      <c r="G851" s="4">
        <v>0</v>
      </c>
      <c r="H851" s="4">
        <f t="shared" si="93"/>
        <v>174</v>
      </c>
      <c r="I851" s="4">
        <f t="shared" si="94"/>
        <v>0</v>
      </c>
      <c r="J851" s="4">
        <f t="shared" si="96"/>
        <v>35</v>
      </c>
      <c r="K851" s="4">
        <f t="shared" si="90"/>
        <v>3600</v>
      </c>
      <c r="L851" s="4">
        <f>IF(D851=1,"",VLOOKUP(D851,系数!$AA$1:$AJ$12,MATCH(C851,圣物评级,0),1))</f>
        <v>0</v>
      </c>
      <c r="M851" s="4">
        <f t="shared" si="95"/>
        <v>135</v>
      </c>
    </row>
    <row r="852" spans="1:13" x14ac:dyDescent="0.3">
      <c r="A852" s="4">
        <f t="shared" si="91"/>
        <v>81000008</v>
      </c>
      <c r="B852" s="4">
        <v>2</v>
      </c>
      <c r="C852" s="4">
        <f>INDEX(属性!F:F,MATCH(强化!A852,属性!A:A,0))</f>
        <v>11</v>
      </c>
      <c r="D852" s="4">
        <f t="shared" si="92"/>
        <v>10</v>
      </c>
      <c r="E852" s="4">
        <v>0</v>
      </c>
      <c r="F852" s="4">
        <v>0</v>
      </c>
      <c r="G852" s="4">
        <v>0</v>
      </c>
      <c r="H852" s="4">
        <f t="shared" si="93"/>
        <v>177</v>
      </c>
      <c r="I852" s="4">
        <f t="shared" si="94"/>
        <v>0</v>
      </c>
      <c r="J852" s="4">
        <f t="shared" si="96"/>
        <v>39</v>
      </c>
      <c r="K852" s="4">
        <f t="shared" ref="K852:K915" si="97">60*60</f>
        <v>3600</v>
      </c>
      <c r="L852" s="4">
        <f>IF(D852=1,"",VLOOKUP(D852,系数!$AA$1:$AJ$12,MATCH(C852,圣物评级,0),1))</f>
        <v>0</v>
      </c>
      <c r="M852" s="4">
        <f t="shared" si="95"/>
        <v>170</v>
      </c>
    </row>
    <row r="853" spans="1:13" x14ac:dyDescent="0.3">
      <c r="A853" s="4">
        <f t="shared" si="91"/>
        <v>81000008</v>
      </c>
      <c r="B853" s="4">
        <v>2</v>
      </c>
      <c r="C853" s="4">
        <f>INDEX(属性!F:F,MATCH(强化!A853,属性!A:A,0))</f>
        <v>11</v>
      </c>
      <c r="D853" s="4">
        <f t="shared" si="92"/>
        <v>11</v>
      </c>
      <c r="E853" s="4">
        <v>0</v>
      </c>
      <c r="F853" s="4">
        <v>0</v>
      </c>
      <c r="G853" s="4">
        <v>0</v>
      </c>
      <c r="H853" s="4">
        <f t="shared" si="93"/>
        <v>180</v>
      </c>
      <c r="I853" s="4">
        <f t="shared" si="94"/>
        <v>0</v>
      </c>
      <c r="J853" s="4">
        <f t="shared" si="96"/>
        <v>46</v>
      </c>
      <c r="K853" s="4">
        <f t="shared" si="97"/>
        <v>3600</v>
      </c>
      <c r="L853" s="4">
        <f>IF(D853=1,"",VLOOKUP(D853,系数!$AA$1:$AJ$12,MATCH(C853,圣物评级,0),1))</f>
        <v>0</v>
      </c>
      <c r="M853" s="4">
        <f t="shared" si="95"/>
        <v>209</v>
      </c>
    </row>
    <row r="854" spans="1:13" x14ac:dyDescent="0.3">
      <c r="A854" s="4">
        <f t="shared" si="91"/>
        <v>81000008</v>
      </c>
      <c r="B854" s="4">
        <v>2</v>
      </c>
      <c r="C854" s="4">
        <f>INDEX(属性!F:F,MATCH(强化!A854,属性!A:A,0))</f>
        <v>11</v>
      </c>
      <c r="D854" s="4">
        <f t="shared" si="92"/>
        <v>12</v>
      </c>
      <c r="E854" s="4">
        <v>0</v>
      </c>
      <c r="F854" s="4">
        <v>0</v>
      </c>
      <c r="G854" s="4">
        <v>0</v>
      </c>
      <c r="H854" s="4">
        <f t="shared" si="93"/>
        <v>183</v>
      </c>
      <c r="I854" s="4">
        <f t="shared" si="94"/>
        <v>0</v>
      </c>
      <c r="J854" s="4">
        <f t="shared" si="96"/>
        <v>54</v>
      </c>
      <c r="K854" s="4">
        <f t="shared" si="97"/>
        <v>3600</v>
      </c>
      <c r="L854" s="4">
        <f>IF(D854=1,"",VLOOKUP(D854,系数!$AA$1:$AJ$12,MATCH(C854,圣物评级,0),1))</f>
        <v>0</v>
      </c>
      <c r="M854" s="4">
        <f t="shared" si="95"/>
        <v>255</v>
      </c>
    </row>
    <row r="855" spans="1:13" x14ac:dyDescent="0.3">
      <c r="A855" s="4">
        <f t="shared" si="91"/>
        <v>81000008</v>
      </c>
      <c r="B855" s="4">
        <v>2</v>
      </c>
      <c r="C855" s="4">
        <f>INDEX(属性!F:F,MATCH(强化!A855,属性!A:A,0))</f>
        <v>11</v>
      </c>
      <c r="D855" s="4">
        <f t="shared" si="92"/>
        <v>13</v>
      </c>
      <c r="E855" s="4">
        <v>0</v>
      </c>
      <c r="F855" s="4">
        <v>0</v>
      </c>
      <c r="G855" s="4">
        <v>0</v>
      </c>
      <c r="H855" s="4">
        <f t="shared" si="93"/>
        <v>186</v>
      </c>
      <c r="I855" s="4">
        <f t="shared" si="94"/>
        <v>0</v>
      </c>
      <c r="J855" s="4">
        <f t="shared" si="96"/>
        <v>62</v>
      </c>
      <c r="K855" s="4">
        <f t="shared" si="97"/>
        <v>3600</v>
      </c>
      <c r="L855" s="4">
        <f>IF(D855=1,"",VLOOKUP(D855,系数!$AA$1:$AJ$12,MATCH(C855,圣物评级,0),1))</f>
        <v>0</v>
      </c>
      <c r="M855" s="4">
        <f t="shared" si="95"/>
        <v>309</v>
      </c>
    </row>
    <row r="856" spans="1:13" x14ac:dyDescent="0.3">
      <c r="A856" s="4">
        <f t="shared" si="91"/>
        <v>81000008</v>
      </c>
      <c r="B856" s="4">
        <v>2</v>
      </c>
      <c r="C856" s="4">
        <f>INDEX(属性!F:F,MATCH(强化!A856,属性!A:A,0))</f>
        <v>11</v>
      </c>
      <c r="D856" s="4">
        <f t="shared" si="92"/>
        <v>14</v>
      </c>
      <c r="E856" s="4">
        <v>0</v>
      </c>
      <c r="F856" s="4">
        <v>0</v>
      </c>
      <c r="G856" s="4">
        <v>0</v>
      </c>
      <c r="H856" s="4">
        <f t="shared" si="93"/>
        <v>189</v>
      </c>
      <c r="I856" s="4">
        <f t="shared" si="94"/>
        <v>0</v>
      </c>
      <c r="J856" s="4">
        <f t="shared" si="96"/>
        <v>70</v>
      </c>
      <c r="K856" s="4">
        <f t="shared" si="97"/>
        <v>3600</v>
      </c>
      <c r="L856" s="4">
        <f>IF(D856=1,"",VLOOKUP(D856,系数!$AA$1:$AJ$12,MATCH(C856,圣物评级,0),1))</f>
        <v>0</v>
      </c>
      <c r="M856" s="4">
        <f t="shared" si="95"/>
        <v>371</v>
      </c>
    </row>
    <row r="857" spans="1:13" x14ac:dyDescent="0.3">
      <c r="A857" s="4">
        <f t="shared" si="91"/>
        <v>81000008</v>
      </c>
      <c r="B857" s="4">
        <v>2</v>
      </c>
      <c r="C857" s="4">
        <f>INDEX(属性!F:F,MATCH(强化!A857,属性!A:A,0))</f>
        <v>11</v>
      </c>
      <c r="D857" s="4">
        <f t="shared" si="92"/>
        <v>15</v>
      </c>
      <c r="E857" s="4">
        <v>0</v>
      </c>
      <c r="F857" s="4">
        <v>0</v>
      </c>
      <c r="G857" s="4">
        <v>0</v>
      </c>
      <c r="H857" s="4">
        <f t="shared" si="93"/>
        <v>192</v>
      </c>
      <c r="I857" s="4">
        <f t="shared" si="94"/>
        <v>0</v>
      </c>
      <c r="J857" s="4">
        <f t="shared" si="96"/>
        <v>78</v>
      </c>
      <c r="K857" s="4">
        <f t="shared" si="97"/>
        <v>3600</v>
      </c>
      <c r="L857" s="4">
        <f>IF(D857=1,"",VLOOKUP(D857,系数!$AA$1:$AJ$12,MATCH(C857,圣物评级,0),1))</f>
        <v>0</v>
      </c>
      <c r="M857" s="4">
        <f t="shared" si="95"/>
        <v>441</v>
      </c>
    </row>
    <row r="858" spans="1:13" x14ac:dyDescent="0.3">
      <c r="A858" s="4">
        <f t="shared" si="91"/>
        <v>81000008</v>
      </c>
      <c r="B858" s="4">
        <v>2</v>
      </c>
      <c r="C858" s="4">
        <f>INDEX(属性!F:F,MATCH(强化!A858,属性!A:A,0))</f>
        <v>11</v>
      </c>
      <c r="D858" s="4">
        <f t="shared" si="92"/>
        <v>16</v>
      </c>
      <c r="E858" s="4">
        <v>0</v>
      </c>
      <c r="F858" s="4">
        <v>0</v>
      </c>
      <c r="G858" s="4">
        <v>0</v>
      </c>
      <c r="H858" s="4">
        <f t="shared" si="93"/>
        <v>195</v>
      </c>
      <c r="I858" s="4">
        <f t="shared" si="94"/>
        <v>0</v>
      </c>
      <c r="J858" s="4">
        <f t="shared" si="96"/>
        <v>86</v>
      </c>
      <c r="K858" s="4">
        <f t="shared" si="97"/>
        <v>3600</v>
      </c>
      <c r="L858" s="4">
        <f>IF(D858=1,"",VLOOKUP(D858,系数!$AA$1:$AJ$12,MATCH(C858,圣物评级,0),1))</f>
        <v>0</v>
      </c>
      <c r="M858" s="4">
        <f t="shared" si="95"/>
        <v>519</v>
      </c>
    </row>
    <row r="859" spans="1:13" x14ac:dyDescent="0.3">
      <c r="A859" s="4">
        <f t="shared" si="91"/>
        <v>81000008</v>
      </c>
      <c r="B859" s="4">
        <v>2</v>
      </c>
      <c r="C859" s="4">
        <f>INDEX(属性!F:F,MATCH(强化!A859,属性!A:A,0))</f>
        <v>11</v>
      </c>
      <c r="D859" s="4">
        <f t="shared" si="92"/>
        <v>17</v>
      </c>
      <c r="E859" s="4">
        <v>0</v>
      </c>
      <c r="F859" s="4">
        <v>0</v>
      </c>
      <c r="G859" s="4">
        <v>0</v>
      </c>
      <c r="H859" s="4">
        <f t="shared" si="93"/>
        <v>198</v>
      </c>
      <c r="I859" s="4">
        <f t="shared" si="94"/>
        <v>0</v>
      </c>
      <c r="J859" s="4">
        <f t="shared" si="96"/>
        <v>93</v>
      </c>
      <c r="K859" s="4">
        <f t="shared" si="97"/>
        <v>3600</v>
      </c>
      <c r="L859" s="4">
        <f>IF(D859=1,"",VLOOKUP(D859,系数!$AA$1:$AJ$12,MATCH(C859,圣物评级,0),1))</f>
        <v>0</v>
      </c>
      <c r="M859" s="4">
        <f t="shared" si="95"/>
        <v>605</v>
      </c>
    </row>
    <row r="860" spans="1:13" x14ac:dyDescent="0.3">
      <c r="A860" s="4">
        <f t="shared" si="91"/>
        <v>81000008</v>
      </c>
      <c r="B860" s="4">
        <v>2</v>
      </c>
      <c r="C860" s="4">
        <f>INDEX(属性!F:F,MATCH(强化!A860,属性!A:A,0))</f>
        <v>11</v>
      </c>
      <c r="D860" s="4">
        <f t="shared" si="92"/>
        <v>18</v>
      </c>
      <c r="E860" s="4">
        <v>0</v>
      </c>
      <c r="F860" s="4">
        <v>0</v>
      </c>
      <c r="G860" s="4">
        <v>0</v>
      </c>
      <c r="H860" s="4">
        <f t="shared" si="93"/>
        <v>201</v>
      </c>
      <c r="I860" s="4">
        <f t="shared" si="94"/>
        <v>0</v>
      </c>
      <c r="J860" s="4">
        <f t="shared" si="96"/>
        <v>101</v>
      </c>
      <c r="K860" s="4">
        <f t="shared" si="97"/>
        <v>3600</v>
      </c>
      <c r="L860" s="4">
        <f>IF(D860=1,"",VLOOKUP(D860,系数!$AA$1:$AJ$12,MATCH(C860,圣物评级,0),1))</f>
        <v>0</v>
      </c>
      <c r="M860" s="4">
        <f t="shared" si="95"/>
        <v>698</v>
      </c>
    </row>
    <row r="861" spans="1:13" x14ac:dyDescent="0.3">
      <c r="A861" s="4">
        <f t="shared" si="91"/>
        <v>81000008</v>
      </c>
      <c r="B861" s="4">
        <v>2</v>
      </c>
      <c r="C861" s="4">
        <f>INDEX(属性!F:F,MATCH(强化!A861,属性!A:A,0))</f>
        <v>11</v>
      </c>
      <c r="D861" s="4">
        <f t="shared" si="92"/>
        <v>19</v>
      </c>
      <c r="E861" s="4">
        <v>0</v>
      </c>
      <c r="F861" s="4">
        <v>0</v>
      </c>
      <c r="G861" s="4">
        <v>0</v>
      </c>
      <c r="H861" s="4">
        <f t="shared" si="93"/>
        <v>204</v>
      </c>
      <c r="I861" s="4">
        <f t="shared" si="94"/>
        <v>0</v>
      </c>
      <c r="J861" s="4">
        <f t="shared" si="96"/>
        <v>109</v>
      </c>
      <c r="K861" s="4">
        <f t="shared" si="97"/>
        <v>3600</v>
      </c>
      <c r="L861" s="4">
        <f>IF(D861=1,"",VLOOKUP(D861,系数!$AA$1:$AJ$12,MATCH(C861,圣物评级,0),1))</f>
        <v>0</v>
      </c>
      <c r="M861" s="4">
        <f t="shared" si="95"/>
        <v>799</v>
      </c>
    </row>
    <row r="862" spans="1:13" x14ac:dyDescent="0.3">
      <c r="A862" s="4">
        <f t="shared" si="91"/>
        <v>81000008</v>
      </c>
      <c r="B862" s="4">
        <v>2</v>
      </c>
      <c r="C862" s="4">
        <f>INDEX(属性!F:F,MATCH(强化!A862,属性!A:A,0))</f>
        <v>11</v>
      </c>
      <c r="D862" s="4">
        <f t="shared" si="92"/>
        <v>20</v>
      </c>
      <c r="E862" s="4">
        <v>0</v>
      </c>
      <c r="F862" s="4">
        <v>0</v>
      </c>
      <c r="G862" s="4">
        <v>0</v>
      </c>
      <c r="H862" s="4">
        <f t="shared" si="93"/>
        <v>207</v>
      </c>
      <c r="I862" s="4">
        <f t="shared" si="94"/>
        <v>0</v>
      </c>
      <c r="J862" s="4">
        <f t="shared" si="96"/>
        <v>117</v>
      </c>
      <c r="K862" s="4">
        <f t="shared" si="97"/>
        <v>3600</v>
      </c>
      <c r="L862" s="4">
        <f>IF(D862=1,"",VLOOKUP(D862,系数!$AA$1:$AJ$12,MATCH(C862,圣物评级,0),1))</f>
        <v>0</v>
      </c>
      <c r="M862" s="4">
        <f t="shared" si="95"/>
        <v>908</v>
      </c>
    </row>
    <row r="863" spans="1:13" x14ac:dyDescent="0.3">
      <c r="A863" s="4">
        <f t="shared" si="91"/>
        <v>81000008</v>
      </c>
      <c r="B863" s="4">
        <v>2</v>
      </c>
      <c r="C863" s="4">
        <f>INDEX(属性!F:F,MATCH(强化!A863,属性!A:A,0))</f>
        <v>11</v>
      </c>
      <c r="D863" s="4">
        <f t="shared" si="92"/>
        <v>21</v>
      </c>
      <c r="E863" s="4">
        <v>0</v>
      </c>
      <c r="F863" s="4">
        <v>0</v>
      </c>
      <c r="G863" s="4">
        <v>0</v>
      </c>
      <c r="H863" s="4">
        <f t="shared" si="93"/>
        <v>210</v>
      </c>
      <c r="I863" s="4">
        <f t="shared" si="94"/>
        <v>0</v>
      </c>
      <c r="J863" s="4">
        <f t="shared" si="96"/>
        <v>125</v>
      </c>
      <c r="K863" s="4">
        <f t="shared" si="97"/>
        <v>3600</v>
      </c>
      <c r="L863" s="4">
        <f>IF(D863=1,"",VLOOKUP(D863,系数!$AA$1:$AJ$12,MATCH(C863,圣物评级,0),1))</f>
        <v>0</v>
      </c>
      <c r="M863" s="4">
        <f t="shared" si="95"/>
        <v>1025</v>
      </c>
    </row>
    <row r="864" spans="1:13" x14ac:dyDescent="0.3">
      <c r="A864" s="4">
        <f t="shared" si="91"/>
        <v>81000008</v>
      </c>
      <c r="B864" s="4">
        <v>2</v>
      </c>
      <c r="C864" s="4">
        <f>INDEX(属性!F:F,MATCH(强化!A864,属性!A:A,0))</f>
        <v>11</v>
      </c>
      <c r="D864" s="4">
        <f t="shared" si="92"/>
        <v>22</v>
      </c>
      <c r="E864" s="4">
        <v>0</v>
      </c>
      <c r="F864" s="4">
        <v>0</v>
      </c>
      <c r="G864" s="4">
        <v>0</v>
      </c>
      <c r="H864" s="4">
        <f t="shared" si="93"/>
        <v>213</v>
      </c>
      <c r="I864" s="4">
        <f t="shared" si="94"/>
        <v>0</v>
      </c>
      <c r="J864" s="4">
        <f t="shared" si="96"/>
        <v>133</v>
      </c>
      <c r="K864" s="4">
        <f t="shared" si="97"/>
        <v>3600</v>
      </c>
      <c r="L864" s="4">
        <f>IF(D864=1,"",VLOOKUP(D864,系数!$AA$1:$AJ$12,MATCH(C864,圣物评级,0),1))</f>
        <v>0</v>
      </c>
      <c r="M864" s="4">
        <f t="shared" si="95"/>
        <v>1150</v>
      </c>
    </row>
    <row r="865" spans="1:13" x14ac:dyDescent="0.3">
      <c r="A865" s="4">
        <f t="shared" si="91"/>
        <v>81000008</v>
      </c>
      <c r="B865" s="4">
        <v>2</v>
      </c>
      <c r="C865" s="4">
        <f>INDEX(属性!F:F,MATCH(强化!A865,属性!A:A,0))</f>
        <v>11</v>
      </c>
      <c r="D865" s="4">
        <f t="shared" si="92"/>
        <v>23</v>
      </c>
      <c r="E865" s="4">
        <v>0</v>
      </c>
      <c r="F865" s="4">
        <v>0</v>
      </c>
      <c r="G865" s="4">
        <v>0</v>
      </c>
      <c r="H865" s="4">
        <f t="shared" si="93"/>
        <v>216</v>
      </c>
      <c r="I865" s="4">
        <f t="shared" si="94"/>
        <v>0</v>
      </c>
      <c r="J865" s="4">
        <f t="shared" si="96"/>
        <v>140</v>
      </c>
      <c r="K865" s="4">
        <f t="shared" si="97"/>
        <v>3600</v>
      </c>
      <c r="L865" s="4">
        <f>IF(D865=1,"",VLOOKUP(D865,系数!$AA$1:$AJ$12,MATCH(C865,圣物评级,0),1))</f>
        <v>0</v>
      </c>
      <c r="M865" s="4">
        <f t="shared" si="95"/>
        <v>1283</v>
      </c>
    </row>
    <row r="866" spans="1:13" x14ac:dyDescent="0.3">
      <c r="A866" s="4">
        <f t="shared" si="91"/>
        <v>81000008</v>
      </c>
      <c r="B866" s="4">
        <v>2</v>
      </c>
      <c r="C866" s="4">
        <f>INDEX(属性!F:F,MATCH(强化!A866,属性!A:A,0))</f>
        <v>11</v>
      </c>
      <c r="D866" s="4">
        <f t="shared" si="92"/>
        <v>24</v>
      </c>
      <c r="E866" s="4">
        <v>0</v>
      </c>
      <c r="F866" s="4">
        <v>0</v>
      </c>
      <c r="G866" s="4">
        <v>0</v>
      </c>
      <c r="H866" s="4">
        <f t="shared" si="93"/>
        <v>219</v>
      </c>
      <c r="I866" s="4">
        <f t="shared" si="94"/>
        <v>0</v>
      </c>
      <c r="J866" s="4">
        <f t="shared" si="96"/>
        <v>148</v>
      </c>
      <c r="K866" s="4">
        <f t="shared" si="97"/>
        <v>3600</v>
      </c>
      <c r="L866" s="4">
        <f>IF(D866=1,"",VLOOKUP(D866,系数!$AA$1:$AJ$12,MATCH(C866,圣物评级,0),1))</f>
        <v>0</v>
      </c>
      <c r="M866" s="4">
        <f t="shared" si="95"/>
        <v>1423</v>
      </c>
    </row>
    <row r="867" spans="1:13" x14ac:dyDescent="0.3">
      <c r="A867" s="4">
        <f t="shared" si="91"/>
        <v>81000008</v>
      </c>
      <c r="B867" s="4">
        <v>2</v>
      </c>
      <c r="C867" s="4">
        <f>INDEX(属性!F:F,MATCH(强化!A867,属性!A:A,0))</f>
        <v>11</v>
      </c>
      <c r="D867" s="4">
        <f t="shared" si="92"/>
        <v>25</v>
      </c>
      <c r="E867" s="4">
        <v>0</v>
      </c>
      <c r="F867" s="4">
        <v>0</v>
      </c>
      <c r="G867" s="4">
        <v>0</v>
      </c>
      <c r="H867" s="4">
        <f t="shared" si="93"/>
        <v>222</v>
      </c>
      <c r="I867" s="4">
        <f t="shared" si="94"/>
        <v>0</v>
      </c>
      <c r="J867" s="4">
        <f t="shared" si="96"/>
        <v>156</v>
      </c>
      <c r="K867" s="4">
        <f t="shared" si="97"/>
        <v>3600</v>
      </c>
      <c r="L867" s="4">
        <f>IF(D867=1,"",VLOOKUP(D867,系数!$AA$1:$AJ$12,MATCH(C867,圣物评级,0),1))</f>
        <v>0</v>
      </c>
      <c r="M867" s="4">
        <f t="shared" si="95"/>
        <v>1571</v>
      </c>
    </row>
    <row r="868" spans="1:13" x14ac:dyDescent="0.3">
      <c r="A868" s="4">
        <f t="shared" si="91"/>
        <v>81000008</v>
      </c>
      <c r="B868" s="4">
        <v>2</v>
      </c>
      <c r="C868" s="4">
        <f>INDEX(属性!F:F,MATCH(强化!A868,属性!A:A,0))</f>
        <v>11</v>
      </c>
      <c r="D868" s="4">
        <f t="shared" si="92"/>
        <v>26</v>
      </c>
      <c r="E868" s="4">
        <v>0</v>
      </c>
      <c r="F868" s="4">
        <v>0</v>
      </c>
      <c r="G868" s="4">
        <v>0</v>
      </c>
      <c r="H868" s="4">
        <f t="shared" si="93"/>
        <v>225</v>
      </c>
      <c r="I868" s="4">
        <f t="shared" si="94"/>
        <v>0</v>
      </c>
      <c r="J868" s="4">
        <f t="shared" si="96"/>
        <v>164</v>
      </c>
      <c r="K868" s="4">
        <f t="shared" si="97"/>
        <v>3600</v>
      </c>
      <c r="L868" s="4">
        <f>IF(D868=1,"",VLOOKUP(D868,系数!$AA$1:$AJ$12,MATCH(C868,圣物评级,0),1))</f>
        <v>0</v>
      </c>
      <c r="M868" s="4">
        <f t="shared" si="95"/>
        <v>1727</v>
      </c>
    </row>
    <row r="869" spans="1:13" x14ac:dyDescent="0.3">
      <c r="A869" s="4">
        <f t="shared" si="91"/>
        <v>81000008</v>
      </c>
      <c r="B869" s="4">
        <v>2</v>
      </c>
      <c r="C869" s="4">
        <f>INDEX(属性!F:F,MATCH(强化!A869,属性!A:A,0))</f>
        <v>11</v>
      </c>
      <c r="D869" s="4">
        <f t="shared" si="92"/>
        <v>27</v>
      </c>
      <c r="E869" s="4">
        <v>0</v>
      </c>
      <c r="F869" s="4">
        <v>0</v>
      </c>
      <c r="G869" s="4">
        <v>0</v>
      </c>
      <c r="H869" s="4">
        <f t="shared" si="93"/>
        <v>228</v>
      </c>
      <c r="I869" s="4">
        <f t="shared" si="94"/>
        <v>0</v>
      </c>
      <c r="J869" s="4">
        <f t="shared" si="96"/>
        <v>172</v>
      </c>
      <c r="K869" s="4">
        <f t="shared" si="97"/>
        <v>3600</v>
      </c>
      <c r="L869" s="4">
        <f>IF(D869=1,"",VLOOKUP(D869,系数!$AA$1:$AJ$12,MATCH(C869,圣物评级,0),1))</f>
        <v>0</v>
      </c>
      <c r="M869" s="4">
        <f t="shared" si="95"/>
        <v>1891</v>
      </c>
    </row>
    <row r="870" spans="1:13" x14ac:dyDescent="0.3">
      <c r="A870" s="4">
        <f t="shared" si="91"/>
        <v>81000008</v>
      </c>
      <c r="B870" s="4">
        <v>2</v>
      </c>
      <c r="C870" s="4">
        <f>INDEX(属性!F:F,MATCH(强化!A870,属性!A:A,0))</f>
        <v>11</v>
      </c>
      <c r="D870" s="4">
        <f t="shared" si="92"/>
        <v>28</v>
      </c>
      <c r="E870" s="4">
        <v>0</v>
      </c>
      <c r="F870" s="4">
        <v>0</v>
      </c>
      <c r="G870" s="4">
        <v>0</v>
      </c>
      <c r="H870" s="4">
        <f t="shared" si="93"/>
        <v>231</v>
      </c>
      <c r="I870" s="4">
        <f t="shared" si="94"/>
        <v>0</v>
      </c>
      <c r="J870" s="4">
        <f t="shared" si="96"/>
        <v>179</v>
      </c>
      <c r="K870" s="4">
        <f t="shared" si="97"/>
        <v>3600</v>
      </c>
      <c r="L870" s="4">
        <f>IF(D870=1,"",VLOOKUP(D870,系数!$AA$1:$AJ$12,MATCH(C870,圣物评级,0),1))</f>
        <v>0</v>
      </c>
      <c r="M870" s="4">
        <f t="shared" si="95"/>
        <v>2063</v>
      </c>
    </row>
    <row r="871" spans="1:13" x14ac:dyDescent="0.3">
      <c r="A871" s="4">
        <f t="shared" si="91"/>
        <v>81000008</v>
      </c>
      <c r="B871" s="4">
        <v>2</v>
      </c>
      <c r="C871" s="4">
        <f>INDEX(属性!F:F,MATCH(强化!A871,属性!A:A,0))</f>
        <v>11</v>
      </c>
      <c r="D871" s="4">
        <f t="shared" si="92"/>
        <v>29</v>
      </c>
      <c r="E871" s="4">
        <v>0</v>
      </c>
      <c r="F871" s="4">
        <v>0</v>
      </c>
      <c r="G871" s="4">
        <v>0</v>
      </c>
      <c r="H871" s="4">
        <f t="shared" si="93"/>
        <v>234</v>
      </c>
      <c r="I871" s="4">
        <f t="shared" si="94"/>
        <v>0</v>
      </c>
      <c r="J871" s="4">
        <f t="shared" si="96"/>
        <v>187</v>
      </c>
      <c r="K871" s="4">
        <f t="shared" si="97"/>
        <v>3600</v>
      </c>
      <c r="L871" s="4">
        <f>IF(D871=1,"",VLOOKUP(D871,系数!$AA$1:$AJ$12,MATCH(C871,圣物评级,0),1))</f>
        <v>0</v>
      </c>
      <c r="M871" s="4">
        <f t="shared" si="95"/>
        <v>2242</v>
      </c>
    </row>
    <row r="872" spans="1:13" x14ac:dyDescent="0.3">
      <c r="A872" s="4">
        <f t="shared" si="91"/>
        <v>81000008</v>
      </c>
      <c r="B872" s="4">
        <v>2</v>
      </c>
      <c r="C872" s="4">
        <f>INDEX(属性!F:F,MATCH(强化!A872,属性!A:A,0))</f>
        <v>11</v>
      </c>
      <c r="D872" s="4">
        <f t="shared" si="92"/>
        <v>30</v>
      </c>
      <c r="E872" s="4">
        <v>0</v>
      </c>
      <c r="F872" s="4">
        <v>0</v>
      </c>
      <c r="G872" s="4">
        <v>0</v>
      </c>
      <c r="H872" s="4">
        <f t="shared" si="93"/>
        <v>237</v>
      </c>
      <c r="I872" s="4">
        <f t="shared" si="94"/>
        <v>0</v>
      </c>
      <c r="J872" s="4">
        <f t="shared" si="96"/>
        <v>196</v>
      </c>
      <c r="K872" s="4">
        <f t="shared" si="97"/>
        <v>3600</v>
      </c>
      <c r="L872" s="4">
        <f>IF(D872=1,"",VLOOKUP(D872,系数!$AA$1:$AJ$12,MATCH(C872,圣物评级,0),1))</f>
        <v>0</v>
      </c>
      <c r="M872" s="4">
        <f t="shared" si="95"/>
        <v>2429</v>
      </c>
    </row>
    <row r="873" spans="1:13" x14ac:dyDescent="0.3">
      <c r="A873" s="4">
        <f t="shared" si="91"/>
        <v>81000008</v>
      </c>
      <c r="B873" s="4">
        <v>2</v>
      </c>
      <c r="C873" s="4">
        <f>INDEX(属性!F:F,MATCH(强化!A873,属性!A:A,0))</f>
        <v>11</v>
      </c>
      <c r="D873" s="4">
        <f t="shared" si="92"/>
        <v>31</v>
      </c>
      <c r="E873" s="4">
        <v>0</v>
      </c>
      <c r="F873" s="4">
        <v>0</v>
      </c>
      <c r="G873" s="4">
        <v>0</v>
      </c>
      <c r="H873" s="4">
        <f t="shared" si="93"/>
        <v>240</v>
      </c>
      <c r="I873" s="4">
        <f t="shared" si="94"/>
        <v>0</v>
      </c>
      <c r="J873" s="4">
        <f t="shared" si="96"/>
        <v>207</v>
      </c>
      <c r="K873" s="4">
        <f t="shared" si="97"/>
        <v>3600</v>
      </c>
      <c r="L873" s="4">
        <f>IF(D873=1,"",VLOOKUP(D873,系数!$AA$1:$AJ$12,MATCH(C873,圣物评级,0),1))</f>
        <v>0</v>
      </c>
      <c r="M873" s="4">
        <f t="shared" si="95"/>
        <v>2625</v>
      </c>
    </row>
    <row r="874" spans="1:13" x14ac:dyDescent="0.3">
      <c r="A874" s="4">
        <f t="shared" si="91"/>
        <v>81000008</v>
      </c>
      <c r="B874" s="4">
        <v>2</v>
      </c>
      <c r="C874" s="4">
        <f>INDEX(属性!F:F,MATCH(强化!A874,属性!A:A,0))</f>
        <v>11</v>
      </c>
      <c r="D874" s="4">
        <f t="shared" si="92"/>
        <v>32</v>
      </c>
      <c r="E874" s="4">
        <v>0</v>
      </c>
      <c r="F874" s="4">
        <v>0</v>
      </c>
      <c r="G874" s="4">
        <v>0</v>
      </c>
      <c r="H874" s="4">
        <f t="shared" si="93"/>
        <v>243</v>
      </c>
      <c r="I874" s="4">
        <f t="shared" si="94"/>
        <v>0</v>
      </c>
      <c r="J874" s="4">
        <f t="shared" si="96"/>
        <v>219</v>
      </c>
      <c r="K874" s="4">
        <f t="shared" si="97"/>
        <v>3600</v>
      </c>
      <c r="L874" s="4">
        <f>IF(D874=1,"",VLOOKUP(D874,系数!$AA$1:$AJ$12,MATCH(C874,圣物评级,0),1))</f>
        <v>0</v>
      </c>
      <c r="M874" s="4">
        <f t="shared" si="95"/>
        <v>2832</v>
      </c>
    </row>
    <row r="875" spans="1:13" x14ac:dyDescent="0.3">
      <c r="A875" s="4">
        <f t="shared" si="91"/>
        <v>81000008</v>
      </c>
      <c r="B875" s="4">
        <v>2</v>
      </c>
      <c r="C875" s="4">
        <f>INDEX(属性!F:F,MATCH(强化!A875,属性!A:A,0))</f>
        <v>11</v>
      </c>
      <c r="D875" s="4">
        <f t="shared" si="92"/>
        <v>33</v>
      </c>
      <c r="E875" s="4">
        <v>0</v>
      </c>
      <c r="F875" s="4">
        <v>0</v>
      </c>
      <c r="G875" s="4">
        <v>0</v>
      </c>
      <c r="H875" s="4">
        <f t="shared" si="93"/>
        <v>246</v>
      </c>
      <c r="I875" s="4">
        <f t="shared" si="94"/>
        <v>0</v>
      </c>
      <c r="J875" s="4">
        <f t="shared" si="96"/>
        <v>231</v>
      </c>
      <c r="K875" s="4">
        <f t="shared" si="97"/>
        <v>3600</v>
      </c>
      <c r="L875" s="4">
        <f>IF(D875=1,"",VLOOKUP(D875,系数!$AA$1:$AJ$12,MATCH(C875,圣物评级,0),1))</f>
        <v>0</v>
      </c>
      <c r="M875" s="4">
        <f t="shared" si="95"/>
        <v>3051</v>
      </c>
    </row>
    <row r="876" spans="1:13" x14ac:dyDescent="0.3">
      <c r="A876" s="4">
        <f t="shared" si="91"/>
        <v>81000008</v>
      </c>
      <c r="B876" s="4">
        <v>2</v>
      </c>
      <c r="C876" s="4">
        <f>INDEX(属性!F:F,MATCH(强化!A876,属性!A:A,0))</f>
        <v>11</v>
      </c>
      <c r="D876" s="4">
        <f t="shared" si="92"/>
        <v>34</v>
      </c>
      <c r="E876" s="4">
        <v>0</v>
      </c>
      <c r="F876" s="4">
        <v>0</v>
      </c>
      <c r="G876" s="4">
        <v>0</v>
      </c>
      <c r="H876" s="4">
        <f t="shared" si="93"/>
        <v>249</v>
      </c>
      <c r="I876" s="4">
        <f t="shared" si="94"/>
        <v>0</v>
      </c>
      <c r="J876" s="4">
        <f t="shared" si="96"/>
        <v>242</v>
      </c>
      <c r="K876" s="4">
        <f t="shared" si="97"/>
        <v>3600</v>
      </c>
      <c r="L876" s="4">
        <f>IF(D876=1,"",VLOOKUP(D876,系数!$AA$1:$AJ$12,MATCH(C876,圣物评级,0),1))</f>
        <v>0</v>
      </c>
      <c r="M876" s="4">
        <f t="shared" si="95"/>
        <v>3282</v>
      </c>
    </row>
    <row r="877" spans="1:13" x14ac:dyDescent="0.3">
      <c r="A877" s="4">
        <f t="shared" si="91"/>
        <v>81000008</v>
      </c>
      <c r="B877" s="4">
        <v>2</v>
      </c>
      <c r="C877" s="4">
        <f>INDEX(属性!F:F,MATCH(强化!A877,属性!A:A,0))</f>
        <v>11</v>
      </c>
      <c r="D877" s="4">
        <f t="shared" si="92"/>
        <v>35</v>
      </c>
      <c r="E877" s="4">
        <v>0</v>
      </c>
      <c r="F877" s="4">
        <v>0</v>
      </c>
      <c r="G877" s="4">
        <v>0</v>
      </c>
      <c r="H877" s="4">
        <f t="shared" si="93"/>
        <v>252</v>
      </c>
      <c r="I877" s="4">
        <f t="shared" si="94"/>
        <v>0</v>
      </c>
      <c r="J877" s="4">
        <f t="shared" si="96"/>
        <v>254</v>
      </c>
      <c r="K877" s="4">
        <f t="shared" si="97"/>
        <v>3600</v>
      </c>
      <c r="L877" s="4">
        <f>IF(D877=1,"",VLOOKUP(D877,系数!$AA$1:$AJ$12,MATCH(C877,圣物评级,0),1))</f>
        <v>0</v>
      </c>
      <c r="M877" s="4">
        <f t="shared" si="95"/>
        <v>3524</v>
      </c>
    </row>
    <row r="878" spans="1:13" x14ac:dyDescent="0.3">
      <c r="A878" s="4">
        <f t="shared" si="91"/>
        <v>81000008</v>
      </c>
      <c r="B878" s="4">
        <v>2</v>
      </c>
      <c r="C878" s="4">
        <f>INDEX(属性!F:F,MATCH(强化!A878,属性!A:A,0))</f>
        <v>11</v>
      </c>
      <c r="D878" s="4">
        <f t="shared" si="92"/>
        <v>36</v>
      </c>
      <c r="E878" s="4">
        <v>0</v>
      </c>
      <c r="F878" s="4">
        <v>0</v>
      </c>
      <c r="G878" s="4">
        <v>0</v>
      </c>
      <c r="H878" s="4">
        <f t="shared" si="93"/>
        <v>255</v>
      </c>
      <c r="I878" s="4">
        <f t="shared" si="94"/>
        <v>0</v>
      </c>
      <c r="J878" s="4">
        <f t="shared" si="96"/>
        <v>266</v>
      </c>
      <c r="K878" s="4">
        <f t="shared" si="97"/>
        <v>3600</v>
      </c>
      <c r="L878" s="4">
        <f>IF(D878=1,"",VLOOKUP(D878,系数!$AA$1:$AJ$12,MATCH(C878,圣物评级,0),1))</f>
        <v>0</v>
      </c>
      <c r="M878" s="4">
        <f t="shared" si="95"/>
        <v>3778</v>
      </c>
    </row>
    <row r="879" spans="1:13" x14ac:dyDescent="0.3">
      <c r="A879" s="4">
        <f t="shared" si="91"/>
        <v>81000008</v>
      </c>
      <c r="B879" s="4">
        <v>2</v>
      </c>
      <c r="C879" s="4">
        <f>INDEX(属性!F:F,MATCH(强化!A879,属性!A:A,0))</f>
        <v>11</v>
      </c>
      <c r="D879" s="4">
        <f t="shared" si="92"/>
        <v>37</v>
      </c>
      <c r="E879" s="4">
        <v>0</v>
      </c>
      <c r="F879" s="4">
        <v>0</v>
      </c>
      <c r="G879" s="4">
        <v>0</v>
      </c>
      <c r="H879" s="4">
        <f t="shared" si="93"/>
        <v>258</v>
      </c>
      <c r="I879" s="4">
        <f t="shared" si="94"/>
        <v>0</v>
      </c>
      <c r="J879" s="4">
        <f t="shared" si="96"/>
        <v>277</v>
      </c>
      <c r="K879" s="4">
        <f t="shared" si="97"/>
        <v>3600</v>
      </c>
      <c r="L879" s="4">
        <f>IF(D879=1,"",VLOOKUP(D879,系数!$AA$1:$AJ$12,MATCH(C879,圣物评级,0),1))</f>
        <v>0</v>
      </c>
      <c r="M879" s="4">
        <f t="shared" si="95"/>
        <v>4044</v>
      </c>
    </row>
    <row r="880" spans="1:13" x14ac:dyDescent="0.3">
      <c r="A880" s="4">
        <f t="shared" si="91"/>
        <v>81000008</v>
      </c>
      <c r="B880" s="4">
        <v>2</v>
      </c>
      <c r="C880" s="4">
        <f>INDEX(属性!F:F,MATCH(强化!A880,属性!A:A,0))</f>
        <v>11</v>
      </c>
      <c r="D880" s="4">
        <f t="shared" si="92"/>
        <v>38</v>
      </c>
      <c r="E880" s="4">
        <v>0</v>
      </c>
      <c r="F880" s="4">
        <v>0</v>
      </c>
      <c r="G880" s="4">
        <v>0</v>
      </c>
      <c r="H880" s="4">
        <f t="shared" si="93"/>
        <v>261</v>
      </c>
      <c r="I880" s="4">
        <f t="shared" si="94"/>
        <v>0</v>
      </c>
      <c r="J880" s="4">
        <f t="shared" si="96"/>
        <v>289</v>
      </c>
      <c r="K880" s="4">
        <f t="shared" si="97"/>
        <v>3600</v>
      </c>
      <c r="L880" s="4">
        <f>IF(D880=1,"",VLOOKUP(D880,系数!$AA$1:$AJ$12,MATCH(C880,圣物评级,0),1))</f>
        <v>0</v>
      </c>
      <c r="M880" s="4">
        <f t="shared" si="95"/>
        <v>4321</v>
      </c>
    </row>
    <row r="881" spans="1:13" x14ac:dyDescent="0.3">
      <c r="A881" s="4">
        <f t="shared" si="91"/>
        <v>81000008</v>
      </c>
      <c r="B881" s="4">
        <v>2</v>
      </c>
      <c r="C881" s="4">
        <f>INDEX(属性!F:F,MATCH(强化!A881,属性!A:A,0))</f>
        <v>11</v>
      </c>
      <c r="D881" s="4">
        <f t="shared" si="92"/>
        <v>39</v>
      </c>
      <c r="E881" s="4">
        <v>0</v>
      </c>
      <c r="F881" s="4">
        <v>0</v>
      </c>
      <c r="G881" s="4">
        <v>0</v>
      </c>
      <c r="H881" s="4">
        <f t="shared" si="93"/>
        <v>264</v>
      </c>
      <c r="I881" s="4">
        <f t="shared" si="94"/>
        <v>0</v>
      </c>
      <c r="J881" s="4">
        <f t="shared" si="96"/>
        <v>301</v>
      </c>
      <c r="K881" s="4">
        <f t="shared" si="97"/>
        <v>3600</v>
      </c>
      <c r="L881" s="4">
        <f>IF(D881=1,"",VLOOKUP(D881,系数!$AA$1:$AJ$12,MATCH(C881,圣物评级,0),1))</f>
        <v>0</v>
      </c>
      <c r="M881" s="4">
        <f t="shared" si="95"/>
        <v>4610</v>
      </c>
    </row>
    <row r="882" spans="1:13" x14ac:dyDescent="0.3">
      <c r="A882" s="4">
        <f t="shared" si="91"/>
        <v>81000008</v>
      </c>
      <c r="B882" s="4">
        <v>2</v>
      </c>
      <c r="C882" s="4">
        <f>INDEX(属性!F:F,MATCH(强化!A882,属性!A:A,0))</f>
        <v>11</v>
      </c>
      <c r="D882" s="4">
        <f t="shared" si="92"/>
        <v>40</v>
      </c>
      <c r="E882" s="4">
        <v>0</v>
      </c>
      <c r="F882" s="4">
        <v>0</v>
      </c>
      <c r="G882" s="4">
        <v>0</v>
      </c>
      <c r="H882" s="4">
        <f t="shared" si="93"/>
        <v>267</v>
      </c>
      <c r="I882" s="4">
        <f t="shared" si="94"/>
        <v>0</v>
      </c>
      <c r="J882" s="4">
        <f t="shared" si="96"/>
        <v>313</v>
      </c>
      <c r="K882" s="4">
        <f t="shared" si="97"/>
        <v>3600</v>
      </c>
      <c r="L882" s="4">
        <f>IF(D882=1,"",VLOOKUP(D882,系数!$AA$1:$AJ$12,MATCH(C882,圣物评级,0),1))</f>
        <v>0</v>
      </c>
      <c r="M882" s="4">
        <f t="shared" si="95"/>
        <v>4911</v>
      </c>
    </row>
    <row r="883" spans="1:13" x14ac:dyDescent="0.3">
      <c r="A883" s="4">
        <f t="shared" si="91"/>
        <v>81000008</v>
      </c>
      <c r="B883" s="4">
        <v>2</v>
      </c>
      <c r="C883" s="4">
        <f>INDEX(属性!F:F,MATCH(强化!A883,属性!A:A,0))</f>
        <v>11</v>
      </c>
      <c r="D883" s="4">
        <f t="shared" si="92"/>
        <v>41</v>
      </c>
      <c r="E883" s="4">
        <v>0</v>
      </c>
      <c r="F883" s="4">
        <v>0</v>
      </c>
      <c r="G883" s="4">
        <v>0</v>
      </c>
      <c r="H883" s="4">
        <f t="shared" si="93"/>
        <v>270</v>
      </c>
      <c r="I883" s="4">
        <f t="shared" si="94"/>
        <v>0</v>
      </c>
      <c r="J883" s="4">
        <f t="shared" si="96"/>
        <v>329</v>
      </c>
      <c r="K883" s="4">
        <f t="shared" si="97"/>
        <v>3600</v>
      </c>
      <c r="L883" s="4">
        <f>IF(D883=1,"",VLOOKUP(D883,系数!$AA$1:$AJ$12,MATCH(C883,圣物评级,0),1))</f>
        <v>0</v>
      </c>
      <c r="M883" s="4">
        <f t="shared" si="95"/>
        <v>5224</v>
      </c>
    </row>
    <row r="884" spans="1:13" x14ac:dyDescent="0.3">
      <c r="A884" s="4">
        <f t="shared" si="91"/>
        <v>81000008</v>
      </c>
      <c r="B884" s="4">
        <v>2</v>
      </c>
      <c r="C884" s="4">
        <f>INDEX(属性!F:F,MATCH(强化!A884,属性!A:A,0))</f>
        <v>11</v>
      </c>
      <c r="D884" s="4">
        <f t="shared" si="92"/>
        <v>42</v>
      </c>
      <c r="E884" s="4">
        <v>0</v>
      </c>
      <c r="F884" s="4">
        <v>0</v>
      </c>
      <c r="G884" s="4">
        <v>0</v>
      </c>
      <c r="H884" s="4">
        <f t="shared" si="93"/>
        <v>273</v>
      </c>
      <c r="I884" s="4">
        <f t="shared" si="94"/>
        <v>0</v>
      </c>
      <c r="J884" s="4">
        <f t="shared" si="96"/>
        <v>345</v>
      </c>
      <c r="K884" s="4">
        <f t="shared" si="97"/>
        <v>3600</v>
      </c>
      <c r="L884" s="4">
        <f>IF(D884=1,"",VLOOKUP(D884,系数!$AA$1:$AJ$12,MATCH(C884,圣物评级,0),1))</f>
        <v>0</v>
      </c>
      <c r="M884" s="4">
        <f t="shared" si="95"/>
        <v>5553</v>
      </c>
    </row>
    <row r="885" spans="1:13" x14ac:dyDescent="0.3">
      <c r="A885" s="4">
        <f t="shared" si="91"/>
        <v>81000008</v>
      </c>
      <c r="B885" s="4">
        <v>2</v>
      </c>
      <c r="C885" s="4">
        <f>INDEX(属性!F:F,MATCH(强化!A885,属性!A:A,0))</f>
        <v>11</v>
      </c>
      <c r="D885" s="4">
        <f t="shared" si="92"/>
        <v>43</v>
      </c>
      <c r="E885" s="4">
        <v>0</v>
      </c>
      <c r="F885" s="4">
        <v>0</v>
      </c>
      <c r="G885" s="4">
        <v>0</v>
      </c>
      <c r="H885" s="4">
        <f t="shared" si="93"/>
        <v>276</v>
      </c>
      <c r="I885" s="4">
        <f t="shared" si="94"/>
        <v>0</v>
      </c>
      <c r="J885" s="4">
        <f t="shared" si="96"/>
        <v>362</v>
      </c>
      <c r="K885" s="4">
        <f t="shared" si="97"/>
        <v>3600</v>
      </c>
      <c r="L885" s="4">
        <f>IF(D885=1,"",VLOOKUP(D885,系数!$AA$1:$AJ$12,MATCH(C885,圣物评级,0),1))</f>
        <v>0</v>
      </c>
      <c r="M885" s="4">
        <f t="shared" si="95"/>
        <v>5898</v>
      </c>
    </row>
    <row r="886" spans="1:13" x14ac:dyDescent="0.3">
      <c r="A886" s="4">
        <f t="shared" si="91"/>
        <v>81000008</v>
      </c>
      <c r="B886" s="4">
        <v>2</v>
      </c>
      <c r="C886" s="4">
        <f>INDEX(属性!F:F,MATCH(强化!A886,属性!A:A,0))</f>
        <v>11</v>
      </c>
      <c r="D886" s="4">
        <f t="shared" si="92"/>
        <v>44</v>
      </c>
      <c r="E886" s="4">
        <v>0</v>
      </c>
      <c r="F886" s="4">
        <v>0</v>
      </c>
      <c r="G886" s="4">
        <v>0</v>
      </c>
      <c r="H886" s="4">
        <f t="shared" si="93"/>
        <v>279</v>
      </c>
      <c r="I886" s="4">
        <f t="shared" si="94"/>
        <v>0</v>
      </c>
      <c r="J886" s="4">
        <f t="shared" si="96"/>
        <v>380</v>
      </c>
      <c r="K886" s="4">
        <f t="shared" si="97"/>
        <v>3600</v>
      </c>
      <c r="L886" s="4">
        <f>IF(D886=1,"",VLOOKUP(D886,系数!$AA$1:$AJ$12,MATCH(C886,圣物评级,0),1))</f>
        <v>0</v>
      </c>
      <c r="M886" s="4">
        <f t="shared" si="95"/>
        <v>6260</v>
      </c>
    </row>
    <row r="887" spans="1:13" x14ac:dyDescent="0.3">
      <c r="A887" s="4">
        <f t="shared" si="91"/>
        <v>81000008</v>
      </c>
      <c r="B887" s="4">
        <v>2</v>
      </c>
      <c r="C887" s="4">
        <f>INDEX(属性!F:F,MATCH(强化!A887,属性!A:A,0))</f>
        <v>11</v>
      </c>
      <c r="D887" s="4">
        <f t="shared" si="92"/>
        <v>45</v>
      </c>
      <c r="E887" s="4">
        <v>0</v>
      </c>
      <c r="F887" s="4">
        <v>0</v>
      </c>
      <c r="G887" s="4">
        <v>0</v>
      </c>
      <c r="H887" s="4">
        <f t="shared" si="93"/>
        <v>282</v>
      </c>
      <c r="I887" s="4">
        <f t="shared" si="94"/>
        <v>0</v>
      </c>
      <c r="J887" s="4">
        <f t="shared" si="96"/>
        <v>399</v>
      </c>
      <c r="K887" s="4">
        <f t="shared" si="97"/>
        <v>3600</v>
      </c>
      <c r="L887" s="4">
        <f>IF(D887=1,"",VLOOKUP(D887,系数!$AA$1:$AJ$12,MATCH(C887,圣物评级,0),1))</f>
        <v>0</v>
      </c>
      <c r="M887" s="4">
        <f t="shared" si="95"/>
        <v>6640</v>
      </c>
    </row>
    <row r="888" spans="1:13" x14ac:dyDescent="0.3">
      <c r="A888" s="4">
        <f t="shared" si="91"/>
        <v>81000008</v>
      </c>
      <c r="B888" s="4">
        <v>2</v>
      </c>
      <c r="C888" s="4">
        <f>INDEX(属性!F:F,MATCH(强化!A888,属性!A:A,0))</f>
        <v>11</v>
      </c>
      <c r="D888" s="4">
        <f t="shared" si="92"/>
        <v>46</v>
      </c>
      <c r="E888" s="4">
        <v>0</v>
      </c>
      <c r="F888" s="4">
        <v>0</v>
      </c>
      <c r="G888" s="4">
        <v>0</v>
      </c>
      <c r="H888" s="4">
        <f t="shared" si="93"/>
        <v>285</v>
      </c>
      <c r="I888" s="4">
        <f t="shared" si="94"/>
        <v>0</v>
      </c>
      <c r="J888" s="4">
        <f t="shared" si="96"/>
        <v>419</v>
      </c>
      <c r="K888" s="4">
        <f t="shared" si="97"/>
        <v>3600</v>
      </c>
      <c r="L888" s="4">
        <f>IF(D888=1,"",VLOOKUP(D888,系数!$AA$1:$AJ$12,MATCH(C888,圣物评级,0),1))</f>
        <v>0</v>
      </c>
      <c r="M888" s="4">
        <f t="shared" si="95"/>
        <v>7039</v>
      </c>
    </row>
    <row r="889" spans="1:13" x14ac:dyDescent="0.3">
      <c r="A889" s="4">
        <f t="shared" si="91"/>
        <v>81000008</v>
      </c>
      <c r="B889" s="4">
        <v>2</v>
      </c>
      <c r="C889" s="4">
        <f>INDEX(属性!F:F,MATCH(强化!A889,属性!A:A,0))</f>
        <v>11</v>
      </c>
      <c r="D889" s="4">
        <f t="shared" si="92"/>
        <v>47</v>
      </c>
      <c r="E889" s="4">
        <v>0</v>
      </c>
      <c r="F889" s="4">
        <v>0</v>
      </c>
      <c r="G889" s="4">
        <v>0</v>
      </c>
      <c r="H889" s="4">
        <f t="shared" si="93"/>
        <v>288</v>
      </c>
      <c r="I889" s="4">
        <f t="shared" si="94"/>
        <v>0</v>
      </c>
      <c r="J889" s="4">
        <f t="shared" si="96"/>
        <v>440</v>
      </c>
      <c r="K889" s="4">
        <f t="shared" si="97"/>
        <v>3600</v>
      </c>
      <c r="L889" s="4">
        <f>IF(D889=1,"",VLOOKUP(D889,系数!$AA$1:$AJ$12,MATCH(C889,圣物评级,0),1))</f>
        <v>0</v>
      </c>
      <c r="M889" s="4">
        <f t="shared" si="95"/>
        <v>7458</v>
      </c>
    </row>
    <row r="890" spans="1:13" x14ac:dyDescent="0.3">
      <c r="A890" s="4">
        <f t="shared" si="91"/>
        <v>81000008</v>
      </c>
      <c r="B890" s="4">
        <v>2</v>
      </c>
      <c r="C890" s="4">
        <f>INDEX(属性!F:F,MATCH(强化!A890,属性!A:A,0))</f>
        <v>11</v>
      </c>
      <c r="D890" s="4">
        <f t="shared" si="92"/>
        <v>48</v>
      </c>
      <c r="E890" s="4">
        <v>0</v>
      </c>
      <c r="F890" s="4">
        <v>0</v>
      </c>
      <c r="G890" s="4">
        <v>0</v>
      </c>
      <c r="H890" s="4">
        <f t="shared" si="93"/>
        <v>291</v>
      </c>
      <c r="I890" s="4">
        <f t="shared" si="94"/>
        <v>0</v>
      </c>
      <c r="J890" s="4">
        <f t="shared" si="96"/>
        <v>462</v>
      </c>
      <c r="K890" s="4">
        <f t="shared" si="97"/>
        <v>3600</v>
      </c>
      <c r="L890" s="4">
        <f>IF(D890=1,"",VLOOKUP(D890,系数!$AA$1:$AJ$12,MATCH(C890,圣物评级,0),1))</f>
        <v>0</v>
      </c>
      <c r="M890" s="4">
        <f t="shared" si="95"/>
        <v>7898</v>
      </c>
    </row>
    <row r="891" spans="1:13" x14ac:dyDescent="0.3">
      <c r="A891" s="4">
        <f t="shared" si="91"/>
        <v>81000008</v>
      </c>
      <c r="B891" s="4">
        <v>2</v>
      </c>
      <c r="C891" s="4">
        <f>INDEX(属性!F:F,MATCH(强化!A891,属性!A:A,0))</f>
        <v>11</v>
      </c>
      <c r="D891" s="4">
        <f t="shared" si="92"/>
        <v>49</v>
      </c>
      <c r="E891" s="4">
        <v>0</v>
      </c>
      <c r="F891" s="4">
        <v>0</v>
      </c>
      <c r="G891" s="4">
        <v>0</v>
      </c>
      <c r="H891" s="4">
        <f t="shared" si="93"/>
        <v>294</v>
      </c>
      <c r="I891" s="4">
        <f t="shared" si="94"/>
        <v>0</v>
      </c>
      <c r="J891" s="4">
        <f t="shared" si="96"/>
        <v>485</v>
      </c>
      <c r="K891" s="4">
        <f t="shared" si="97"/>
        <v>3600</v>
      </c>
      <c r="L891" s="4">
        <f>IF(D891=1,"",VLOOKUP(D891,系数!$AA$1:$AJ$12,MATCH(C891,圣物评级,0),1))</f>
        <v>0</v>
      </c>
      <c r="M891" s="4">
        <f t="shared" si="95"/>
        <v>8360</v>
      </c>
    </row>
    <row r="892" spans="1:13" x14ac:dyDescent="0.3">
      <c r="A892" s="4">
        <f t="shared" ref="A892:A955" si="98">A772+1</f>
        <v>81000008</v>
      </c>
      <c r="B892" s="4">
        <v>2</v>
      </c>
      <c r="C892" s="4">
        <f>INDEX(属性!F:F,MATCH(强化!A892,属性!A:A,0))</f>
        <v>11</v>
      </c>
      <c r="D892" s="4">
        <f t="shared" ref="D892:D955" si="99">D772</f>
        <v>50</v>
      </c>
      <c r="E892" s="4">
        <v>0</v>
      </c>
      <c r="F892" s="4">
        <v>0</v>
      </c>
      <c r="G892" s="4">
        <v>0</v>
      </c>
      <c r="H892" s="4">
        <f t="shared" si="93"/>
        <v>297</v>
      </c>
      <c r="I892" s="4">
        <f t="shared" si="94"/>
        <v>0</v>
      </c>
      <c r="J892" s="4">
        <f t="shared" ref="J892:J955" si="100">J772</f>
        <v>509</v>
      </c>
      <c r="K892" s="4">
        <f t="shared" si="97"/>
        <v>3600</v>
      </c>
      <c r="L892" s="4">
        <f>IF(D892=1,"",VLOOKUP(D892,系数!$AA$1:$AJ$12,MATCH(C892,圣物评级,0),1))</f>
        <v>0</v>
      </c>
      <c r="M892" s="4">
        <f t="shared" si="95"/>
        <v>8845</v>
      </c>
    </row>
    <row r="893" spans="1:13" x14ac:dyDescent="0.3">
      <c r="A893" s="4">
        <f t="shared" si="98"/>
        <v>81000008</v>
      </c>
      <c r="B893" s="4">
        <v>2</v>
      </c>
      <c r="C893" s="4">
        <f>INDEX(属性!F:F,MATCH(强化!A893,属性!A:A,0))</f>
        <v>11</v>
      </c>
      <c r="D893" s="4">
        <f t="shared" si="99"/>
        <v>51</v>
      </c>
      <c r="E893" s="4">
        <v>0</v>
      </c>
      <c r="F893" s="4">
        <v>0</v>
      </c>
      <c r="G893" s="4">
        <v>0</v>
      </c>
      <c r="H893" s="4">
        <f t="shared" si="93"/>
        <v>300</v>
      </c>
      <c r="I893" s="4">
        <f t="shared" si="94"/>
        <v>0</v>
      </c>
      <c r="J893" s="4">
        <f t="shared" si="100"/>
        <v>544</v>
      </c>
      <c r="K893" s="4">
        <f t="shared" si="97"/>
        <v>3600</v>
      </c>
      <c r="L893" s="4">
        <f>IF(D893=1,"",VLOOKUP(D893,系数!$AA$1:$AJ$12,MATCH(C893,圣物评级,0),1))</f>
        <v>0</v>
      </c>
      <c r="M893" s="4">
        <f t="shared" si="95"/>
        <v>9354</v>
      </c>
    </row>
    <row r="894" spans="1:13" x14ac:dyDescent="0.3">
      <c r="A894" s="4">
        <f t="shared" si="98"/>
        <v>81000008</v>
      </c>
      <c r="B894" s="4">
        <v>2</v>
      </c>
      <c r="C894" s="4">
        <f>INDEX(属性!F:F,MATCH(强化!A894,属性!A:A,0))</f>
        <v>11</v>
      </c>
      <c r="D894" s="4">
        <f t="shared" si="99"/>
        <v>52</v>
      </c>
      <c r="E894" s="4">
        <v>0</v>
      </c>
      <c r="F894" s="4">
        <v>0</v>
      </c>
      <c r="G894" s="4">
        <v>0</v>
      </c>
      <c r="H894" s="4">
        <f t="shared" si="93"/>
        <v>303</v>
      </c>
      <c r="I894" s="4">
        <f t="shared" si="94"/>
        <v>0</v>
      </c>
      <c r="J894" s="4">
        <f t="shared" si="100"/>
        <v>583</v>
      </c>
      <c r="K894" s="4">
        <f t="shared" si="97"/>
        <v>3600</v>
      </c>
      <c r="L894" s="4">
        <f>IF(D894=1,"",VLOOKUP(D894,系数!$AA$1:$AJ$12,MATCH(C894,圣物评级,0),1))</f>
        <v>0</v>
      </c>
      <c r="M894" s="4">
        <f t="shared" si="95"/>
        <v>9898</v>
      </c>
    </row>
    <row r="895" spans="1:13" x14ac:dyDescent="0.3">
      <c r="A895" s="4">
        <f t="shared" si="98"/>
        <v>81000008</v>
      </c>
      <c r="B895" s="4">
        <v>2</v>
      </c>
      <c r="C895" s="4">
        <f>INDEX(属性!F:F,MATCH(强化!A895,属性!A:A,0))</f>
        <v>11</v>
      </c>
      <c r="D895" s="4">
        <f t="shared" si="99"/>
        <v>53</v>
      </c>
      <c r="E895" s="4">
        <v>0</v>
      </c>
      <c r="F895" s="4">
        <v>0</v>
      </c>
      <c r="G895" s="4">
        <v>0</v>
      </c>
      <c r="H895" s="4">
        <f t="shared" si="93"/>
        <v>306</v>
      </c>
      <c r="I895" s="4">
        <f t="shared" si="94"/>
        <v>0</v>
      </c>
      <c r="J895" s="4">
        <f t="shared" si="100"/>
        <v>623</v>
      </c>
      <c r="K895" s="4">
        <f t="shared" si="97"/>
        <v>3600</v>
      </c>
      <c r="L895" s="4">
        <f>IF(D895=1,"",VLOOKUP(D895,系数!$AA$1:$AJ$12,MATCH(C895,圣物评级,0),1))</f>
        <v>0</v>
      </c>
      <c r="M895" s="4">
        <f t="shared" si="95"/>
        <v>10481</v>
      </c>
    </row>
    <row r="896" spans="1:13" x14ac:dyDescent="0.3">
      <c r="A896" s="4">
        <f t="shared" si="98"/>
        <v>81000008</v>
      </c>
      <c r="B896" s="4">
        <v>2</v>
      </c>
      <c r="C896" s="4">
        <f>INDEX(属性!F:F,MATCH(强化!A896,属性!A:A,0))</f>
        <v>11</v>
      </c>
      <c r="D896" s="4">
        <f t="shared" si="99"/>
        <v>54</v>
      </c>
      <c r="E896" s="4">
        <v>0</v>
      </c>
      <c r="F896" s="4">
        <v>0</v>
      </c>
      <c r="G896" s="4">
        <v>0</v>
      </c>
      <c r="H896" s="4">
        <f t="shared" si="93"/>
        <v>309</v>
      </c>
      <c r="I896" s="4">
        <f t="shared" si="94"/>
        <v>0</v>
      </c>
      <c r="J896" s="4">
        <f t="shared" si="100"/>
        <v>667</v>
      </c>
      <c r="K896" s="4">
        <f t="shared" si="97"/>
        <v>3600</v>
      </c>
      <c r="L896" s="4">
        <f>IF(D896=1,"",VLOOKUP(D896,系数!$AA$1:$AJ$12,MATCH(C896,圣物评级,0),1))</f>
        <v>0</v>
      </c>
      <c r="M896" s="4">
        <f t="shared" si="95"/>
        <v>11104</v>
      </c>
    </row>
    <row r="897" spans="1:13" x14ac:dyDescent="0.3">
      <c r="A897" s="4">
        <f t="shared" si="98"/>
        <v>81000008</v>
      </c>
      <c r="B897" s="4">
        <v>2</v>
      </c>
      <c r="C897" s="4">
        <f>INDEX(属性!F:F,MATCH(强化!A897,属性!A:A,0))</f>
        <v>11</v>
      </c>
      <c r="D897" s="4">
        <f t="shared" si="99"/>
        <v>55</v>
      </c>
      <c r="E897" s="4">
        <v>0</v>
      </c>
      <c r="F897" s="4">
        <v>0</v>
      </c>
      <c r="G897" s="4">
        <v>0</v>
      </c>
      <c r="H897" s="4">
        <f t="shared" si="93"/>
        <v>312</v>
      </c>
      <c r="I897" s="4">
        <f t="shared" si="94"/>
        <v>0</v>
      </c>
      <c r="J897" s="4">
        <f t="shared" si="100"/>
        <v>713</v>
      </c>
      <c r="K897" s="4">
        <f t="shared" si="97"/>
        <v>3600</v>
      </c>
      <c r="L897" s="4">
        <f>IF(D897=1,"",VLOOKUP(D897,系数!$AA$1:$AJ$12,MATCH(C897,圣物评级,0),1))</f>
        <v>0</v>
      </c>
      <c r="M897" s="4">
        <f t="shared" si="95"/>
        <v>11771</v>
      </c>
    </row>
    <row r="898" spans="1:13" x14ac:dyDescent="0.3">
      <c r="A898" s="4">
        <f t="shared" si="98"/>
        <v>81000008</v>
      </c>
      <c r="B898" s="4">
        <v>2</v>
      </c>
      <c r="C898" s="4">
        <f>INDEX(属性!F:F,MATCH(强化!A898,属性!A:A,0))</f>
        <v>11</v>
      </c>
      <c r="D898" s="4">
        <f t="shared" si="99"/>
        <v>56</v>
      </c>
      <c r="E898" s="4">
        <v>0</v>
      </c>
      <c r="F898" s="4">
        <v>0</v>
      </c>
      <c r="G898" s="4">
        <v>0</v>
      </c>
      <c r="H898" s="4">
        <f t="shared" si="93"/>
        <v>315</v>
      </c>
      <c r="I898" s="4">
        <f t="shared" si="94"/>
        <v>0</v>
      </c>
      <c r="J898" s="4">
        <f t="shared" si="100"/>
        <v>763</v>
      </c>
      <c r="K898" s="4">
        <f t="shared" si="97"/>
        <v>3600</v>
      </c>
      <c r="L898" s="4">
        <f>IF(D898=1,"",VLOOKUP(D898,系数!$AA$1:$AJ$12,MATCH(C898,圣物评级,0),1))</f>
        <v>0</v>
      </c>
      <c r="M898" s="4">
        <f t="shared" si="95"/>
        <v>12484</v>
      </c>
    </row>
    <row r="899" spans="1:13" x14ac:dyDescent="0.3">
      <c r="A899" s="4">
        <f t="shared" si="98"/>
        <v>81000008</v>
      </c>
      <c r="B899" s="4">
        <v>2</v>
      </c>
      <c r="C899" s="4">
        <f>INDEX(属性!F:F,MATCH(强化!A899,属性!A:A,0))</f>
        <v>11</v>
      </c>
      <c r="D899" s="4">
        <f t="shared" si="99"/>
        <v>57</v>
      </c>
      <c r="E899" s="4">
        <v>0</v>
      </c>
      <c r="F899" s="4">
        <v>0</v>
      </c>
      <c r="G899" s="4">
        <v>0</v>
      </c>
      <c r="H899" s="4">
        <f t="shared" ref="H899:H962" si="101">IF(B899=1,0,VLOOKUP($C899,圣物数值,2,0)+VLOOKUP($C899,圣物数值,3,0)*($D899-1))</f>
        <v>318</v>
      </c>
      <c r="I899" s="4">
        <f t="shared" ref="I899:I962" si="102">IF(B899=2,0,VLOOKUP($C899,圣物数值,2,0)+VLOOKUP($C899,圣物数值,3,0)*($D899-1))</f>
        <v>0</v>
      </c>
      <c r="J899" s="4">
        <f t="shared" si="100"/>
        <v>816</v>
      </c>
      <c r="K899" s="4">
        <f t="shared" si="97"/>
        <v>3600</v>
      </c>
      <c r="L899" s="4">
        <f>IF(D899=1,"",VLOOKUP(D899,系数!$AA$1:$AJ$12,MATCH(C899,圣物评级,0),1))</f>
        <v>0</v>
      </c>
      <c r="M899" s="4">
        <f t="shared" ref="M899:M962" si="103">IF(D899=1,0,M898+J898)</f>
        <v>13247</v>
      </c>
    </row>
    <row r="900" spans="1:13" x14ac:dyDescent="0.3">
      <c r="A900" s="4">
        <f t="shared" si="98"/>
        <v>81000008</v>
      </c>
      <c r="B900" s="4">
        <v>2</v>
      </c>
      <c r="C900" s="4">
        <f>INDEX(属性!F:F,MATCH(强化!A900,属性!A:A,0))</f>
        <v>11</v>
      </c>
      <c r="D900" s="4">
        <f t="shared" si="99"/>
        <v>58</v>
      </c>
      <c r="E900" s="4">
        <v>0</v>
      </c>
      <c r="F900" s="4">
        <v>0</v>
      </c>
      <c r="G900" s="4">
        <v>0</v>
      </c>
      <c r="H900" s="4">
        <f t="shared" si="101"/>
        <v>321</v>
      </c>
      <c r="I900" s="4">
        <f t="shared" si="102"/>
        <v>0</v>
      </c>
      <c r="J900" s="4">
        <f t="shared" si="100"/>
        <v>873</v>
      </c>
      <c r="K900" s="4">
        <f t="shared" si="97"/>
        <v>3600</v>
      </c>
      <c r="L900" s="4">
        <f>IF(D900=1,"",VLOOKUP(D900,系数!$AA$1:$AJ$12,MATCH(C900,圣物评级,0),1))</f>
        <v>0</v>
      </c>
      <c r="M900" s="4">
        <f t="shared" si="103"/>
        <v>14063</v>
      </c>
    </row>
    <row r="901" spans="1:13" x14ac:dyDescent="0.3">
      <c r="A901" s="4">
        <f t="shared" si="98"/>
        <v>81000008</v>
      </c>
      <c r="B901" s="4">
        <v>2</v>
      </c>
      <c r="C901" s="4">
        <f>INDEX(属性!F:F,MATCH(强化!A901,属性!A:A,0))</f>
        <v>11</v>
      </c>
      <c r="D901" s="4">
        <f t="shared" si="99"/>
        <v>59</v>
      </c>
      <c r="E901" s="4">
        <v>0</v>
      </c>
      <c r="F901" s="4">
        <v>0</v>
      </c>
      <c r="G901" s="4">
        <v>0</v>
      </c>
      <c r="H901" s="4">
        <f t="shared" si="101"/>
        <v>324</v>
      </c>
      <c r="I901" s="4">
        <f t="shared" si="102"/>
        <v>0</v>
      </c>
      <c r="J901" s="4">
        <f t="shared" si="100"/>
        <v>934</v>
      </c>
      <c r="K901" s="4">
        <f t="shared" si="97"/>
        <v>3600</v>
      </c>
      <c r="L901" s="4">
        <f>IF(D901=1,"",VLOOKUP(D901,系数!$AA$1:$AJ$12,MATCH(C901,圣物评级,0),1))</f>
        <v>0</v>
      </c>
      <c r="M901" s="4">
        <f t="shared" si="103"/>
        <v>14936</v>
      </c>
    </row>
    <row r="902" spans="1:13" x14ac:dyDescent="0.3">
      <c r="A902" s="4">
        <f t="shared" si="98"/>
        <v>81000008</v>
      </c>
      <c r="B902" s="4">
        <v>2</v>
      </c>
      <c r="C902" s="4">
        <f>INDEX(属性!F:F,MATCH(强化!A902,属性!A:A,0))</f>
        <v>11</v>
      </c>
      <c r="D902" s="4">
        <f t="shared" si="99"/>
        <v>60</v>
      </c>
      <c r="E902" s="4">
        <v>0</v>
      </c>
      <c r="F902" s="4">
        <v>0</v>
      </c>
      <c r="G902" s="4">
        <v>0</v>
      </c>
      <c r="H902" s="4">
        <f t="shared" si="101"/>
        <v>327</v>
      </c>
      <c r="I902" s="4">
        <f t="shared" si="102"/>
        <v>0</v>
      </c>
      <c r="J902" s="4">
        <f t="shared" si="100"/>
        <v>1000</v>
      </c>
      <c r="K902" s="4">
        <f t="shared" si="97"/>
        <v>3600</v>
      </c>
      <c r="L902" s="4">
        <f>IF(D902=1,"",VLOOKUP(D902,系数!$AA$1:$AJ$12,MATCH(C902,圣物评级,0),1))</f>
        <v>0</v>
      </c>
      <c r="M902" s="4">
        <f t="shared" si="103"/>
        <v>15870</v>
      </c>
    </row>
    <row r="903" spans="1:13" x14ac:dyDescent="0.3">
      <c r="A903" s="4">
        <f t="shared" si="98"/>
        <v>81000008</v>
      </c>
      <c r="B903" s="4">
        <v>2</v>
      </c>
      <c r="C903" s="4">
        <f>INDEX(属性!F:F,MATCH(强化!A903,属性!A:A,0))</f>
        <v>11</v>
      </c>
      <c r="D903" s="4">
        <f t="shared" si="99"/>
        <v>61</v>
      </c>
      <c r="E903" s="4">
        <v>0</v>
      </c>
      <c r="F903" s="4">
        <v>0</v>
      </c>
      <c r="G903" s="4">
        <v>0</v>
      </c>
      <c r="H903" s="4">
        <f t="shared" si="101"/>
        <v>330</v>
      </c>
      <c r="I903" s="4">
        <f t="shared" si="102"/>
        <v>0</v>
      </c>
      <c r="J903" s="4">
        <f t="shared" si="100"/>
        <v>1089</v>
      </c>
      <c r="K903" s="4">
        <f t="shared" si="97"/>
        <v>3600</v>
      </c>
      <c r="L903" s="4">
        <f>IF(D903=1,"",VLOOKUP(D903,系数!$AA$1:$AJ$12,MATCH(C903,圣物评级,0),1))</f>
        <v>0</v>
      </c>
      <c r="M903" s="4">
        <f t="shared" si="103"/>
        <v>16870</v>
      </c>
    </row>
    <row r="904" spans="1:13" x14ac:dyDescent="0.3">
      <c r="A904" s="4">
        <f t="shared" si="98"/>
        <v>81000008</v>
      </c>
      <c r="B904" s="4">
        <v>2</v>
      </c>
      <c r="C904" s="4">
        <f>INDEX(属性!F:F,MATCH(强化!A904,属性!A:A,0))</f>
        <v>11</v>
      </c>
      <c r="D904" s="4">
        <f t="shared" si="99"/>
        <v>62</v>
      </c>
      <c r="E904" s="4">
        <v>0</v>
      </c>
      <c r="F904" s="4">
        <v>0</v>
      </c>
      <c r="G904" s="4">
        <v>0</v>
      </c>
      <c r="H904" s="4">
        <f t="shared" si="101"/>
        <v>333</v>
      </c>
      <c r="I904" s="4">
        <f t="shared" si="102"/>
        <v>0</v>
      </c>
      <c r="J904" s="4">
        <f t="shared" si="100"/>
        <v>1187</v>
      </c>
      <c r="K904" s="4">
        <f t="shared" si="97"/>
        <v>3600</v>
      </c>
      <c r="L904" s="4">
        <f>IF(D904=1,"",VLOOKUP(D904,系数!$AA$1:$AJ$12,MATCH(C904,圣物评级,0),1))</f>
        <v>0</v>
      </c>
      <c r="M904" s="4">
        <f t="shared" si="103"/>
        <v>17959</v>
      </c>
    </row>
    <row r="905" spans="1:13" x14ac:dyDescent="0.3">
      <c r="A905" s="4">
        <f t="shared" si="98"/>
        <v>81000008</v>
      </c>
      <c r="B905" s="4">
        <v>2</v>
      </c>
      <c r="C905" s="4">
        <f>INDEX(属性!F:F,MATCH(强化!A905,属性!A:A,0))</f>
        <v>11</v>
      </c>
      <c r="D905" s="4">
        <f t="shared" si="99"/>
        <v>63</v>
      </c>
      <c r="E905" s="4">
        <v>0</v>
      </c>
      <c r="F905" s="4">
        <v>0</v>
      </c>
      <c r="G905" s="4">
        <v>0</v>
      </c>
      <c r="H905" s="4">
        <f t="shared" si="101"/>
        <v>336</v>
      </c>
      <c r="I905" s="4">
        <f t="shared" si="102"/>
        <v>0</v>
      </c>
      <c r="J905" s="4">
        <f t="shared" si="100"/>
        <v>1295</v>
      </c>
      <c r="K905" s="4">
        <f t="shared" si="97"/>
        <v>3600</v>
      </c>
      <c r="L905" s="4">
        <f>IF(D905=1,"",VLOOKUP(D905,系数!$AA$1:$AJ$12,MATCH(C905,圣物评级,0),1))</f>
        <v>0</v>
      </c>
      <c r="M905" s="4">
        <f t="shared" si="103"/>
        <v>19146</v>
      </c>
    </row>
    <row r="906" spans="1:13" x14ac:dyDescent="0.3">
      <c r="A906" s="4">
        <f t="shared" si="98"/>
        <v>81000008</v>
      </c>
      <c r="B906" s="4">
        <v>2</v>
      </c>
      <c r="C906" s="4">
        <f>INDEX(属性!F:F,MATCH(强化!A906,属性!A:A,0))</f>
        <v>11</v>
      </c>
      <c r="D906" s="4">
        <f t="shared" si="99"/>
        <v>64</v>
      </c>
      <c r="E906" s="4">
        <v>0</v>
      </c>
      <c r="F906" s="4">
        <v>0</v>
      </c>
      <c r="G906" s="4">
        <v>0</v>
      </c>
      <c r="H906" s="4">
        <f t="shared" si="101"/>
        <v>339</v>
      </c>
      <c r="I906" s="4">
        <f t="shared" si="102"/>
        <v>0</v>
      </c>
      <c r="J906" s="4">
        <f t="shared" si="100"/>
        <v>1411</v>
      </c>
      <c r="K906" s="4">
        <f t="shared" si="97"/>
        <v>3600</v>
      </c>
      <c r="L906" s="4">
        <f>IF(D906=1,"",VLOOKUP(D906,系数!$AA$1:$AJ$12,MATCH(C906,圣物评级,0),1))</f>
        <v>0</v>
      </c>
      <c r="M906" s="4">
        <f t="shared" si="103"/>
        <v>20441</v>
      </c>
    </row>
    <row r="907" spans="1:13" x14ac:dyDescent="0.3">
      <c r="A907" s="4">
        <f t="shared" si="98"/>
        <v>81000008</v>
      </c>
      <c r="B907" s="4">
        <v>2</v>
      </c>
      <c r="C907" s="4">
        <f>INDEX(属性!F:F,MATCH(强化!A907,属性!A:A,0))</f>
        <v>11</v>
      </c>
      <c r="D907" s="4">
        <f t="shared" si="99"/>
        <v>65</v>
      </c>
      <c r="E907" s="4">
        <v>0</v>
      </c>
      <c r="F907" s="4">
        <v>0</v>
      </c>
      <c r="G907" s="4">
        <v>0</v>
      </c>
      <c r="H907" s="4">
        <f t="shared" si="101"/>
        <v>342</v>
      </c>
      <c r="I907" s="4">
        <f t="shared" si="102"/>
        <v>0</v>
      </c>
      <c r="J907" s="4">
        <f t="shared" si="100"/>
        <v>1538</v>
      </c>
      <c r="K907" s="4">
        <f t="shared" si="97"/>
        <v>3600</v>
      </c>
      <c r="L907" s="4">
        <f>IF(D907=1,"",VLOOKUP(D907,系数!$AA$1:$AJ$12,MATCH(C907,圣物评级,0),1))</f>
        <v>0</v>
      </c>
      <c r="M907" s="4">
        <f t="shared" si="103"/>
        <v>21852</v>
      </c>
    </row>
    <row r="908" spans="1:13" x14ac:dyDescent="0.3">
      <c r="A908" s="4">
        <f t="shared" si="98"/>
        <v>81000008</v>
      </c>
      <c r="B908" s="4">
        <v>2</v>
      </c>
      <c r="C908" s="4">
        <f>INDEX(属性!F:F,MATCH(强化!A908,属性!A:A,0))</f>
        <v>11</v>
      </c>
      <c r="D908" s="4">
        <f t="shared" si="99"/>
        <v>66</v>
      </c>
      <c r="E908" s="4">
        <v>0</v>
      </c>
      <c r="F908" s="4">
        <v>0</v>
      </c>
      <c r="G908" s="4">
        <v>0</v>
      </c>
      <c r="H908" s="4">
        <f t="shared" si="101"/>
        <v>345</v>
      </c>
      <c r="I908" s="4">
        <f t="shared" si="102"/>
        <v>0</v>
      </c>
      <c r="J908" s="4">
        <f t="shared" si="100"/>
        <v>1676</v>
      </c>
      <c r="K908" s="4">
        <f t="shared" si="97"/>
        <v>3600</v>
      </c>
      <c r="L908" s="4">
        <f>IF(D908=1,"",VLOOKUP(D908,系数!$AA$1:$AJ$12,MATCH(C908,圣物评级,0),1))</f>
        <v>0</v>
      </c>
      <c r="M908" s="4">
        <f t="shared" si="103"/>
        <v>23390</v>
      </c>
    </row>
    <row r="909" spans="1:13" x14ac:dyDescent="0.3">
      <c r="A909" s="4">
        <f t="shared" si="98"/>
        <v>81000008</v>
      </c>
      <c r="B909" s="4">
        <v>2</v>
      </c>
      <c r="C909" s="4">
        <f>INDEX(属性!F:F,MATCH(强化!A909,属性!A:A,0))</f>
        <v>11</v>
      </c>
      <c r="D909" s="4">
        <f t="shared" si="99"/>
        <v>67</v>
      </c>
      <c r="E909" s="4">
        <v>0</v>
      </c>
      <c r="F909" s="4">
        <v>0</v>
      </c>
      <c r="G909" s="4">
        <v>0</v>
      </c>
      <c r="H909" s="4">
        <f t="shared" si="101"/>
        <v>348</v>
      </c>
      <c r="I909" s="4">
        <f t="shared" si="102"/>
        <v>0</v>
      </c>
      <c r="J909" s="4">
        <f t="shared" si="100"/>
        <v>1827</v>
      </c>
      <c r="K909" s="4">
        <f t="shared" si="97"/>
        <v>3600</v>
      </c>
      <c r="L909" s="4">
        <f>IF(D909=1,"",VLOOKUP(D909,系数!$AA$1:$AJ$12,MATCH(C909,圣物评级,0),1))</f>
        <v>0</v>
      </c>
      <c r="M909" s="4">
        <f t="shared" si="103"/>
        <v>25066</v>
      </c>
    </row>
    <row r="910" spans="1:13" x14ac:dyDescent="0.3">
      <c r="A910" s="4">
        <f t="shared" si="98"/>
        <v>81000008</v>
      </c>
      <c r="B910" s="4">
        <v>2</v>
      </c>
      <c r="C910" s="4">
        <f>INDEX(属性!F:F,MATCH(强化!A910,属性!A:A,0))</f>
        <v>11</v>
      </c>
      <c r="D910" s="4">
        <f t="shared" si="99"/>
        <v>68</v>
      </c>
      <c r="E910" s="4">
        <v>0</v>
      </c>
      <c r="F910" s="4">
        <v>0</v>
      </c>
      <c r="G910" s="4">
        <v>0</v>
      </c>
      <c r="H910" s="4">
        <f t="shared" si="101"/>
        <v>351</v>
      </c>
      <c r="I910" s="4">
        <f t="shared" si="102"/>
        <v>0</v>
      </c>
      <c r="J910" s="4">
        <f t="shared" si="100"/>
        <v>1991</v>
      </c>
      <c r="K910" s="4">
        <f t="shared" si="97"/>
        <v>3600</v>
      </c>
      <c r="L910" s="4">
        <f>IF(D910=1,"",VLOOKUP(D910,系数!$AA$1:$AJ$12,MATCH(C910,圣物评级,0),1))</f>
        <v>0</v>
      </c>
      <c r="M910" s="4">
        <f t="shared" si="103"/>
        <v>26893</v>
      </c>
    </row>
    <row r="911" spans="1:13" x14ac:dyDescent="0.3">
      <c r="A911" s="4">
        <f t="shared" si="98"/>
        <v>81000008</v>
      </c>
      <c r="B911" s="4">
        <v>2</v>
      </c>
      <c r="C911" s="4">
        <f>INDEX(属性!F:F,MATCH(强化!A911,属性!A:A,0))</f>
        <v>11</v>
      </c>
      <c r="D911" s="4">
        <f t="shared" si="99"/>
        <v>69</v>
      </c>
      <c r="E911" s="4">
        <v>0</v>
      </c>
      <c r="F911" s="4">
        <v>0</v>
      </c>
      <c r="G911" s="4">
        <v>0</v>
      </c>
      <c r="H911" s="4">
        <f t="shared" si="101"/>
        <v>354</v>
      </c>
      <c r="I911" s="4">
        <f t="shared" si="102"/>
        <v>0</v>
      </c>
      <c r="J911" s="4">
        <f t="shared" si="100"/>
        <v>2170</v>
      </c>
      <c r="K911" s="4">
        <f t="shared" si="97"/>
        <v>3600</v>
      </c>
      <c r="L911" s="4">
        <f>IF(D911=1,"",VLOOKUP(D911,系数!$AA$1:$AJ$12,MATCH(C911,圣物评级,0),1))</f>
        <v>0</v>
      </c>
      <c r="M911" s="4">
        <f t="shared" si="103"/>
        <v>28884</v>
      </c>
    </row>
    <row r="912" spans="1:13" x14ac:dyDescent="0.3">
      <c r="A912" s="4">
        <f t="shared" si="98"/>
        <v>81000008</v>
      </c>
      <c r="B912" s="4">
        <v>2</v>
      </c>
      <c r="C912" s="4">
        <f>INDEX(属性!F:F,MATCH(强化!A912,属性!A:A,0))</f>
        <v>11</v>
      </c>
      <c r="D912" s="4">
        <f t="shared" si="99"/>
        <v>70</v>
      </c>
      <c r="E912" s="4">
        <v>0</v>
      </c>
      <c r="F912" s="4">
        <v>0</v>
      </c>
      <c r="G912" s="4">
        <v>0</v>
      </c>
      <c r="H912" s="4">
        <f t="shared" si="101"/>
        <v>357</v>
      </c>
      <c r="I912" s="4">
        <f t="shared" si="102"/>
        <v>0</v>
      </c>
      <c r="J912" s="4">
        <f t="shared" si="100"/>
        <v>2366</v>
      </c>
      <c r="K912" s="4">
        <f t="shared" si="97"/>
        <v>3600</v>
      </c>
      <c r="L912" s="4">
        <f>IF(D912=1,"",VLOOKUP(D912,系数!$AA$1:$AJ$12,MATCH(C912,圣物评级,0),1))</f>
        <v>0</v>
      </c>
      <c r="M912" s="4">
        <f t="shared" si="103"/>
        <v>31054</v>
      </c>
    </row>
    <row r="913" spans="1:13" x14ac:dyDescent="0.3">
      <c r="A913" s="4">
        <f t="shared" si="98"/>
        <v>81000008</v>
      </c>
      <c r="B913" s="4">
        <v>2</v>
      </c>
      <c r="C913" s="4">
        <f>INDEX(属性!F:F,MATCH(强化!A913,属性!A:A,0))</f>
        <v>11</v>
      </c>
      <c r="D913" s="4">
        <f t="shared" si="99"/>
        <v>71</v>
      </c>
      <c r="E913" s="4">
        <v>0</v>
      </c>
      <c r="F913" s="4">
        <v>0</v>
      </c>
      <c r="G913" s="4">
        <v>0</v>
      </c>
      <c r="H913" s="4">
        <f t="shared" si="101"/>
        <v>360</v>
      </c>
      <c r="I913" s="4">
        <f t="shared" si="102"/>
        <v>0</v>
      </c>
      <c r="J913" s="4">
        <f t="shared" si="100"/>
        <v>2626</v>
      </c>
      <c r="K913" s="4">
        <f t="shared" si="97"/>
        <v>3600</v>
      </c>
      <c r="L913" s="4">
        <f>IF(D913=1,"",VLOOKUP(D913,系数!$AA$1:$AJ$12,MATCH(C913,圣物评级,0),1))</f>
        <v>0</v>
      </c>
      <c r="M913" s="4">
        <f t="shared" si="103"/>
        <v>33420</v>
      </c>
    </row>
    <row r="914" spans="1:13" x14ac:dyDescent="0.3">
      <c r="A914" s="4">
        <f t="shared" si="98"/>
        <v>81000008</v>
      </c>
      <c r="B914" s="4">
        <v>2</v>
      </c>
      <c r="C914" s="4">
        <f>INDEX(属性!F:F,MATCH(强化!A914,属性!A:A,0))</f>
        <v>11</v>
      </c>
      <c r="D914" s="4">
        <f t="shared" si="99"/>
        <v>72</v>
      </c>
      <c r="E914" s="4">
        <v>0</v>
      </c>
      <c r="F914" s="4">
        <v>0</v>
      </c>
      <c r="G914" s="4">
        <v>0</v>
      </c>
      <c r="H914" s="4">
        <f t="shared" si="101"/>
        <v>363</v>
      </c>
      <c r="I914" s="4">
        <f t="shared" si="102"/>
        <v>0</v>
      </c>
      <c r="J914" s="4">
        <f t="shared" si="100"/>
        <v>2915</v>
      </c>
      <c r="K914" s="4">
        <f t="shared" si="97"/>
        <v>3600</v>
      </c>
      <c r="L914" s="4">
        <f>IF(D914=1,"",VLOOKUP(D914,系数!$AA$1:$AJ$12,MATCH(C914,圣物评级,0),1))</f>
        <v>0</v>
      </c>
      <c r="M914" s="4">
        <f t="shared" si="103"/>
        <v>36046</v>
      </c>
    </row>
    <row r="915" spans="1:13" x14ac:dyDescent="0.3">
      <c r="A915" s="4">
        <f t="shared" si="98"/>
        <v>81000008</v>
      </c>
      <c r="B915" s="4">
        <v>2</v>
      </c>
      <c r="C915" s="4">
        <f>INDEX(属性!F:F,MATCH(强化!A915,属性!A:A,0))</f>
        <v>11</v>
      </c>
      <c r="D915" s="4">
        <f t="shared" si="99"/>
        <v>73</v>
      </c>
      <c r="E915" s="4">
        <v>0</v>
      </c>
      <c r="F915" s="4">
        <v>0</v>
      </c>
      <c r="G915" s="4">
        <v>0</v>
      </c>
      <c r="H915" s="4">
        <f t="shared" si="101"/>
        <v>366</v>
      </c>
      <c r="I915" s="4">
        <f t="shared" si="102"/>
        <v>0</v>
      </c>
      <c r="J915" s="4">
        <f t="shared" si="100"/>
        <v>3235</v>
      </c>
      <c r="K915" s="4">
        <f t="shared" si="97"/>
        <v>3600</v>
      </c>
      <c r="L915" s="4">
        <f>IF(D915=1,"",VLOOKUP(D915,系数!$AA$1:$AJ$12,MATCH(C915,圣物评级,0),1))</f>
        <v>0</v>
      </c>
      <c r="M915" s="4">
        <f t="shared" si="103"/>
        <v>38961</v>
      </c>
    </row>
    <row r="916" spans="1:13" x14ac:dyDescent="0.3">
      <c r="A916" s="4">
        <f t="shared" si="98"/>
        <v>81000008</v>
      </c>
      <c r="B916" s="4">
        <v>2</v>
      </c>
      <c r="C916" s="4">
        <f>INDEX(属性!F:F,MATCH(强化!A916,属性!A:A,0))</f>
        <v>11</v>
      </c>
      <c r="D916" s="4">
        <f t="shared" si="99"/>
        <v>74</v>
      </c>
      <c r="E916" s="4">
        <v>0</v>
      </c>
      <c r="F916" s="4">
        <v>0</v>
      </c>
      <c r="G916" s="4">
        <v>0</v>
      </c>
      <c r="H916" s="4">
        <f t="shared" si="101"/>
        <v>369</v>
      </c>
      <c r="I916" s="4">
        <f t="shared" si="102"/>
        <v>0</v>
      </c>
      <c r="J916" s="4">
        <f t="shared" si="100"/>
        <v>3591</v>
      </c>
      <c r="K916" s="4">
        <f t="shared" ref="K916:K979" si="104">60*60</f>
        <v>3600</v>
      </c>
      <c r="L916" s="4">
        <f>IF(D916=1,"",VLOOKUP(D916,系数!$AA$1:$AJ$12,MATCH(C916,圣物评级,0),1))</f>
        <v>0</v>
      </c>
      <c r="M916" s="4">
        <f t="shared" si="103"/>
        <v>42196</v>
      </c>
    </row>
    <row r="917" spans="1:13" x14ac:dyDescent="0.3">
      <c r="A917" s="4">
        <f t="shared" si="98"/>
        <v>81000008</v>
      </c>
      <c r="B917" s="4">
        <v>2</v>
      </c>
      <c r="C917" s="4">
        <f>INDEX(属性!F:F,MATCH(强化!A917,属性!A:A,0))</f>
        <v>11</v>
      </c>
      <c r="D917" s="4">
        <f t="shared" si="99"/>
        <v>75</v>
      </c>
      <c r="E917" s="4">
        <v>0</v>
      </c>
      <c r="F917" s="4">
        <v>0</v>
      </c>
      <c r="G917" s="4">
        <v>0</v>
      </c>
      <c r="H917" s="4">
        <f t="shared" si="101"/>
        <v>372</v>
      </c>
      <c r="I917" s="4">
        <f t="shared" si="102"/>
        <v>0</v>
      </c>
      <c r="J917" s="4">
        <f t="shared" si="100"/>
        <v>3986</v>
      </c>
      <c r="K917" s="4">
        <f t="shared" si="104"/>
        <v>3600</v>
      </c>
      <c r="L917" s="4">
        <f>IF(D917=1,"",VLOOKUP(D917,系数!$AA$1:$AJ$12,MATCH(C917,圣物评级,0),1))</f>
        <v>0</v>
      </c>
      <c r="M917" s="4">
        <f t="shared" si="103"/>
        <v>45787</v>
      </c>
    </row>
    <row r="918" spans="1:13" x14ac:dyDescent="0.3">
      <c r="A918" s="4">
        <f t="shared" si="98"/>
        <v>81000008</v>
      </c>
      <c r="B918" s="4">
        <v>2</v>
      </c>
      <c r="C918" s="4">
        <f>INDEX(属性!F:F,MATCH(强化!A918,属性!A:A,0))</f>
        <v>11</v>
      </c>
      <c r="D918" s="4">
        <f t="shared" si="99"/>
        <v>76</v>
      </c>
      <c r="E918" s="4">
        <v>0</v>
      </c>
      <c r="F918" s="4">
        <v>0</v>
      </c>
      <c r="G918" s="4">
        <v>0</v>
      </c>
      <c r="H918" s="4">
        <f t="shared" si="101"/>
        <v>375</v>
      </c>
      <c r="I918" s="4">
        <f t="shared" si="102"/>
        <v>0</v>
      </c>
      <c r="J918" s="4">
        <f t="shared" si="100"/>
        <v>4425</v>
      </c>
      <c r="K918" s="4">
        <f t="shared" si="104"/>
        <v>3600</v>
      </c>
      <c r="L918" s="4">
        <f>IF(D918=1,"",VLOOKUP(D918,系数!$AA$1:$AJ$12,MATCH(C918,圣物评级,0),1))</f>
        <v>0</v>
      </c>
      <c r="M918" s="4">
        <f t="shared" si="103"/>
        <v>49773</v>
      </c>
    </row>
    <row r="919" spans="1:13" x14ac:dyDescent="0.3">
      <c r="A919" s="4">
        <f t="shared" si="98"/>
        <v>81000008</v>
      </c>
      <c r="B919" s="4">
        <v>2</v>
      </c>
      <c r="C919" s="4">
        <f>INDEX(属性!F:F,MATCH(强化!A919,属性!A:A,0))</f>
        <v>11</v>
      </c>
      <c r="D919" s="4">
        <f t="shared" si="99"/>
        <v>77</v>
      </c>
      <c r="E919" s="4">
        <v>0</v>
      </c>
      <c r="F919" s="4">
        <v>0</v>
      </c>
      <c r="G919" s="4">
        <v>0</v>
      </c>
      <c r="H919" s="4">
        <f t="shared" si="101"/>
        <v>378</v>
      </c>
      <c r="I919" s="4">
        <f t="shared" si="102"/>
        <v>0</v>
      </c>
      <c r="J919" s="4">
        <f t="shared" si="100"/>
        <v>4911</v>
      </c>
      <c r="K919" s="4">
        <f t="shared" si="104"/>
        <v>3600</v>
      </c>
      <c r="L919" s="4">
        <f>IF(D919=1,"",VLOOKUP(D919,系数!$AA$1:$AJ$12,MATCH(C919,圣物评级,0),1))</f>
        <v>0</v>
      </c>
      <c r="M919" s="4">
        <f t="shared" si="103"/>
        <v>54198</v>
      </c>
    </row>
    <row r="920" spans="1:13" x14ac:dyDescent="0.3">
      <c r="A920" s="4">
        <f t="shared" si="98"/>
        <v>81000008</v>
      </c>
      <c r="B920" s="4">
        <v>2</v>
      </c>
      <c r="C920" s="4">
        <f>INDEX(属性!F:F,MATCH(强化!A920,属性!A:A,0))</f>
        <v>11</v>
      </c>
      <c r="D920" s="4">
        <f t="shared" si="99"/>
        <v>78</v>
      </c>
      <c r="E920" s="4">
        <v>0</v>
      </c>
      <c r="F920" s="4">
        <v>0</v>
      </c>
      <c r="G920" s="4">
        <v>0</v>
      </c>
      <c r="H920" s="4">
        <f t="shared" si="101"/>
        <v>381</v>
      </c>
      <c r="I920" s="4">
        <f t="shared" si="102"/>
        <v>0</v>
      </c>
      <c r="J920" s="4">
        <f t="shared" si="100"/>
        <v>5451</v>
      </c>
      <c r="K920" s="4">
        <f t="shared" si="104"/>
        <v>3600</v>
      </c>
      <c r="L920" s="4">
        <f>IF(D920=1,"",VLOOKUP(D920,系数!$AA$1:$AJ$12,MATCH(C920,圣物评级,0),1))</f>
        <v>0</v>
      </c>
      <c r="M920" s="4">
        <f t="shared" si="103"/>
        <v>59109</v>
      </c>
    </row>
    <row r="921" spans="1:13" x14ac:dyDescent="0.3">
      <c r="A921" s="4">
        <f t="shared" si="98"/>
        <v>81000008</v>
      </c>
      <c r="B921" s="4">
        <v>2</v>
      </c>
      <c r="C921" s="4">
        <f>INDEX(属性!F:F,MATCH(强化!A921,属性!A:A,0))</f>
        <v>11</v>
      </c>
      <c r="D921" s="4">
        <f t="shared" si="99"/>
        <v>79</v>
      </c>
      <c r="E921" s="4">
        <v>0</v>
      </c>
      <c r="F921" s="4">
        <v>0</v>
      </c>
      <c r="G921" s="4">
        <v>0</v>
      </c>
      <c r="H921" s="4">
        <f t="shared" si="101"/>
        <v>384</v>
      </c>
      <c r="I921" s="4">
        <f t="shared" si="102"/>
        <v>0</v>
      </c>
      <c r="J921" s="4">
        <f t="shared" si="100"/>
        <v>6051</v>
      </c>
      <c r="K921" s="4">
        <f t="shared" si="104"/>
        <v>3600</v>
      </c>
      <c r="L921" s="4">
        <f>IF(D921=1,"",VLOOKUP(D921,系数!$AA$1:$AJ$12,MATCH(C921,圣物评级,0),1))</f>
        <v>0</v>
      </c>
      <c r="M921" s="4">
        <f t="shared" si="103"/>
        <v>64560</v>
      </c>
    </row>
    <row r="922" spans="1:13" x14ac:dyDescent="0.3">
      <c r="A922" s="4">
        <f t="shared" si="98"/>
        <v>81000008</v>
      </c>
      <c r="B922" s="4">
        <v>2</v>
      </c>
      <c r="C922" s="4">
        <f>INDEX(属性!F:F,MATCH(强化!A922,属性!A:A,0))</f>
        <v>11</v>
      </c>
      <c r="D922" s="4">
        <f t="shared" si="99"/>
        <v>80</v>
      </c>
      <c r="E922" s="4">
        <v>0</v>
      </c>
      <c r="F922" s="4">
        <v>0</v>
      </c>
      <c r="G922" s="4">
        <v>0</v>
      </c>
      <c r="H922" s="4">
        <f t="shared" si="101"/>
        <v>387</v>
      </c>
      <c r="I922" s="4">
        <f t="shared" si="102"/>
        <v>0</v>
      </c>
      <c r="J922" s="4">
        <f t="shared" si="100"/>
        <v>7056</v>
      </c>
      <c r="K922" s="4">
        <f t="shared" si="104"/>
        <v>3600</v>
      </c>
      <c r="L922" s="4">
        <f>IF(D922=1,"",VLOOKUP(D922,系数!$AA$1:$AJ$12,MATCH(C922,圣物评级,0),1))</f>
        <v>0</v>
      </c>
      <c r="M922" s="4">
        <f t="shared" si="103"/>
        <v>70611</v>
      </c>
    </row>
    <row r="923" spans="1:13" x14ac:dyDescent="0.3">
      <c r="A923" s="4">
        <f t="shared" si="98"/>
        <v>81000008</v>
      </c>
      <c r="B923" s="4">
        <v>2</v>
      </c>
      <c r="C923" s="4">
        <f>INDEX(属性!F:F,MATCH(强化!A923,属性!A:A,0))</f>
        <v>11</v>
      </c>
      <c r="D923" s="4">
        <f t="shared" si="99"/>
        <v>81</v>
      </c>
      <c r="E923" s="4">
        <v>0</v>
      </c>
      <c r="F923" s="4">
        <v>0</v>
      </c>
      <c r="G923" s="4">
        <v>0</v>
      </c>
      <c r="H923" s="4">
        <f t="shared" si="101"/>
        <v>390</v>
      </c>
      <c r="I923" s="4">
        <f t="shared" si="102"/>
        <v>0</v>
      </c>
      <c r="J923" s="4">
        <f t="shared" si="100"/>
        <v>8232</v>
      </c>
      <c r="K923" s="4">
        <f t="shared" si="104"/>
        <v>3600</v>
      </c>
      <c r="L923" s="4">
        <f>IF(D923=1,"",VLOOKUP(D923,系数!$AA$1:$AJ$12,MATCH(C923,圣物评级,0),1))</f>
        <v>0</v>
      </c>
      <c r="M923" s="4">
        <f t="shared" si="103"/>
        <v>77667</v>
      </c>
    </row>
    <row r="924" spans="1:13" x14ac:dyDescent="0.3">
      <c r="A924" s="4">
        <f t="shared" si="98"/>
        <v>81000008</v>
      </c>
      <c r="B924" s="4">
        <v>2</v>
      </c>
      <c r="C924" s="4">
        <f>INDEX(属性!F:F,MATCH(强化!A924,属性!A:A,0))</f>
        <v>11</v>
      </c>
      <c r="D924" s="4">
        <f t="shared" si="99"/>
        <v>82</v>
      </c>
      <c r="E924" s="4">
        <v>0</v>
      </c>
      <c r="F924" s="4">
        <v>0</v>
      </c>
      <c r="G924" s="4">
        <v>0</v>
      </c>
      <c r="H924" s="4">
        <f t="shared" si="101"/>
        <v>393</v>
      </c>
      <c r="I924" s="4">
        <f t="shared" si="102"/>
        <v>0</v>
      </c>
      <c r="J924" s="4">
        <f t="shared" si="100"/>
        <v>9408</v>
      </c>
      <c r="K924" s="4">
        <f t="shared" si="104"/>
        <v>3600</v>
      </c>
      <c r="L924" s="4">
        <f>IF(D924=1,"",VLOOKUP(D924,系数!$AA$1:$AJ$12,MATCH(C924,圣物评级,0),1))</f>
        <v>0</v>
      </c>
      <c r="M924" s="4">
        <f t="shared" si="103"/>
        <v>85899</v>
      </c>
    </row>
    <row r="925" spans="1:13" x14ac:dyDescent="0.3">
      <c r="A925" s="4">
        <f t="shared" si="98"/>
        <v>81000008</v>
      </c>
      <c r="B925" s="4">
        <v>2</v>
      </c>
      <c r="C925" s="4">
        <f>INDEX(属性!F:F,MATCH(强化!A925,属性!A:A,0))</f>
        <v>11</v>
      </c>
      <c r="D925" s="4">
        <f t="shared" si="99"/>
        <v>83</v>
      </c>
      <c r="E925" s="4">
        <v>0</v>
      </c>
      <c r="F925" s="4">
        <v>0</v>
      </c>
      <c r="G925" s="4">
        <v>0</v>
      </c>
      <c r="H925" s="4">
        <f t="shared" si="101"/>
        <v>396</v>
      </c>
      <c r="I925" s="4">
        <f t="shared" si="102"/>
        <v>0</v>
      </c>
      <c r="J925" s="4">
        <f t="shared" si="100"/>
        <v>10584</v>
      </c>
      <c r="K925" s="4">
        <f t="shared" si="104"/>
        <v>3600</v>
      </c>
      <c r="L925" s="4">
        <f>IF(D925=1,"",VLOOKUP(D925,系数!$AA$1:$AJ$12,MATCH(C925,圣物评级,0),1))</f>
        <v>0</v>
      </c>
      <c r="M925" s="4">
        <f t="shared" si="103"/>
        <v>95307</v>
      </c>
    </row>
    <row r="926" spans="1:13" x14ac:dyDescent="0.3">
      <c r="A926" s="4">
        <f t="shared" si="98"/>
        <v>81000008</v>
      </c>
      <c r="B926" s="4">
        <v>2</v>
      </c>
      <c r="C926" s="4">
        <f>INDEX(属性!F:F,MATCH(强化!A926,属性!A:A,0))</f>
        <v>11</v>
      </c>
      <c r="D926" s="4">
        <f t="shared" si="99"/>
        <v>84</v>
      </c>
      <c r="E926" s="4">
        <v>0</v>
      </c>
      <c r="F926" s="4">
        <v>0</v>
      </c>
      <c r="G926" s="4">
        <v>0</v>
      </c>
      <c r="H926" s="4">
        <f t="shared" si="101"/>
        <v>399</v>
      </c>
      <c r="I926" s="4">
        <f t="shared" si="102"/>
        <v>0</v>
      </c>
      <c r="J926" s="4">
        <f t="shared" si="100"/>
        <v>11760</v>
      </c>
      <c r="K926" s="4">
        <f t="shared" si="104"/>
        <v>3600</v>
      </c>
      <c r="L926" s="4">
        <f>IF(D926=1,"",VLOOKUP(D926,系数!$AA$1:$AJ$12,MATCH(C926,圣物评级,0),1))</f>
        <v>0</v>
      </c>
      <c r="M926" s="4">
        <f t="shared" si="103"/>
        <v>105891</v>
      </c>
    </row>
    <row r="927" spans="1:13" x14ac:dyDescent="0.3">
      <c r="A927" s="4">
        <f t="shared" si="98"/>
        <v>81000008</v>
      </c>
      <c r="B927" s="4">
        <v>2</v>
      </c>
      <c r="C927" s="4">
        <f>INDEX(属性!F:F,MATCH(强化!A927,属性!A:A,0))</f>
        <v>11</v>
      </c>
      <c r="D927" s="4">
        <f t="shared" si="99"/>
        <v>85</v>
      </c>
      <c r="E927" s="4">
        <v>0</v>
      </c>
      <c r="F927" s="4">
        <v>0</v>
      </c>
      <c r="G927" s="4">
        <v>0</v>
      </c>
      <c r="H927" s="4">
        <f t="shared" si="101"/>
        <v>402</v>
      </c>
      <c r="I927" s="4">
        <f t="shared" si="102"/>
        <v>0</v>
      </c>
      <c r="J927" s="4">
        <f t="shared" si="100"/>
        <v>13720</v>
      </c>
      <c r="K927" s="4">
        <f t="shared" si="104"/>
        <v>3600</v>
      </c>
      <c r="L927" s="4">
        <f>IF(D927=1,"",VLOOKUP(D927,系数!$AA$1:$AJ$12,MATCH(C927,圣物评级,0),1))</f>
        <v>0</v>
      </c>
      <c r="M927" s="4">
        <f t="shared" si="103"/>
        <v>117651</v>
      </c>
    </row>
    <row r="928" spans="1:13" x14ac:dyDescent="0.3">
      <c r="A928" s="4">
        <f t="shared" si="98"/>
        <v>81000008</v>
      </c>
      <c r="B928" s="4">
        <v>2</v>
      </c>
      <c r="C928" s="4">
        <f>INDEX(属性!F:F,MATCH(强化!A928,属性!A:A,0))</f>
        <v>11</v>
      </c>
      <c r="D928" s="4">
        <f t="shared" si="99"/>
        <v>86</v>
      </c>
      <c r="E928" s="4">
        <v>0</v>
      </c>
      <c r="F928" s="4">
        <v>0</v>
      </c>
      <c r="G928" s="4">
        <v>0</v>
      </c>
      <c r="H928" s="4">
        <f t="shared" si="101"/>
        <v>405</v>
      </c>
      <c r="I928" s="4">
        <f t="shared" si="102"/>
        <v>0</v>
      </c>
      <c r="J928" s="4">
        <f t="shared" si="100"/>
        <v>15680</v>
      </c>
      <c r="K928" s="4">
        <f t="shared" si="104"/>
        <v>3600</v>
      </c>
      <c r="L928" s="4">
        <f>IF(D928=1,"",VLOOKUP(D928,系数!$AA$1:$AJ$12,MATCH(C928,圣物评级,0),1))</f>
        <v>0</v>
      </c>
      <c r="M928" s="4">
        <f t="shared" si="103"/>
        <v>131371</v>
      </c>
    </row>
    <row r="929" spans="1:13" x14ac:dyDescent="0.3">
      <c r="A929" s="4">
        <f t="shared" si="98"/>
        <v>81000008</v>
      </c>
      <c r="B929" s="4">
        <v>2</v>
      </c>
      <c r="C929" s="4">
        <f>INDEX(属性!F:F,MATCH(强化!A929,属性!A:A,0))</f>
        <v>11</v>
      </c>
      <c r="D929" s="4">
        <f t="shared" si="99"/>
        <v>87</v>
      </c>
      <c r="E929" s="4">
        <v>0</v>
      </c>
      <c r="F929" s="4">
        <v>0</v>
      </c>
      <c r="G929" s="4">
        <v>0</v>
      </c>
      <c r="H929" s="4">
        <f t="shared" si="101"/>
        <v>408</v>
      </c>
      <c r="I929" s="4">
        <f t="shared" si="102"/>
        <v>0</v>
      </c>
      <c r="J929" s="4">
        <f t="shared" si="100"/>
        <v>17640</v>
      </c>
      <c r="K929" s="4">
        <f t="shared" si="104"/>
        <v>3600</v>
      </c>
      <c r="L929" s="4">
        <f>IF(D929=1,"",VLOOKUP(D929,系数!$AA$1:$AJ$12,MATCH(C929,圣物评级,0),1))</f>
        <v>0</v>
      </c>
      <c r="M929" s="4">
        <f t="shared" si="103"/>
        <v>147051</v>
      </c>
    </row>
    <row r="930" spans="1:13" x14ac:dyDescent="0.3">
      <c r="A930" s="4">
        <f t="shared" si="98"/>
        <v>81000008</v>
      </c>
      <c r="B930" s="4">
        <v>2</v>
      </c>
      <c r="C930" s="4">
        <f>INDEX(属性!F:F,MATCH(强化!A930,属性!A:A,0))</f>
        <v>11</v>
      </c>
      <c r="D930" s="4">
        <f t="shared" si="99"/>
        <v>88</v>
      </c>
      <c r="E930" s="4">
        <v>0</v>
      </c>
      <c r="F930" s="4">
        <v>0</v>
      </c>
      <c r="G930" s="4">
        <v>0</v>
      </c>
      <c r="H930" s="4">
        <f t="shared" si="101"/>
        <v>411</v>
      </c>
      <c r="I930" s="4">
        <f t="shared" si="102"/>
        <v>0</v>
      </c>
      <c r="J930" s="4">
        <f t="shared" si="100"/>
        <v>19600</v>
      </c>
      <c r="K930" s="4">
        <f t="shared" si="104"/>
        <v>3600</v>
      </c>
      <c r="L930" s="4">
        <f>IF(D930=1,"",VLOOKUP(D930,系数!$AA$1:$AJ$12,MATCH(C930,圣物评级,0),1))</f>
        <v>0</v>
      </c>
      <c r="M930" s="4">
        <f t="shared" si="103"/>
        <v>164691</v>
      </c>
    </row>
    <row r="931" spans="1:13" x14ac:dyDescent="0.3">
      <c r="A931" s="4">
        <f t="shared" si="98"/>
        <v>81000008</v>
      </c>
      <c r="B931" s="4">
        <v>2</v>
      </c>
      <c r="C931" s="4">
        <f>INDEX(属性!F:F,MATCH(强化!A931,属性!A:A,0))</f>
        <v>11</v>
      </c>
      <c r="D931" s="4">
        <f t="shared" si="99"/>
        <v>89</v>
      </c>
      <c r="E931" s="4">
        <v>0</v>
      </c>
      <c r="F931" s="4">
        <v>0</v>
      </c>
      <c r="G931" s="4">
        <v>0</v>
      </c>
      <c r="H931" s="4">
        <f t="shared" si="101"/>
        <v>414</v>
      </c>
      <c r="I931" s="4">
        <f t="shared" si="102"/>
        <v>0</v>
      </c>
      <c r="J931" s="4">
        <f t="shared" si="100"/>
        <v>21560</v>
      </c>
      <c r="K931" s="4">
        <f t="shared" si="104"/>
        <v>3600</v>
      </c>
      <c r="L931" s="4">
        <f>IF(D931=1,"",VLOOKUP(D931,系数!$AA$1:$AJ$12,MATCH(C931,圣物评级,0),1))</f>
        <v>0</v>
      </c>
      <c r="M931" s="4">
        <f t="shared" si="103"/>
        <v>184291</v>
      </c>
    </row>
    <row r="932" spans="1:13" x14ac:dyDescent="0.3">
      <c r="A932" s="4">
        <f t="shared" si="98"/>
        <v>81000008</v>
      </c>
      <c r="B932" s="4">
        <v>2</v>
      </c>
      <c r="C932" s="4">
        <f>INDEX(属性!F:F,MATCH(强化!A932,属性!A:A,0))</f>
        <v>11</v>
      </c>
      <c r="D932" s="4">
        <f t="shared" si="99"/>
        <v>90</v>
      </c>
      <c r="E932" s="4">
        <v>0</v>
      </c>
      <c r="F932" s="4">
        <v>0</v>
      </c>
      <c r="G932" s="4">
        <v>0</v>
      </c>
      <c r="H932" s="4">
        <f t="shared" si="101"/>
        <v>417</v>
      </c>
      <c r="I932" s="4">
        <f t="shared" si="102"/>
        <v>0</v>
      </c>
      <c r="J932" s="4">
        <f t="shared" si="100"/>
        <v>21560</v>
      </c>
      <c r="K932" s="4">
        <f t="shared" si="104"/>
        <v>3600</v>
      </c>
      <c r="L932" s="4">
        <f>IF(D932=1,"",VLOOKUP(D932,系数!$AA$1:$AJ$12,MATCH(C932,圣物评级,0),1))</f>
        <v>0</v>
      </c>
      <c r="M932" s="4">
        <f t="shared" si="103"/>
        <v>205851</v>
      </c>
    </row>
    <row r="933" spans="1:13" x14ac:dyDescent="0.3">
      <c r="A933" s="4">
        <f t="shared" si="98"/>
        <v>81000008</v>
      </c>
      <c r="B933" s="4">
        <v>2</v>
      </c>
      <c r="C933" s="4">
        <f>INDEX(属性!F:F,MATCH(强化!A933,属性!A:A,0))</f>
        <v>11</v>
      </c>
      <c r="D933" s="4">
        <f t="shared" si="99"/>
        <v>91</v>
      </c>
      <c r="E933" s="4">
        <v>0</v>
      </c>
      <c r="F933" s="4">
        <v>0</v>
      </c>
      <c r="G933" s="4">
        <v>0</v>
      </c>
      <c r="H933" s="4">
        <f t="shared" si="101"/>
        <v>420</v>
      </c>
      <c r="I933" s="4">
        <f t="shared" si="102"/>
        <v>0</v>
      </c>
      <c r="J933" s="4">
        <f t="shared" si="100"/>
        <v>21560</v>
      </c>
      <c r="K933" s="4">
        <f t="shared" si="104"/>
        <v>3600</v>
      </c>
      <c r="L933" s="4">
        <f>IF(D933=1,"",VLOOKUP(D933,系数!$AA$1:$AJ$12,MATCH(C933,圣物评级,0),1))</f>
        <v>0</v>
      </c>
      <c r="M933" s="4">
        <f t="shared" si="103"/>
        <v>227411</v>
      </c>
    </row>
    <row r="934" spans="1:13" x14ac:dyDescent="0.3">
      <c r="A934" s="4">
        <f t="shared" si="98"/>
        <v>81000008</v>
      </c>
      <c r="B934" s="4">
        <v>2</v>
      </c>
      <c r="C934" s="4">
        <f>INDEX(属性!F:F,MATCH(强化!A934,属性!A:A,0))</f>
        <v>11</v>
      </c>
      <c r="D934" s="4">
        <f t="shared" si="99"/>
        <v>92</v>
      </c>
      <c r="E934" s="4">
        <v>0</v>
      </c>
      <c r="F934" s="4">
        <v>0</v>
      </c>
      <c r="G934" s="4">
        <v>0</v>
      </c>
      <c r="H934" s="4">
        <f t="shared" si="101"/>
        <v>423</v>
      </c>
      <c r="I934" s="4">
        <f t="shared" si="102"/>
        <v>0</v>
      </c>
      <c r="J934" s="4">
        <f t="shared" si="100"/>
        <v>21560</v>
      </c>
      <c r="K934" s="4">
        <f t="shared" si="104"/>
        <v>3600</v>
      </c>
      <c r="L934" s="4">
        <f>IF(D934=1,"",VLOOKUP(D934,系数!$AA$1:$AJ$12,MATCH(C934,圣物评级,0),1))</f>
        <v>0</v>
      </c>
      <c r="M934" s="4">
        <f t="shared" si="103"/>
        <v>248971</v>
      </c>
    </row>
    <row r="935" spans="1:13" x14ac:dyDescent="0.3">
      <c r="A935" s="4">
        <f t="shared" si="98"/>
        <v>81000008</v>
      </c>
      <c r="B935" s="4">
        <v>2</v>
      </c>
      <c r="C935" s="4">
        <f>INDEX(属性!F:F,MATCH(强化!A935,属性!A:A,0))</f>
        <v>11</v>
      </c>
      <c r="D935" s="4">
        <f t="shared" si="99"/>
        <v>93</v>
      </c>
      <c r="E935" s="4">
        <v>0</v>
      </c>
      <c r="F935" s="4">
        <v>0</v>
      </c>
      <c r="G935" s="4">
        <v>0</v>
      </c>
      <c r="H935" s="4">
        <f t="shared" si="101"/>
        <v>426</v>
      </c>
      <c r="I935" s="4">
        <f t="shared" si="102"/>
        <v>0</v>
      </c>
      <c r="J935" s="4">
        <f t="shared" si="100"/>
        <v>21560</v>
      </c>
      <c r="K935" s="4">
        <f t="shared" si="104"/>
        <v>3600</v>
      </c>
      <c r="L935" s="4">
        <f>IF(D935=1,"",VLOOKUP(D935,系数!$AA$1:$AJ$12,MATCH(C935,圣物评级,0),1))</f>
        <v>0</v>
      </c>
      <c r="M935" s="4">
        <f t="shared" si="103"/>
        <v>270531</v>
      </c>
    </row>
    <row r="936" spans="1:13" x14ac:dyDescent="0.3">
      <c r="A936" s="4">
        <f t="shared" si="98"/>
        <v>81000008</v>
      </c>
      <c r="B936" s="4">
        <v>2</v>
      </c>
      <c r="C936" s="4">
        <f>INDEX(属性!F:F,MATCH(强化!A936,属性!A:A,0))</f>
        <v>11</v>
      </c>
      <c r="D936" s="4">
        <f t="shared" si="99"/>
        <v>94</v>
      </c>
      <c r="E936" s="4">
        <v>0</v>
      </c>
      <c r="F936" s="4">
        <v>0</v>
      </c>
      <c r="G936" s="4">
        <v>0</v>
      </c>
      <c r="H936" s="4">
        <f t="shared" si="101"/>
        <v>429</v>
      </c>
      <c r="I936" s="4">
        <f t="shared" si="102"/>
        <v>0</v>
      </c>
      <c r="J936" s="4">
        <f t="shared" si="100"/>
        <v>21560</v>
      </c>
      <c r="K936" s="4">
        <f t="shared" si="104"/>
        <v>3600</v>
      </c>
      <c r="L936" s="4">
        <f>IF(D936=1,"",VLOOKUP(D936,系数!$AA$1:$AJ$12,MATCH(C936,圣物评级,0),1))</f>
        <v>0</v>
      </c>
      <c r="M936" s="4">
        <f t="shared" si="103"/>
        <v>292091</v>
      </c>
    </row>
    <row r="937" spans="1:13" x14ac:dyDescent="0.3">
      <c r="A937" s="4">
        <f t="shared" si="98"/>
        <v>81000008</v>
      </c>
      <c r="B937" s="4">
        <v>2</v>
      </c>
      <c r="C937" s="4">
        <f>INDEX(属性!F:F,MATCH(强化!A937,属性!A:A,0))</f>
        <v>11</v>
      </c>
      <c r="D937" s="4">
        <f t="shared" si="99"/>
        <v>95</v>
      </c>
      <c r="E937" s="4">
        <v>0</v>
      </c>
      <c r="F937" s="4">
        <v>0</v>
      </c>
      <c r="G937" s="4">
        <v>0</v>
      </c>
      <c r="H937" s="4">
        <f t="shared" si="101"/>
        <v>432</v>
      </c>
      <c r="I937" s="4">
        <f t="shared" si="102"/>
        <v>0</v>
      </c>
      <c r="J937" s="4">
        <f t="shared" si="100"/>
        <v>21560</v>
      </c>
      <c r="K937" s="4">
        <f t="shared" si="104"/>
        <v>3600</v>
      </c>
      <c r="L937" s="4">
        <f>IF(D937=1,"",VLOOKUP(D937,系数!$AA$1:$AJ$12,MATCH(C937,圣物评级,0),1))</f>
        <v>0</v>
      </c>
      <c r="M937" s="4">
        <f t="shared" si="103"/>
        <v>313651</v>
      </c>
    </row>
    <row r="938" spans="1:13" x14ac:dyDescent="0.3">
      <c r="A938" s="4">
        <f t="shared" si="98"/>
        <v>81000008</v>
      </c>
      <c r="B938" s="4">
        <v>2</v>
      </c>
      <c r="C938" s="4">
        <f>INDEX(属性!F:F,MATCH(强化!A938,属性!A:A,0))</f>
        <v>11</v>
      </c>
      <c r="D938" s="4">
        <f t="shared" si="99"/>
        <v>96</v>
      </c>
      <c r="E938" s="4">
        <v>0</v>
      </c>
      <c r="F938" s="4">
        <v>0</v>
      </c>
      <c r="G938" s="4">
        <v>0</v>
      </c>
      <c r="H938" s="4">
        <f t="shared" si="101"/>
        <v>435</v>
      </c>
      <c r="I938" s="4">
        <f t="shared" si="102"/>
        <v>0</v>
      </c>
      <c r="J938" s="4">
        <f t="shared" si="100"/>
        <v>21560</v>
      </c>
      <c r="K938" s="4">
        <f t="shared" si="104"/>
        <v>3600</v>
      </c>
      <c r="L938" s="4">
        <f>IF(D938=1,"",VLOOKUP(D938,系数!$AA$1:$AJ$12,MATCH(C938,圣物评级,0),1))</f>
        <v>0</v>
      </c>
      <c r="M938" s="4">
        <f t="shared" si="103"/>
        <v>335211</v>
      </c>
    </row>
    <row r="939" spans="1:13" x14ac:dyDescent="0.3">
      <c r="A939" s="4">
        <f t="shared" si="98"/>
        <v>81000008</v>
      </c>
      <c r="B939" s="4">
        <v>2</v>
      </c>
      <c r="C939" s="4">
        <f>INDEX(属性!F:F,MATCH(强化!A939,属性!A:A,0))</f>
        <v>11</v>
      </c>
      <c r="D939" s="4">
        <f t="shared" si="99"/>
        <v>97</v>
      </c>
      <c r="E939" s="4">
        <v>0</v>
      </c>
      <c r="F939" s="4">
        <v>0</v>
      </c>
      <c r="G939" s="4">
        <v>0</v>
      </c>
      <c r="H939" s="4">
        <f t="shared" si="101"/>
        <v>438</v>
      </c>
      <c r="I939" s="4">
        <f t="shared" si="102"/>
        <v>0</v>
      </c>
      <c r="J939" s="4">
        <f t="shared" si="100"/>
        <v>21560</v>
      </c>
      <c r="K939" s="4">
        <f t="shared" si="104"/>
        <v>3600</v>
      </c>
      <c r="L939" s="4">
        <f>IF(D939=1,"",VLOOKUP(D939,系数!$AA$1:$AJ$12,MATCH(C939,圣物评级,0),1))</f>
        <v>0</v>
      </c>
      <c r="M939" s="4">
        <f t="shared" si="103"/>
        <v>356771</v>
      </c>
    </row>
    <row r="940" spans="1:13" x14ac:dyDescent="0.3">
      <c r="A940" s="4">
        <f t="shared" si="98"/>
        <v>81000008</v>
      </c>
      <c r="B940" s="4">
        <v>2</v>
      </c>
      <c r="C940" s="4">
        <f>INDEX(属性!F:F,MATCH(强化!A940,属性!A:A,0))</f>
        <v>11</v>
      </c>
      <c r="D940" s="4">
        <f t="shared" si="99"/>
        <v>98</v>
      </c>
      <c r="E940" s="4">
        <v>0</v>
      </c>
      <c r="F940" s="4">
        <v>0</v>
      </c>
      <c r="G940" s="4">
        <v>0</v>
      </c>
      <c r="H940" s="4">
        <f t="shared" si="101"/>
        <v>441</v>
      </c>
      <c r="I940" s="4">
        <f t="shared" si="102"/>
        <v>0</v>
      </c>
      <c r="J940" s="4">
        <f t="shared" si="100"/>
        <v>21560</v>
      </c>
      <c r="K940" s="4">
        <f t="shared" si="104"/>
        <v>3600</v>
      </c>
      <c r="L940" s="4">
        <f>IF(D940=1,"",VLOOKUP(D940,系数!$AA$1:$AJ$12,MATCH(C940,圣物评级,0),1))</f>
        <v>0</v>
      </c>
      <c r="M940" s="4">
        <f t="shared" si="103"/>
        <v>378331</v>
      </c>
    </row>
    <row r="941" spans="1:13" x14ac:dyDescent="0.3">
      <c r="A941" s="4">
        <f t="shared" si="98"/>
        <v>81000008</v>
      </c>
      <c r="B941" s="4">
        <v>2</v>
      </c>
      <c r="C941" s="4">
        <f>INDEX(属性!F:F,MATCH(强化!A941,属性!A:A,0))</f>
        <v>11</v>
      </c>
      <c r="D941" s="4">
        <f t="shared" si="99"/>
        <v>99</v>
      </c>
      <c r="E941" s="4">
        <v>0</v>
      </c>
      <c r="F941" s="4">
        <v>0</v>
      </c>
      <c r="G941" s="4">
        <v>0</v>
      </c>
      <c r="H941" s="4">
        <f t="shared" si="101"/>
        <v>444</v>
      </c>
      <c r="I941" s="4">
        <f t="shared" si="102"/>
        <v>0</v>
      </c>
      <c r="J941" s="4">
        <f t="shared" si="100"/>
        <v>21560</v>
      </c>
      <c r="K941" s="4">
        <f t="shared" si="104"/>
        <v>3600</v>
      </c>
      <c r="L941" s="4">
        <f>IF(D941=1,"",VLOOKUP(D941,系数!$AA$1:$AJ$12,MATCH(C941,圣物评级,0),1))</f>
        <v>0</v>
      </c>
      <c r="M941" s="4">
        <f t="shared" si="103"/>
        <v>399891</v>
      </c>
    </row>
    <row r="942" spans="1:13" x14ac:dyDescent="0.3">
      <c r="A942" s="4">
        <f t="shared" si="98"/>
        <v>81000008</v>
      </c>
      <c r="B942" s="4">
        <v>2</v>
      </c>
      <c r="C942" s="4">
        <f>INDEX(属性!F:F,MATCH(强化!A942,属性!A:A,0))</f>
        <v>11</v>
      </c>
      <c r="D942" s="4">
        <f t="shared" si="99"/>
        <v>100</v>
      </c>
      <c r="E942" s="4">
        <v>0</v>
      </c>
      <c r="F942" s="4">
        <v>0</v>
      </c>
      <c r="G942" s="4">
        <v>0</v>
      </c>
      <c r="H942" s="4">
        <f t="shared" si="101"/>
        <v>447</v>
      </c>
      <c r="I942" s="4">
        <f t="shared" si="102"/>
        <v>0</v>
      </c>
      <c r="J942" s="4">
        <f t="shared" si="100"/>
        <v>21560</v>
      </c>
      <c r="K942" s="4">
        <f t="shared" si="104"/>
        <v>3600</v>
      </c>
      <c r="L942" s="4">
        <f>IF(D942=1,"",VLOOKUP(D942,系数!$AA$1:$AJ$12,MATCH(C942,圣物评级,0),1))</f>
        <v>0</v>
      </c>
      <c r="M942" s="4">
        <f t="shared" si="103"/>
        <v>421451</v>
      </c>
    </row>
    <row r="943" spans="1:13" x14ac:dyDescent="0.3">
      <c r="A943" s="4">
        <f t="shared" si="98"/>
        <v>81000008</v>
      </c>
      <c r="B943" s="4">
        <v>2</v>
      </c>
      <c r="C943" s="4">
        <f>INDEX(属性!F:F,MATCH(强化!A943,属性!A:A,0))</f>
        <v>11</v>
      </c>
      <c r="D943" s="4">
        <f t="shared" si="99"/>
        <v>101</v>
      </c>
      <c r="E943" s="4">
        <v>0</v>
      </c>
      <c r="F943" s="4">
        <v>0</v>
      </c>
      <c r="G943" s="4">
        <v>0</v>
      </c>
      <c r="H943" s="4">
        <f t="shared" si="101"/>
        <v>450</v>
      </c>
      <c r="I943" s="4">
        <f t="shared" si="102"/>
        <v>0</v>
      </c>
      <c r="J943" s="4">
        <f t="shared" si="100"/>
        <v>21560</v>
      </c>
      <c r="K943" s="4">
        <f t="shared" si="104"/>
        <v>3600</v>
      </c>
      <c r="L943" s="4">
        <f>IF(D943=1,"",VLOOKUP(D943,系数!$AA$1:$AJ$12,MATCH(C943,圣物评级,0),1))</f>
        <v>0</v>
      </c>
      <c r="M943" s="4">
        <f t="shared" si="103"/>
        <v>443011</v>
      </c>
    </row>
    <row r="944" spans="1:13" x14ac:dyDescent="0.3">
      <c r="A944" s="4">
        <f t="shared" si="98"/>
        <v>81000008</v>
      </c>
      <c r="B944" s="4">
        <v>2</v>
      </c>
      <c r="C944" s="4">
        <f>INDEX(属性!F:F,MATCH(强化!A944,属性!A:A,0))</f>
        <v>11</v>
      </c>
      <c r="D944" s="4">
        <f t="shared" si="99"/>
        <v>102</v>
      </c>
      <c r="E944" s="4">
        <v>0</v>
      </c>
      <c r="F944" s="4">
        <v>0</v>
      </c>
      <c r="G944" s="4">
        <v>0</v>
      </c>
      <c r="H944" s="4">
        <f t="shared" si="101"/>
        <v>453</v>
      </c>
      <c r="I944" s="4">
        <f t="shared" si="102"/>
        <v>0</v>
      </c>
      <c r="J944" s="4">
        <f t="shared" si="100"/>
        <v>21560</v>
      </c>
      <c r="K944" s="4">
        <f t="shared" si="104"/>
        <v>3600</v>
      </c>
      <c r="L944" s="4">
        <f>IF(D944=1,"",VLOOKUP(D944,系数!$AA$1:$AJ$12,MATCH(C944,圣物评级,0),1))</f>
        <v>0</v>
      </c>
      <c r="M944" s="4">
        <f t="shared" si="103"/>
        <v>464571</v>
      </c>
    </row>
    <row r="945" spans="1:13" x14ac:dyDescent="0.3">
      <c r="A945" s="4">
        <f t="shared" si="98"/>
        <v>81000008</v>
      </c>
      <c r="B945" s="4">
        <v>2</v>
      </c>
      <c r="C945" s="4">
        <f>INDEX(属性!F:F,MATCH(强化!A945,属性!A:A,0))</f>
        <v>11</v>
      </c>
      <c r="D945" s="4">
        <f t="shared" si="99"/>
        <v>103</v>
      </c>
      <c r="E945" s="4">
        <v>0</v>
      </c>
      <c r="F945" s="4">
        <v>0</v>
      </c>
      <c r="G945" s="4">
        <v>0</v>
      </c>
      <c r="H945" s="4">
        <f t="shared" si="101"/>
        <v>456</v>
      </c>
      <c r="I945" s="4">
        <f t="shared" si="102"/>
        <v>0</v>
      </c>
      <c r="J945" s="4">
        <f t="shared" si="100"/>
        <v>21560</v>
      </c>
      <c r="K945" s="4">
        <f t="shared" si="104"/>
        <v>3600</v>
      </c>
      <c r="L945" s="4">
        <f>IF(D945=1,"",VLOOKUP(D945,系数!$AA$1:$AJ$12,MATCH(C945,圣物评级,0),1))</f>
        <v>0</v>
      </c>
      <c r="M945" s="4">
        <f t="shared" si="103"/>
        <v>486131</v>
      </c>
    </row>
    <row r="946" spans="1:13" x14ac:dyDescent="0.3">
      <c r="A946" s="4">
        <f t="shared" si="98"/>
        <v>81000008</v>
      </c>
      <c r="B946" s="4">
        <v>2</v>
      </c>
      <c r="C946" s="4">
        <f>INDEX(属性!F:F,MATCH(强化!A946,属性!A:A,0))</f>
        <v>11</v>
      </c>
      <c r="D946" s="4">
        <f t="shared" si="99"/>
        <v>104</v>
      </c>
      <c r="E946" s="4">
        <v>0</v>
      </c>
      <c r="F946" s="4">
        <v>0</v>
      </c>
      <c r="G946" s="4">
        <v>0</v>
      </c>
      <c r="H946" s="4">
        <f t="shared" si="101"/>
        <v>459</v>
      </c>
      <c r="I946" s="4">
        <f t="shared" si="102"/>
        <v>0</v>
      </c>
      <c r="J946" s="4">
        <f t="shared" si="100"/>
        <v>21560</v>
      </c>
      <c r="K946" s="4">
        <f t="shared" si="104"/>
        <v>3600</v>
      </c>
      <c r="L946" s="4">
        <f>IF(D946=1,"",VLOOKUP(D946,系数!$AA$1:$AJ$12,MATCH(C946,圣物评级,0),1))</f>
        <v>0</v>
      </c>
      <c r="M946" s="4">
        <f t="shared" si="103"/>
        <v>507691</v>
      </c>
    </row>
    <row r="947" spans="1:13" x14ac:dyDescent="0.3">
      <c r="A947" s="4">
        <f t="shared" si="98"/>
        <v>81000008</v>
      </c>
      <c r="B947" s="4">
        <v>2</v>
      </c>
      <c r="C947" s="4">
        <f>INDEX(属性!F:F,MATCH(强化!A947,属性!A:A,0))</f>
        <v>11</v>
      </c>
      <c r="D947" s="4">
        <f t="shared" si="99"/>
        <v>105</v>
      </c>
      <c r="E947" s="4">
        <v>0</v>
      </c>
      <c r="F947" s="4">
        <v>0</v>
      </c>
      <c r="G947" s="4">
        <v>0</v>
      </c>
      <c r="H947" s="4">
        <f t="shared" si="101"/>
        <v>462</v>
      </c>
      <c r="I947" s="4">
        <f t="shared" si="102"/>
        <v>0</v>
      </c>
      <c r="J947" s="4">
        <f t="shared" si="100"/>
        <v>21560</v>
      </c>
      <c r="K947" s="4">
        <f t="shared" si="104"/>
        <v>3600</v>
      </c>
      <c r="L947" s="4">
        <f>IF(D947=1,"",VLOOKUP(D947,系数!$AA$1:$AJ$12,MATCH(C947,圣物评级,0),1))</f>
        <v>0</v>
      </c>
      <c r="M947" s="4">
        <f t="shared" si="103"/>
        <v>529251</v>
      </c>
    </row>
    <row r="948" spans="1:13" x14ac:dyDescent="0.3">
      <c r="A948" s="4">
        <f t="shared" si="98"/>
        <v>81000008</v>
      </c>
      <c r="B948" s="4">
        <v>2</v>
      </c>
      <c r="C948" s="4">
        <f>INDEX(属性!F:F,MATCH(强化!A948,属性!A:A,0))</f>
        <v>11</v>
      </c>
      <c r="D948" s="4">
        <f t="shared" si="99"/>
        <v>106</v>
      </c>
      <c r="E948" s="4">
        <v>0</v>
      </c>
      <c r="F948" s="4">
        <v>0</v>
      </c>
      <c r="G948" s="4">
        <v>0</v>
      </c>
      <c r="H948" s="4">
        <f t="shared" si="101"/>
        <v>465</v>
      </c>
      <c r="I948" s="4">
        <f t="shared" si="102"/>
        <v>0</v>
      </c>
      <c r="J948" s="4">
        <f t="shared" si="100"/>
        <v>21560</v>
      </c>
      <c r="K948" s="4">
        <f t="shared" si="104"/>
        <v>3600</v>
      </c>
      <c r="L948" s="4">
        <f>IF(D948=1,"",VLOOKUP(D948,系数!$AA$1:$AJ$12,MATCH(C948,圣物评级,0),1))</f>
        <v>0</v>
      </c>
      <c r="M948" s="4">
        <f t="shared" si="103"/>
        <v>550811</v>
      </c>
    </row>
    <row r="949" spans="1:13" x14ac:dyDescent="0.3">
      <c r="A949" s="4">
        <f t="shared" si="98"/>
        <v>81000008</v>
      </c>
      <c r="B949" s="4">
        <v>2</v>
      </c>
      <c r="C949" s="4">
        <f>INDEX(属性!F:F,MATCH(强化!A949,属性!A:A,0))</f>
        <v>11</v>
      </c>
      <c r="D949" s="4">
        <f t="shared" si="99"/>
        <v>107</v>
      </c>
      <c r="E949" s="4">
        <v>0</v>
      </c>
      <c r="F949" s="4">
        <v>0</v>
      </c>
      <c r="G949" s="4">
        <v>0</v>
      </c>
      <c r="H949" s="4">
        <f t="shared" si="101"/>
        <v>468</v>
      </c>
      <c r="I949" s="4">
        <f t="shared" si="102"/>
        <v>0</v>
      </c>
      <c r="J949" s="4">
        <f t="shared" si="100"/>
        <v>21560</v>
      </c>
      <c r="K949" s="4">
        <f t="shared" si="104"/>
        <v>3600</v>
      </c>
      <c r="L949" s="4">
        <f>IF(D949=1,"",VLOOKUP(D949,系数!$AA$1:$AJ$12,MATCH(C949,圣物评级,0),1))</f>
        <v>0</v>
      </c>
      <c r="M949" s="4">
        <f t="shared" si="103"/>
        <v>572371</v>
      </c>
    </row>
    <row r="950" spans="1:13" x14ac:dyDescent="0.3">
      <c r="A950" s="4">
        <f t="shared" si="98"/>
        <v>81000008</v>
      </c>
      <c r="B950" s="4">
        <v>2</v>
      </c>
      <c r="C950" s="4">
        <f>INDEX(属性!F:F,MATCH(强化!A950,属性!A:A,0))</f>
        <v>11</v>
      </c>
      <c r="D950" s="4">
        <f t="shared" si="99"/>
        <v>108</v>
      </c>
      <c r="E950" s="4">
        <v>0</v>
      </c>
      <c r="F950" s="4">
        <v>0</v>
      </c>
      <c r="G950" s="4">
        <v>0</v>
      </c>
      <c r="H950" s="4">
        <f t="shared" si="101"/>
        <v>471</v>
      </c>
      <c r="I950" s="4">
        <f t="shared" si="102"/>
        <v>0</v>
      </c>
      <c r="J950" s="4">
        <f t="shared" si="100"/>
        <v>21560</v>
      </c>
      <c r="K950" s="4">
        <f t="shared" si="104"/>
        <v>3600</v>
      </c>
      <c r="L950" s="4">
        <f>IF(D950=1,"",VLOOKUP(D950,系数!$AA$1:$AJ$12,MATCH(C950,圣物评级,0),1))</f>
        <v>0</v>
      </c>
      <c r="M950" s="4">
        <f t="shared" si="103"/>
        <v>593931</v>
      </c>
    </row>
    <row r="951" spans="1:13" x14ac:dyDescent="0.3">
      <c r="A951" s="4">
        <f t="shared" si="98"/>
        <v>81000008</v>
      </c>
      <c r="B951" s="4">
        <v>2</v>
      </c>
      <c r="C951" s="4">
        <f>INDEX(属性!F:F,MATCH(强化!A951,属性!A:A,0))</f>
        <v>11</v>
      </c>
      <c r="D951" s="4">
        <f t="shared" si="99"/>
        <v>109</v>
      </c>
      <c r="E951" s="4">
        <v>0</v>
      </c>
      <c r="F951" s="4">
        <v>0</v>
      </c>
      <c r="G951" s="4">
        <v>0</v>
      </c>
      <c r="H951" s="4">
        <f t="shared" si="101"/>
        <v>474</v>
      </c>
      <c r="I951" s="4">
        <f t="shared" si="102"/>
        <v>0</v>
      </c>
      <c r="J951" s="4">
        <f t="shared" si="100"/>
        <v>21560</v>
      </c>
      <c r="K951" s="4">
        <f t="shared" si="104"/>
        <v>3600</v>
      </c>
      <c r="L951" s="4">
        <f>IF(D951=1,"",VLOOKUP(D951,系数!$AA$1:$AJ$12,MATCH(C951,圣物评级,0),1))</f>
        <v>0</v>
      </c>
      <c r="M951" s="4">
        <f t="shared" si="103"/>
        <v>615491</v>
      </c>
    </row>
    <row r="952" spans="1:13" x14ac:dyDescent="0.3">
      <c r="A952" s="4">
        <f t="shared" si="98"/>
        <v>81000008</v>
      </c>
      <c r="B952" s="4">
        <v>2</v>
      </c>
      <c r="C952" s="4">
        <f>INDEX(属性!F:F,MATCH(强化!A952,属性!A:A,0))</f>
        <v>11</v>
      </c>
      <c r="D952" s="4">
        <f t="shared" si="99"/>
        <v>110</v>
      </c>
      <c r="E952" s="4">
        <v>0</v>
      </c>
      <c r="F952" s="4">
        <v>0</v>
      </c>
      <c r="G952" s="4">
        <v>0</v>
      </c>
      <c r="H952" s="4">
        <f t="shared" si="101"/>
        <v>477</v>
      </c>
      <c r="I952" s="4">
        <f t="shared" si="102"/>
        <v>0</v>
      </c>
      <c r="J952" s="4">
        <f t="shared" si="100"/>
        <v>21560</v>
      </c>
      <c r="K952" s="4">
        <f t="shared" si="104"/>
        <v>3600</v>
      </c>
      <c r="L952" s="4">
        <f>IF(D952=1,"",VLOOKUP(D952,系数!$AA$1:$AJ$12,MATCH(C952,圣物评级,0),1))</f>
        <v>0</v>
      </c>
      <c r="M952" s="4">
        <f t="shared" si="103"/>
        <v>637051</v>
      </c>
    </row>
    <row r="953" spans="1:13" x14ac:dyDescent="0.3">
      <c r="A953" s="4">
        <f t="shared" si="98"/>
        <v>81000008</v>
      </c>
      <c r="B953" s="4">
        <v>2</v>
      </c>
      <c r="C953" s="4">
        <f>INDEX(属性!F:F,MATCH(强化!A953,属性!A:A,0))</f>
        <v>11</v>
      </c>
      <c r="D953" s="4">
        <f t="shared" si="99"/>
        <v>111</v>
      </c>
      <c r="E953" s="4">
        <v>0</v>
      </c>
      <c r="F953" s="4">
        <v>0</v>
      </c>
      <c r="G953" s="4">
        <v>0</v>
      </c>
      <c r="H953" s="4">
        <f t="shared" si="101"/>
        <v>480</v>
      </c>
      <c r="I953" s="4">
        <f t="shared" si="102"/>
        <v>0</v>
      </c>
      <c r="J953" s="4">
        <f t="shared" si="100"/>
        <v>21560</v>
      </c>
      <c r="K953" s="4">
        <f t="shared" si="104"/>
        <v>3600</v>
      </c>
      <c r="L953" s="4">
        <f>IF(D953=1,"",VLOOKUP(D953,系数!$AA$1:$AJ$12,MATCH(C953,圣物评级,0),1))</f>
        <v>0</v>
      </c>
      <c r="M953" s="4">
        <f t="shared" si="103"/>
        <v>658611</v>
      </c>
    </row>
    <row r="954" spans="1:13" x14ac:dyDescent="0.3">
      <c r="A954" s="4">
        <f t="shared" si="98"/>
        <v>81000008</v>
      </c>
      <c r="B954" s="4">
        <v>2</v>
      </c>
      <c r="C954" s="4">
        <f>INDEX(属性!F:F,MATCH(强化!A954,属性!A:A,0))</f>
        <v>11</v>
      </c>
      <c r="D954" s="4">
        <f t="shared" si="99"/>
        <v>112</v>
      </c>
      <c r="E954" s="4">
        <v>0</v>
      </c>
      <c r="F954" s="4">
        <v>0</v>
      </c>
      <c r="G954" s="4">
        <v>0</v>
      </c>
      <c r="H954" s="4">
        <f t="shared" si="101"/>
        <v>483</v>
      </c>
      <c r="I954" s="4">
        <f t="shared" si="102"/>
        <v>0</v>
      </c>
      <c r="J954" s="4">
        <f t="shared" si="100"/>
        <v>21560</v>
      </c>
      <c r="K954" s="4">
        <f t="shared" si="104"/>
        <v>3600</v>
      </c>
      <c r="L954" s="4">
        <f>IF(D954=1,"",VLOOKUP(D954,系数!$AA$1:$AJ$12,MATCH(C954,圣物评级,0),1))</f>
        <v>0</v>
      </c>
      <c r="M954" s="4">
        <f t="shared" si="103"/>
        <v>680171</v>
      </c>
    </row>
    <row r="955" spans="1:13" x14ac:dyDescent="0.3">
      <c r="A955" s="4">
        <f t="shared" si="98"/>
        <v>81000008</v>
      </c>
      <c r="B955" s="4">
        <v>2</v>
      </c>
      <c r="C955" s="4">
        <f>INDEX(属性!F:F,MATCH(强化!A955,属性!A:A,0))</f>
        <v>11</v>
      </c>
      <c r="D955" s="4">
        <f t="shared" si="99"/>
        <v>113</v>
      </c>
      <c r="E955" s="4">
        <v>0</v>
      </c>
      <c r="F955" s="4">
        <v>0</v>
      </c>
      <c r="G955" s="4">
        <v>0</v>
      </c>
      <c r="H955" s="4">
        <f t="shared" si="101"/>
        <v>486</v>
      </c>
      <c r="I955" s="4">
        <f t="shared" si="102"/>
        <v>0</v>
      </c>
      <c r="J955" s="4">
        <f t="shared" si="100"/>
        <v>21560</v>
      </c>
      <c r="K955" s="4">
        <f t="shared" si="104"/>
        <v>3600</v>
      </c>
      <c r="L955" s="4">
        <f>IF(D955=1,"",VLOOKUP(D955,系数!$AA$1:$AJ$12,MATCH(C955,圣物评级,0),1))</f>
        <v>0</v>
      </c>
      <c r="M955" s="4">
        <f t="shared" si="103"/>
        <v>701731</v>
      </c>
    </row>
    <row r="956" spans="1:13" x14ac:dyDescent="0.3">
      <c r="A956" s="4">
        <f t="shared" ref="A956:A1019" si="105">A836+1</f>
        <v>81000008</v>
      </c>
      <c r="B956" s="4">
        <v>2</v>
      </c>
      <c r="C956" s="4">
        <f>INDEX(属性!F:F,MATCH(强化!A956,属性!A:A,0))</f>
        <v>11</v>
      </c>
      <c r="D956" s="4">
        <f t="shared" ref="D956:D1019" si="106">D836</f>
        <v>114</v>
      </c>
      <c r="E956" s="4">
        <v>0</v>
      </c>
      <c r="F956" s="4">
        <v>0</v>
      </c>
      <c r="G956" s="4">
        <v>0</v>
      </c>
      <c r="H956" s="4">
        <f t="shared" si="101"/>
        <v>489</v>
      </c>
      <c r="I956" s="4">
        <f t="shared" si="102"/>
        <v>0</v>
      </c>
      <c r="J956" s="4">
        <f t="shared" ref="J956:J962" si="107">J836</f>
        <v>21560</v>
      </c>
      <c r="K956" s="4">
        <f t="shared" si="104"/>
        <v>3600</v>
      </c>
      <c r="L956" s="4">
        <f>IF(D956=1,"",VLOOKUP(D956,系数!$AA$1:$AJ$12,MATCH(C956,圣物评级,0),1))</f>
        <v>0</v>
      </c>
      <c r="M956" s="4">
        <f t="shared" si="103"/>
        <v>723291</v>
      </c>
    </row>
    <row r="957" spans="1:13" x14ac:dyDescent="0.3">
      <c r="A957" s="4">
        <f t="shared" si="105"/>
        <v>81000008</v>
      </c>
      <c r="B957" s="4">
        <v>2</v>
      </c>
      <c r="C957" s="4">
        <f>INDEX(属性!F:F,MATCH(强化!A957,属性!A:A,0))</f>
        <v>11</v>
      </c>
      <c r="D957" s="4">
        <f t="shared" si="106"/>
        <v>115</v>
      </c>
      <c r="E957" s="4">
        <v>0</v>
      </c>
      <c r="F957" s="4">
        <v>0</v>
      </c>
      <c r="G957" s="4">
        <v>0</v>
      </c>
      <c r="H957" s="4">
        <f t="shared" si="101"/>
        <v>492</v>
      </c>
      <c r="I957" s="4">
        <f t="shared" si="102"/>
        <v>0</v>
      </c>
      <c r="J957" s="4">
        <f t="shared" si="107"/>
        <v>21560</v>
      </c>
      <c r="K957" s="4">
        <f t="shared" si="104"/>
        <v>3600</v>
      </c>
      <c r="L957" s="4">
        <f>IF(D957=1,"",VLOOKUP(D957,系数!$AA$1:$AJ$12,MATCH(C957,圣物评级,0),1))</f>
        <v>0</v>
      </c>
      <c r="M957" s="4">
        <f t="shared" si="103"/>
        <v>744851</v>
      </c>
    </row>
    <row r="958" spans="1:13" x14ac:dyDescent="0.3">
      <c r="A958" s="4">
        <f t="shared" si="105"/>
        <v>81000008</v>
      </c>
      <c r="B958" s="4">
        <v>2</v>
      </c>
      <c r="C958" s="4">
        <f>INDEX(属性!F:F,MATCH(强化!A958,属性!A:A,0))</f>
        <v>11</v>
      </c>
      <c r="D958" s="4">
        <f t="shared" si="106"/>
        <v>116</v>
      </c>
      <c r="E958" s="4">
        <v>0</v>
      </c>
      <c r="F958" s="4">
        <v>0</v>
      </c>
      <c r="G958" s="4">
        <v>0</v>
      </c>
      <c r="H958" s="4">
        <f t="shared" si="101"/>
        <v>495</v>
      </c>
      <c r="I958" s="4">
        <f t="shared" si="102"/>
        <v>0</v>
      </c>
      <c r="J958" s="4">
        <f t="shared" si="107"/>
        <v>21560</v>
      </c>
      <c r="K958" s="4">
        <f t="shared" si="104"/>
        <v>3600</v>
      </c>
      <c r="L958" s="4">
        <f>IF(D958=1,"",VLOOKUP(D958,系数!$AA$1:$AJ$12,MATCH(C958,圣物评级,0),1))</f>
        <v>0</v>
      </c>
      <c r="M958" s="4">
        <f t="shared" si="103"/>
        <v>766411</v>
      </c>
    </row>
    <row r="959" spans="1:13" x14ac:dyDescent="0.3">
      <c r="A959" s="4">
        <f t="shared" si="105"/>
        <v>81000008</v>
      </c>
      <c r="B959" s="4">
        <v>2</v>
      </c>
      <c r="C959" s="4">
        <f>INDEX(属性!F:F,MATCH(强化!A959,属性!A:A,0))</f>
        <v>11</v>
      </c>
      <c r="D959" s="4">
        <f t="shared" si="106"/>
        <v>117</v>
      </c>
      <c r="E959" s="4">
        <v>0</v>
      </c>
      <c r="F959" s="4">
        <v>0</v>
      </c>
      <c r="G959" s="4">
        <v>0</v>
      </c>
      <c r="H959" s="4">
        <f t="shared" si="101"/>
        <v>498</v>
      </c>
      <c r="I959" s="4">
        <f t="shared" si="102"/>
        <v>0</v>
      </c>
      <c r="J959" s="4">
        <f t="shared" si="107"/>
        <v>21560</v>
      </c>
      <c r="K959" s="4">
        <f t="shared" si="104"/>
        <v>3600</v>
      </c>
      <c r="L959" s="4">
        <f>IF(D959=1,"",VLOOKUP(D959,系数!$AA$1:$AJ$12,MATCH(C959,圣物评级,0),1))</f>
        <v>0</v>
      </c>
      <c r="M959" s="4">
        <f t="shared" si="103"/>
        <v>787971</v>
      </c>
    </row>
    <row r="960" spans="1:13" x14ac:dyDescent="0.3">
      <c r="A960" s="4">
        <f t="shared" si="105"/>
        <v>81000008</v>
      </c>
      <c r="B960" s="4">
        <v>2</v>
      </c>
      <c r="C960" s="4">
        <f>INDEX(属性!F:F,MATCH(强化!A960,属性!A:A,0))</f>
        <v>11</v>
      </c>
      <c r="D960" s="4">
        <f t="shared" si="106"/>
        <v>118</v>
      </c>
      <c r="E960" s="4">
        <v>0</v>
      </c>
      <c r="F960" s="4">
        <v>0</v>
      </c>
      <c r="G960" s="4">
        <v>0</v>
      </c>
      <c r="H960" s="4">
        <f t="shared" si="101"/>
        <v>501</v>
      </c>
      <c r="I960" s="4">
        <f t="shared" si="102"/>
        <v>0</v>
      </c>
      <c r="J960" s="4">
        <f t="shared" si="107"/>
        <v>21560</v>
      </c>
      <c r="K960" s="4">
        <f t="shared" si="104"/>
        <v>3600</v>
      </c>
      <c r="L960" s="4">
        <f>IF(D960=1,"",VLOOKUP(D960,系数!$AA$1:$AJ$12,MATCH(C960,圣物评级,0),1))</f>
        <v>0</v>
      </c>
      <c r="M960" s="4">
        <f t="shared" si="103"/>
        <v>809531</v>
      </c>
    </row>
    <row r="961" spans="1:13" x14ac:dyDescent="0.3">
      <c r="A961" s="4">
        <f t="shared" si="105"/>
        <v>81000008</v>
      </c>
      <c r="B961" s="4">
        <v>2</v>
      </c>
      <c r="C961" s="4">
        <f>INDEX(属性!F:F,MATCH(强化!A961,属性!A:A,0))</f>
        <v>11</v>
      </c>
      <c r="D961" s="4">
        <f t="shared" si="106"/>
        <v>119</v>
      </c>
      <c r="E961" s="4">
        <v>0</v>
      </c>
      <c r="F961" s="4">
        <v>0</v>
      </c>
      <c r="G961" s="4">
        <v>0</v>
      </c>
      <c r="H961" s="4">
        <f t="shared" si="101"/>
        <v>504</v>
      </c>
      <c r="I961" s="4">
        <f t="shared" si="102"/>
        <v>0</v>
      </c>
      <c r="J961" s="4">
        <f t="shared" si="107"/>
        <v>21560</v>
      </c>
      <c r="K961" s="4">
        <f t="shared" si="104"/>
        <v>3600</v>
      </c>
      <c r="L961" s="4">
        <f>IF(D961=1,"",VLOOKUP(D961,系数!$AA$1:$AJ$12,MATCH(C961,圣物评级,0),1))</f>
        <v>0</v>
      </c>
      <c r="M961" s="4">
        <f t="shared" si="103"/>
        <v>831091</v>
      </c>
    </row>
    <row r="962" spans="1:13" x14ac:dyDescent="0.3">
      <c r="A962" s="4">
        <f t="shared" si="105"/>
        <v>81000008</v>
      </c>
      <c r="B962" s="4">
        <v>2</v>
      </c>
      <c r="C962" s="4">
        <f>INDEX(属性!F:F,MATCH(强化!A962,属性!A:A,0))</f>
        <v>11</v>
      </c>
      <c r="D962" s="4">
        <f t="shared" si="106"/>
        <v>120</v>
      </c>
      <c r="E962" s="4">
        <v>0</v>
      </c>
      <c r="F962" s="4">
        <v>0</v>
      </c>
      <c r="G962" s="4">
        <v>0</v>
      </c>
      <c r="H962" s="4">
        <f t="shared" si="101"/>
        <v>507</v>
      </c>
      <c r="I962" s="4">
        <f t="shared" si="102"/>
        <v>0</v>
      </c>
      <c r="J962" s="4">
        <f t="shared" si="107"/>
        <v>21560</v>
      </c>
      <c r="K962" s="4">
        <f t="shared" si="104"/>
        <v>3600</v>
      </c>
      <c r="L962" s="4">
        <f>IF(D962=1,"",VLOOKUP(D962,系数!$AA$1:$AJ$12,MATCH(C962,圣物评级,0),1))</f>
        <v>0</v>
      </c>
      <c r="M962" s="4">
        <f t="shared" si="103"/>
        <v>852651</v>
      </c>
    </row>
    <row r="963" spans="1:13" x14ac:dyDescent="0.3">
      <c r="A963" s="4">
        <f t="shared" si="105"/>
        <v>81000009</v>
      </c>
      <c r="B963" s="4">
        <v>1</v>
      </c>
      <c r="C963" s="4">
        <f>INDEX(属性!F:F,MATCH(强化!A963,属性!A:A,0))</f>
        <v>12</v>
      </c>
      <c r="D963" s="4">
        <f t="shared" si="106"/>
        <v>1</v>
      </c>
      <c r="E963" s="4">
        <v>0</v>
      </c>
      <c r="F963" s="4">
        <v>0</v>
      </c>
      <c r="G963" s="4">
        <v>0</v>
      </c>
      <c r="H963" s="4">
        <f t="shared" ref="H963:H1026" si="108">IF(B963=1,0,VLOOKUP($C963,圣物数值,2,0)+VLOOKUP($C963,圣物数值,3,0)*($D963-1))</f>
        <v>0</v>
      </c>
      <c r="I963" s="4">
        <f t="shared" ref="I963:I1026" si="109">IF(B963=2,0,VLOOKUP($C963,圣物数值,2,0)+VLOOKUP($C963,圣物数值,3,0)*($D963-1))</f>
        <v>200</v>
      </c>
      <c r="J963" s="4">
        <f>INT(J1203*0.7)</f>
        <v>5</v>
      </c>
      <c r="K963" s="4">
        <f t="shared" si="104"/>
        <v>3600</v>
      </c>
      <c r="L963" s="4" t="str">
        <f>IF(D963=1,"",VLOOKUP(D963,系数!$AA$1:$AJ$12,MATCH(C963,圣物评级,0),1))</f>
        <v/>
      </c>
      <c r="M963" s="4">
        <f t="shared" ref="M963:M1026" si="110">IF(D963=1,0,M962+J962)</f>
        <v>0</v>
      </c>
    </row>
    <row r="964" spans="1:13" x14ac:dyDescent="0.3">
      <c r="A964" s="4">
        <f t="shared" si="105"/>
        <v>81000009</v>
      </c>
      <c r="B964" s="4">
        <v>1</v>
      </c>
      <c r="C964" s="4">
        <f>INDEX(属性!F:F,MATCH(强化!A964,属性!A:A,0))</f>
        <v>12</v>
      </c>
      <c r="D964" s="4">
        <f t="shared" si="106"/>
        <v>2</v>
      </c>
      <c r="E964" s="4">
        <v>0</v>
      </c>
      <c r="F964" s="4">
        <v>0</v>
      </c>
      <c r="G964" s="4">
        <v>0</v>
      </c>
      <c r="H964" s="4">
        <f t="shared" si="108"/>
        <v>0</v>
      </c>
      <c r="I964" s="4">
        <f t="shared" si="109"/>
        <v>204</v>
      </c>
      <c r="J964" s="4">
        <f t="shared" ref="J964:J1027" si="111">INT(J1204*0.7)</f>
        <v>11</v>
      </c>
      <c r="K964" s="4">
        <f t="shared" si="104"/>
        <v>3600</v>
      </c>
      <c r="L964" s="4">
        <f>IF(D964=1,"",VLOOKUP(D964,系数!$AA$1:$AJ$12,MATCH(C964,圣物评级,0),1))</f>
        <v>0</v>
      </c>
      <c r="M964" s="4">
        <f t="shared" si="110"/>
        <v>5</v>
      </c>
    </row>
    <row r="965" spans="1:13" x14ac:dyDescent="0.3">
      <c r="A965" s="4">
        <f t="shared" si="105"/>
        <v>81000009</v>
      </c>
      <c r="B965" s="4">
        <v>1</v>
      </c>
      <c r="C965" s="4">
        <f>INDEX(属性!F:F,MATCH(强化!A965,属性!A:A,0))</f>
        <v>12</v>
      </c>
      <c r="D965" s="4">
        <f t="shared" si="106"/>
        <v>3</v>
      </c>
      <c r="E965" s="4">
        <v>0</v>
      </c>
      <c r="F965" s="4">
        <v>0</v>
      </c>
      <c r="G965" s="4">
        <v>0</v>
      </c>
      <c r="H965" s="4">
        <f t="shared" si="108"/>
        <v>0</v>
      </c>
      <c r="I965" s="4">
        <f t="shared" si="109"/>
        <v>208</v>
      </c>
      <c r="J965" s="4">
        <f t="shared" si="111"/>
        <v>16</v>
      </c>
      <c r="K965" s="4">
        <f t="shared" si="104"/>
        <v>3600</v>
      </c>
      <c r="L965" s="4">
        <f>IF(D965=1,"",VLOOKUP(D965,系数!$AA$1:$AJ$12,MATCH(C965,圣物评级,0),1))</f>
        <v>0</v>
      </c>
      <c r="M965" s="4">
        <f t="shared" si="110"/>
        <v>16</v>
      </c>
    </row>
    <row r="966" spans="1:13" x14ac:dyDescent="0.3">
      <c r="A966" s="4">
        <f t="shared" si="105"/>
        <v>81000009</v>
      </c>
      <c r="B966" s="4">
        <v>1</v>
      </c>
      <c r="C966" s="4">
        <f>INDEX(属性!F:F,MATCH(强化!A966,属性!A:A,0))</f>
        <v>12</v>
      </c>
      <c r="D966" s="4">
        <f t="shared" si="106"/>
        <v>4</v>
      </c>
      <c r="E966" s="4">
        <v>0</v>
      </c>
      <c r="F966" s="4">
        <v>0</v>
      </c>
      <c r="G966" s="4">
        <v>0</v>
      </c>
      <c r="H966" s="4">
        <f t="shared" si="108"/>
        <v>0</v>
      </c>
      <c r="I966" s="4">
        <f t="shared" si="109"/>
        <v>212</v>
      </c>
      <c r="J966" s="4">
        <f t="shared" si="111"/>
        <v>22</v>
      </c>
      <c r="K966" s="4">
        <f t="shared" si="104"/>
        <v>3600</v>
      </c>
      <c r="L966" s="4">
        <f>IF(D966=1,"",VLOOKUP(D966,系数!$AA$1:$AJ$12,MATCH(C966,圣物评级,0),1))</f>
        <v>0</v>
      </c>
      <c r="M966" s="4">
        <f t="shared" si="110"/>
        <v>32</v>
      </c>
    </row>
    <row r="967" spans="1:13" x14ac:dyDescent="0.3">
      <c r="A967" s="4">
        <f t="shared" si="105"/>
        <v>81000009</v>
      </c>
      <c r="B967" s="4">
        <v>1</v>
      </c>
      <c r="C967" s="4">
        <f>INDEX(属性!F:F,MATCH(强化!A967,属性!A:A,0))</f>
        <v>12</v>
      </c>
      <c r="D967" s="4">
        <f t="shared" si="106"/>
        <v>5</v>
      </c>
      <c r="E967" s="4">
        <v>0</v>
      </c>
      <c r="F967" s="4">
        <v>0</v>
      </c>
      <c r="G967" s="4">
        <v>0</v>
      </c>
      <c r="H967" s="4">
        <f t="shared" si="108"/>
        <v>0</v>
      </c>
      <c r="I967" s="4">
        <f t="shared" si="109"/>
        <v>216</v>
      </c>
      <c r="J967" s="4">
        <f t="shared" si="111"/>
        <v>28</v>
      </c>
      <c r="K967" s="4">
        <f t="shared" si="104"/>
        <v>3600</v>
      </c>
      <c r="L967" s="4">
        <f>IF(D967=1,"",VLOOKUP(D967,系数!$AA$1:$AJ$12,MATCH(C967,圣物评级,0),1))</f>
        <v>0</v>
      </c>
      <c r="M967" s="4">
        <f t="shared" si="110"/>
        <v>54</v>
      </c>
    </row>
    <row r="968" spans="1:13" x14ac:dyDescent="0.3">
      <c r="A968" s="4">
        <f t="shared" si="105"/>
        <v>81000009</v>
      </c>
      <c r="B968" s="4">
        <v>1</v>
      </c>
      <c r="C968" s="4">
        <f>INDEX(属性!F:F,MATCH(强化!A968,属性!A:A,0))</f>
        <v>12</v>
      </c>
      <c r="D968" s="4">
        <f t="shared" si="106"/>
        <v>6</v>
      </c>
      <c r="E968" s="4">
        <v>0</v>
      </c>
      <c r="F968" s="4">
        <v>0</v>
      </c>
      <c r="G968" s="4">
        <v>0</v>
      </c>
      <c r="H968" s="4">
        <f t="shared" si="108"/>
        <v>0</v>
      </c>
      <c r="I968" s="4">
        <f t="shared" si="109"/>
        <v>220</v>
      </c>
      <c r="J968" s="4">
        <f t="shared" si="111"/>
        <v>33</v>
      </c>
      <c r="K968" s="4">
        <f t="shared" si="104"/>
        <v>3600</v>
      </c>
      <c r="L968" s="4">
        <f>IF(D968=1,"",VLOOKUP(D968,系数!$AA$1:$AJ$12,MATCH(C968,圣物评级,0),1))</f>
        <v>0</v>
      </c>
      <c r="M968" s="4">
        <f t="shared" si="110"/>
        <v>82</v>
      </c>
    </row>
    <row r="969" spans="1:13" x14ac:dyDescent="0.3">
      <c r="A969" s="4">
        <f t="shared" si="105"/>
        <v>81000009</v>
      </c>
      <c r="B969" s="4">
        <v>1</v>
      </c>
      <c r="C969" s="4">
        <f>INDEX(属性!F:F,MATCH(强化!A969,属性!A:A,0))</f>
        <v>12</v>
      </c>
      <c r="D969" s="4">
        <f t="shared" si="106"/>
        <v>7</v>
      </c>
      <c r="E969" s="4">
        <v>0</v>
      </c>
      <c r="F969" s="4">
        <v>0</v>
      </c>
      <c r="G969" s="4">
        <v>0</v>
      </c>
      <c r="H969" s="4">
        <f t="shared" si="108"/>
        <v>0</v>
      </c>
      <c r="I969" s="4">
        <f t="shared" si="109"/>
        <v>224</v>
      </c>
      <c r="J969" s="4">
        <f t="shared" si="111"/>
        <v>39</v>
      </c>
      <c r="K969" s="4">
        <f t="shared" si="104"/>
        <v>3600</v>
      </c>
      <c r="L969" s="4">
        <f>IF(D969=1,"",VLOOKUP(D969,系数!$AA$1:$AJ$12,MATCH(C969,圣物评级,0),1))</f>
        <v>0</v>
      </c>
      <c r="M969" s="4">
        <f t="shared" si="110"/>
        <v>115</v>
      </c>
    </row>
    <row r="970" spans="1:13" x14ac:dyDescent="0.3">
      <c r="A970" s="4">
        <f t="shared" si="105"/>
        <v>81000009</v>
      </c>
      <c r="B970" s="4">
        <v>1</v>
      </c>
      <c r="C970" s="4">
        <f>INDEX(属性!F:F,MATCH(强化!A970,属性!A:A,0))</f>
        <v>12</v>
      </c>
      <c r="D970" s="4">
        <f t="shared" si="106"/>
        <v>8</v>
      </c>
      <c r="E970" s="4">
        <v>0</v>
      </c>
      <c r="F970" s="4">
        <v>0</v>
      </c>
      <c r="G970" s="4">
        <v>0</v>
      </c>
      <c r="H970" s="4">
        <f t="shared" si="108"/>
        <v>0</v>
      </c>
      <c r="I970" s="4">
        <f t="shared" si="109"/>
        <v>228</v>
      </c>
      <c r="J970" s="4">
        <f t="shared" si="111"/>
        <v>44</v>
      </c>
      <c r="K970" s="4">
        <f t="shared" si="104"/>
        <v>3600</v>
      </c>
      <c r="L970" s="4">
        <f>IF(D970=1,"",VLOOKUP(D970,系数!$AA$1:$AJ$12,MATCH(C970,圣物评级,0),1))</f>
        <v>0</v>
      </c>
      <c r="M970" s="4">
        <f t="shared" si="110"/>
        <v>154</v>
      </c>
    </row>
    <row r="971" spans="1:13" x14ac:dyDescent="0.3">
      <c r="A971" s="4">
        <f t="shared" si="105"/>
        <v>81000009</v>
      </c>
      <c r="B971" s="4">
        <v>1</v>
      </c>
      <c r="C971" s="4">
        <f>INDEX(属性!F:F,MATCH(强化!A971,属性!A:A,0))</f>
        <v>12</v>
      </c>
      <c r="D971" s="4">
        <f t="shared" si="106"/>
        <v>9</v>
      </c>
      <c r="E971" s="4">
        <v>0</v>
      </c>
      <c r="F971" s="4">
        <v>0</v>
      </c>
      <c r="G971" s="4">
        <v>0</v>
      </c>
      <c r="H971" s="4">
        <f t="shared" si="108"/>
        <v>0</v>
      </c>
      <c r="I971" s="4">
        <f t="shared" si="109"/>
        <v>232</v>
      </c>
      <c r="J971" s="4">
        <f t="shared" si="111"/>
        <v>50</v>
      </c>
      <c r="K971" s="4">
        <f t="shared" si="104"/>
        <v>3600</v>
      </c>
      <c r="L971" s="4">
        <f>IF(D971=1,"",VLOOKUP(D971,系数!$AA$1:$AJ$12,MATCH(C971,圣物评级,0),1))</f>
        <v>0</v>
      </c>
      <c r="M971" s="4">
        <f t="shared" si="110"/>
        <v>198</v>
      </c>
    </row>
    <row r="972" spans="1:13" x14ac:dyDescent="0.3">
      <c r="A972" s="4">
        <f t="shared" si="105"/>
        <v>81000009</v>
      </c>
      <c r="B972" s="4">
        <v>1</v>
      </c>
      <c r="C972" s="4">
        <f>INDEX(属性!F:F,MATCH(强化!A972,属性!A:A,0))</f>
        <v>12</v>
      </c>
      <c r="D972" s="4">
        <f t="shared" si="106"/>
        <v>10</v>
      </c>
      <c r="E972" s="4">
        <v>0</v>
      </c>
      <c r="F972" s="4">
        <v>0</v>
      </c>
      <c r="G972" s="4">
        <v>0</v>
      </c>
      <c r="H972" s="4">
        <f t="shared" si="108"/>
        <v>0</v>
      </c>
      <c r="I972" s="4">
        <f t="shared" si="109"/>
        <v>236</v>
      </c>
      <c r="J972" s="4">
        <f t="shared" si="111"/>
        <v>56</v>
      </c>
      <c r="K972" s="4">
        <f t="shared" si="104"/>
        <v>3600</v>
      </c>
      <c r="L972" s="4">
        <f>IF(D972=1,"",VLOOKUP(D972,系数!$AA$1:$AJ$12,MATCH(C972,圣物评级,0),1))</f>
        <v>0</v>
      </c>
      <c r="M972" s="4">
        <f t="shared" si="110"/>
        <v>248</v>
      </c>
    </row>
    <row r="973" spans="1:13" x14ac:dyDescent="0.3">
      <c r="A973" s="4">
        <f t="shared" si="105"/>
        <v>81000009</v>
      </c>
      <c r="B973" s="4">
        <v>1</v>
      </c>
      <c r="C973" s="4">
        <f>INDEX(属性!F:F,MATCH(强化!A973,属性!A:A,0))</f>
        <v>12</v>
      </c>
      <c r="D973" s="4">
        <f t="shared" si="106"/>
        <v>11</v>
      </c>
      <c r="E973" s="4">
        <v>0</v>
      </c>
      <c r="F973" s="4">
        <v>0</v>
      </c>
      <c r="G973" s="4">
        <v>0</v>
      </c>
      <c r="H973" s="4">
        <f t="shared" si="108"/>
        <v>0</v>
      </c>
      <c r="I973" s="4">
        <f t="shared" si="109"/>
        <v>240</v>
      </c>
      <c r="J973" s="4">
        <f t="shared" si="111"/>
        <v>67</v>
      </c>
      <c r="K973" s="4">
        <f t="shared" si="104"/>
        <v>3600</v>
      </c>
      <c r="L973" s="4">
        <f>IF(D973=1,"",VLOOKUP(D973,系数!$AA$1:$AJ$12,MATCH(C973,圣物评级,0),1))</f>
        <v>0</v>
      </c>
      <c r="M973" s="4">
        <f t="shared" si="110"/>
        <v>304</v>
      </c>
    </row>
    <row r="974" spans="1:13" x14ac:dyDescent="0.3">
      <c r="A974" s="4">
        <f t="shared" si="105"/>
        <v>81000009</v>
      </c>
      <c r="B974" s="4">
        <v>1</v>
      </c>
      <c r="C974" s="4">
        <f>INDEX(属性!F:F,MATCH(强化!A974,属性!A:A,0))</f>
        <v>12</v>
      </c>
      <c r="D974" s="4">
        <f t="shared" si="106"/>
        <v>12</v>
      </c>
      <c r="E974" s="4">
        <v>0</v>
      </c>
      <c r="F974" s="4">
        <v>0</v>
      </c>
      <c r="G974" s="4">
        <v>0</v>
      </c>
      <c r="H974" s="4">
        <f t="shared" si="108"/>
        <v>0</v>
      </c>
      <c r="I974" s="4">
        <f t="shared" si="109"/>
        <v>244</v>
      </c>
      <c r="J974" s="4">
        <f t="shared" si="111"/>
        <v>78</v>
      </c>
      <c r="K974" s="4">
        <f t="shared" si="104"/>
        <v>3600</v>
      </c>
      <c r="L974" s="4">
        <f>IF(D974=1,"",VLOOKUP(D974,系数!$AA$1:$AJ$12,MATCH(C974,圣物评级,0),1))</f>
        <v>0</v>
      </c>
      <c r="M974" s="4">
        <f t="shared" si="110"/>
        <v>371</v>
      </c>
    </row>
    <row r="975" spans="1:13" x14ac:dyDescent="0.3">
      <c r="A975" s="4">
        <f t="shared" si="105"/>
        <v>81000009</v>
      </c>
      <c r="B975" s="4">
        <v>1</v>
      </c>
      <c r="C975" s="4">
        <f>INDEX(属性!F:F,MATCH(强化!A975,属性!A:A,0))</f>
        <v>12</v>
      </c>
      <c r="D975" s="4">
        <f t="shared" si="106"/>
        <v>13</v>
      </c>
      <c r="E975" s="4">
        <v>0</v>
      </c>
      <c r="F975" s="4">
        <v>0</v>
      </c>
      <c r="G975" s="4">
        <v>0</v>
      </c>
      <c r="H975" s="4">
        <f t="shared" si="108"/>
        <v>0</v>
      </c>
      <c r="I975" s="4">
        <f t="shared" si="109"/>
        <v>248</v>
      </c>
      <c r="J975" s="4">
        <f t="shared" si="111"/>
        <v>89</v>
      </c>
      <c r="K975" s="4">
        <f t="shared" si="104"/>
        <v>3600</v>
      </c>
      <c r="L975" s="4">
        <f>IF(D975=1,"",VLOOKUP(D975,系数!$AA$1:$AJ$12,MATCH(C975,圣物评级,0),1))</f>
        <v>0</v>
      </c>
      <c r="M975" s="4">
        <f t="shared" si="110"/>
        <v>449</v>
      </c>
    </row>
    <row r="976" spans="1:13" x14ac:dyDescent="0.3">
      <c r="A976" s="4">
        <f t="shared" si="105"/>
        <v>81000009</v>
      </c>
      <c r="B976" s="4">
        <v>1</v>
      </c>
      <c r="C976" s="4">
        <f>INDEX(属性!F:F,MATCH(强化!A976,属性!A:A,0))</f>
        <v>12</v>
      </c>
      <c r="D976" s="4">
        <f t="shared" si="106"/>
        <v>14</v>
      </c>
      <c r="E976" s="4">
        <v>0</v>
      </c>
      <c r="F976" s="4">
        <v>0</v>
      </c>
      <c r="G976" s="4">
        <v>0</v>
      </c>
      <c r="H976" s="4">
        <f t="shared" si="108"/>
        <v>0</v>
      </c>
      <c r="I976" s="4">
        <f t="shared" si="109"/>
        <v>252</v>
      </c>
      <c r="J976" s="4">
        <f t="shared" si="111"/>
        <v>100</v>
      </c>
      <c r="K976" s="4">
        <f t="shared" si="104"/>
        <v>3600</v>
      </c>
      <c r="L976" s="4">
        <f>IF(D976=1,"",VLOOKUP(D976,系数!$AA$1:$AJ$12,MATCH(C976,圣物评级,0),1))</f>
        <v>0</v>
      </c>
      <c r="M976" s="4">
        <f t="shared" si="110"/>
        <v>538</v>
      </c>
    </row>
    <row r="977" spans="1:13" x14ac:dyDescent="0.3">
      <c r="A977" s="4">
        <f t="shared" si="105"/>
        <v>81000009</v>
      </c>
      <c r="B977" s="4">
        <v>1</v>
      </c>
      <c r="C977" s="4">
        <f>INDEX(属性!F:F,MATCH(强化!A977,属性!A:A,0))</f>
        <v>12</v>
      </c>
      <c r="D977" s="4">
        <f t="shared" si="106"/>
        <v>15</v>
      </c>
      <c r="E977" s="4">
        <v>0</v>
      </c>
      <c r="F977" s="4">
        <v>0</v>
      </c>
      <c r="G977" s="4">
        <v>0</v>
      </c>
      <c r="H977" s="4">
        <f t="shared" si="108"/>
        <v>0</v>
      </c>
      <c r="I977" s="4">
        <f t="shared" si="109"/>
        <v>256</v>
      </c>
      <c r="J977" s="4">
        <f t="shared" si="111"/>
        <v>112</v>
      </c>
      <c r="K977" s="4">
        <f t="shared" si="104"/>
        <v>3600</v>
      </c>
      <c r="L977" s="4">
        <f>IF(D977=1,"",VLOOKUP(D977,系数!$AA$1:$AJ$12,MATCH(C977,圣物评级,0),1))</f>
        <v>0</v>
      </c>
      <c r="M977" s="4">
        <f t="shared" si="110"/>
        <v>638</v>
      </c>
    </row>
    <row r="978" spans="1:13" x14ac:dyDescent="0.3">
      <c r="A978" s="4">
        <f t="shared" si="105"/>
        <v>81000009</v>
      </c>
      <c r="B978" s="4">
        <v>1</v>
      </c>
      <c r="C978" s="4">
        <f>INDEX(属性!F:F,MATCH(强化!A978,属性!A:A,0))</f>
        <v>12</v>
      </c>
      <c r="D978" s="4">
        <f t="shared" si="106"/>
        <v>16</v>
      </c>
      <c r="E978" s="4">
        <v>0</v>
      </c>
      <c r="F978" s="4">
        <v>0</v>
      </c>
      <c r="G978" s="4">
        <v>0</v>
      </c>
      <c r="H978" s="4">
        <f t="shared" si="108"/>
        <v>0</v>
      </c>
      <c r="I978" s="4">
        <f t="shared" si="109"/>
        <v>260</v>
      </c>
      <c r="J978" s="4">
        <f t="shared" si="111"/>
        <v>123</v>
      </c>
      <c r="K978" s="4">
        <f t="shared" si="104"/>
        <v>3600</v>
      </c>
      <c r="L978" s="4">
        <f>IF(D978=1,"",VLOOKUP(D978,系数!$AA$1:$AJ$12,MATCH(C978,圣物评级,0),1))</f>
        <v>0</v>
      </c>
      <c r="M978" s="4">
        <f t="shared" si="110"/>
        <v>750</v>
      </c>
    </row>
    <row r="979" spans="1:13" x14ac:dyDescent="0.3">
      <c r="A979" s="4">
        <f t="shared" si="105"/>
        <v>81000009</v>
      </c>
      <c r="B979" s="4">
        <v>1</v>
      </c>
      <c r="C979" s="4">
        <f>INDEX(属性!F:F,MATCH(强化!A979,属性!A:A,0))</f>
        <v>12</v>
      </c>
      <c r="D979" s="4">
        <f t="shared" si="106"/>
        <v>17</v>
      </c>
      <c r="E979" s="4">
        <v>0</v>
      </c>
      <c r="F979" s="4">
        <v>0</v>
      </c>
      <c r="G979" s="4">
        <v>0</v>
      </c>
      <c r="H979" s="4">
        <f t="shared" si="108"/>
        <v>0</v>
      </c>
      <c r="I979" s="4">
        <f t="shared" si="109"/>
        <v>264</v>
      </c>
      <c r="J979" s="4">
        <f t="shared" si="111"/>
        <v>134</v>
      </c>
      <c r="K979" s="4">
        <f t="shared" si="104"/>
        <v>3600</v>
      </c>
      <c r="L979" s="4">
        <f>IF(D979=1,"",VLOOKUP(D979,系数!$AA$1:$AJ$12,MATCH(C979,圣物评级,0),1))</f>
        <v>0</v>
      </c>
      <c r="M979" s="4">
        <f t="shared" si="110"/>
        <v>873</v>
      </c>
    </row>
    <row r="980" spans="1:13" x14ac:dyDescent="0.3">
      <c r="A980" s="4">
        <f t="shared" si="105"/>
        <v>81000009</v>
      </c>
      <c r="B980" s="4">
        <v>1</v>
      </c>
      <c r="C980" s="4">
        <f>INDEX(属性!F:F,MATCH(强化!A980,属性!A:A,0))</f>
        <v>12</v>
      </c>
      <c r="D980" s="4">
        <f t="shared" si="106"/>
        <v>18</v>
      </c>
      <c r="E980" s="4">
        <v>0</v>
      </c>
      <c r="F980" s="4">
        <v>0</v>
      </c>
      <c r="G980" s="4">
        <v>0</v>
      </c>
      <c r="H980" s="4">
        <f t="shared" si="108"/>
        <v>0</v>
      </c>
      <c r="I980" s="4">
        <f t="shared" si="109"/>
        <v>268</v>
      </c>
      <c r="J980" s="4">
        <f t="shared" si="111"/>
        <v>145</v>
      </c>
      <c r="K980" s="4">
        <f t="shared" ref="K980:K1043" si="112">60*60</f>
        <v>3600</v>
      </c>
      <c r="L980" s="4">
        <f>IF(D980=1,"",VLOOKUP(D980,系数!$AA$1:$AJ$12,MATCH(C980,圣物评级,0),1))</f>
        <v>0</v>
      </c>
      <c r="M980" s="4">
        <f t="shared" si="110"/>
        <v>1007</v>
      </c>
    </row>
    <row r="981" spans="1:13" x14ac:dyDescent="0.3">
      <c r="A981" s="4">
        <f t="shared" si="105"/>
        <v>81000009</v>
      </c>
      <c r="B981" s="4">
        <v>1</v>
      </c>
      <c r="C981" s="4">
        <f>INDEX(属性!F:F,MATCH(强化!A981,属性!A:A,0))</f>
        <v>12</v>
      </c>
      <c r="D981" s="4">
        <f t="shared" si="106"/>
        <v>19</v>
      </c>
      <c r="E981" s="4">
        <v>0</v>
      </c>
      <c r="F981" s="4">
        <v>0</v>
      </c>
      <c r="G981" s="4">
        <v>0</v>
      </c>
      <c r="H981" s="4">
        <f t="shared" si="108"/>
        <v>0</v>
      </c>
      <c r="I981" s="4">
        <f t="shared" si="109"/>
        <v>272</v>
      </c>
      <c r="J981" s="4">
        <f t="shared" si="111"/>
        <v>156</v>
      </c>
      <c r="K981" s="4">
        <f t="shared" si="112"/>
        <v>3600</v>
      </c>
      <c r="L981" s="4">
        <f>IF(D981=1,"",VLOOKUP(D981,系数!$AA$1:$AJ$12,MATCH(C981,圣物评级,0),1))</f>
        <v>0</v>
      </c>
      <c r="M981" s="4">
        <f t="shared" si="110"/>
        <v>1152</v>
      </c>
    </row>
    <row r="982" spans="1:13" x14ac:dyDescent="0.3">
      <c r="A982" s="4">
        <f t="shared" si="105"/>
        <v>81000009</v>
      </c>
      <c r="B982" s="4">
        <v>1</v>
      </c>
      <c r="C982" s="4">
        <f>INDEX(属性!F:F,MATCH(强化!A982,属性!A:A,0))</f>
        <v>12</v>
      </c>
      <c r="D982" s="4">
        <f t="shared" si="106"/>
        <v>20</v>
      </c>
      <c r="E982" s="4">
        <v>0</v>
      </c>
      <c r="F982" s="4">
        <v>0</v>
      </c>
      <c r="G982" s="4">
        <v>0</v>
      </c>
      <c r="H982" s="4">
        <f t="shared" si="108"/>
        <v>0</v>
      </c>
      <c r="I982" s="4">
        <f t="shared" si="109"/>
        <v>276</v>
      </c>
      <c r="J982" s="4">
        <f t="shared" si="111"/>
        <v>168</v>
      </c>
      <c r="K982" s="4">
        <f t="shared" si="112"/>
        <v>3600</v>
      </c>
      <c r="L982" s="4">
        <f>IF(D982=1,"",VLOOKUP(D982,系数!$AA$1:$AJ$12,MATCH(C982,圣物评级,0),1))</f>
        <v>0</v>
      </c>
      <c r="M982" s="4">
        <f t="shared" si="110"/>
        <v>1308</v>
      </c>
    </row>
    <row r="983" spans="1:13" x14ac:dyDescent="0.3">
      <c r="A983" s="4">
        <f t="shared" si="105"/>
        <v>81000009</v>
      </c>
      <c r="B983" s="4">
        <v>1</v>
      </c>
      <c r="C983" s="4">
        <f>INDEX(属性!F:F,MATCH(强化!A983,属性!A:A,0))</f>
        <v>12</v>
      </c>
      <c r="D983" s="4">
        <f t="shared" si="106"/>
        <v>21</v>
      </c>
      <c r="E983" s="4">
        <v>0</v>
      </c>
      <c r="F983" s="4">
        <v>0</v>
      </c>
      <c r="G983" s="4">
        <v>0</v>
      </c>
      <c r="H983" s="4">
        <f t="shared" si="108"/>
        <v>0</v>
      </c>
      <c r="I983" s="4">
        <f t="shared" si="109"/>
        <v>280</v>
      </c>
      <c r="J983" s="4">
        <f t="shared" si="111"/>
        <v>179</v>
      </c>
      <c r="K983" s="4">
        <f t="shared" si="112"/>
        <v>3600</v>
      </c>
      <c r="L983" s="4">
        <f>IF(D983=1,"",VLOOKUP(D983,系数!$AA$1:$AJ$12,MATCH(C983,圣物评级,0),1))</f>
        <v>0</v>
      </c>
      <c r="M983" s="4">
        <f t="shared" si="110"/>
        <v>1476</v>
      </c>
    </row>
    <row r="984" spans="1:13" x14ac:dyDescent="0.3">
      <c r="A984" s="4">
        <f t="shared" si="105"/>
        <v>81000009</v>
      </c>
      <c r="B984" s="4">
        <v>1</v>
      </c>
      <c r="C984" s="4">
        <f>INDEX(属性!F:F,MATCH(强化!A984,属性!A:A,0))</f>
        <v>12</v>
      </c>
      <c r="D984" s="4">
        <f t="shared" si="106"/>
        <v>22</v>
      </c>
      <c r="E984" s="4">
        <v>0</v>
      </c>
      <c r="F984" s="4">
        <v>0</v>
      </c>
      <c r="G984" s="4">
        <v>0</v>
      </c>
      <c r="H984" s="4">
        <f t="shared" si="108"/>
        <v>0</v>
      </c>
      <c r="I984" s="4">
        <f t="shared" si="109"/>
        <v>284</v>
      </c>
      <c r="J984" s="4">
        <f t="shared" si="111"/>
        <v>190</v>
      </c>
      <c r="K984" s="4">
        <f t="shared" si="112"/>
        <v>3600</v>
      </c>
      <c r="L984" s="4">
        <f>IF(D984=1,"",VLOOKUP(D984,系数!$AA$1:$AJ$12,MATCH(C984,圣物评级,0),1))</f>
        <v>0</v>
      </c>
      <c r="M984" s="4">
        <f t="shared" si="110"/>
        <v>1655</v>
      </c>
    </row>
    <row r="985" spans="1:13" x14ac:dyDescent="0.3">
      <c r="A985" s="4">
        <f t="shared" si="105"/>
        <v>81000009</v>
      </c>
      <c r="B985" s="4">
        <v>1</v>
      </c>
      <c r="C985" s="4">
        <f>INDEX(属性!F:F,MATCH(强化!A985,属性!A:A,0))</f>
        <v>12</v>
      </c>
      <c r="D985" s="4">
        <f t="shared" si="106"/>
        <v>23</v>
      </c>
      <c r="E985" s="4">
        <v>0</v>
      </c>
      <c r="F985" s="4">
        <v>0</v>
      </c>
      <c r="G985" s="4">
        <v>0</v>
      </c>
      <c r="H985" s="4">
        <f t="shared" si="108"/>
        <v>0</v>
      </c>
      <c r="I985" s="4">
        <f t="shared" si="109"/>
        <v>288</v>
      </c>
      <c r="J985" s="4">
        <f t="shared" si="111"/>
        <v>201</v>
      </c>
      <c r="K985" s="4">
        <f t="shared" si="112"/>
        <v>3600</v>
      </c>
      <c r="L985" s="4">
        <f>IF(D985=1,"",VLOOKUP(D985,系数!$AA$1:$AJ$12,MATCH(C985,圣物评级,0),1))</f>
        <v>0</v>
      </c>
      <c r="M985" s="4">
        <f t="shared" si="110"/>
        <v>1845</v>
      </c>
    </row>
    <row r="986" spans="1:13" x14ac:dyDescent="0.3">
      <c r="A986" s="4">
        <f t="shared" si="105"/>
        <v>81000009</v>
      </c>
      <c r="B986" s="4">
        <v>1</v>
      </c>
      <c r="C986" s="4">
        <f>INDEX(属性!F:F,MATCH(强化!A986,属性!A:A,0))</f>
        <v>12</v>
      </c>
      <c r="D986" s="4">
        <f t="shared" si="106"/>
        <v>24</v>
      </c>
      <c r="E986" s="4">
        <v>0</v>
      </c>
      <c r="F986" s="4">
        <v>0</v>
      </c>
      <c r="G986" s="4">
        <v>0</v>
      </c>
      <c r="H986" s="4">
        <f t="shared" si="108"/>
        <v>0</v>
      </c>
      <c r="I986" s="4">
        <f t="shared" si="109"/>
        <v>292</v>
      </c>
      <c r="J986" s="4">
        <f t="shared" si="111"/>
        <v>212</v>
      </c>
      <c r="K986" s="4">
        <f t="shared" si="112"/>
        <v>3600</v>
      </c>
      <c r="L986" s="4">
        <f>IF(D986=1,"",VLOOKUP(D986,系数!$AA$1:$AJ$12,MATCH(C986,圣物评级,0),1))</f>
        <v>0</v>
      </c>
      <c r="M986" s="4">
        <f t="shared" si="110"/>
        <v>2046</v>
      </c>
    </row>
    <row r="987" spans="1:13" x14ac:dyDescent="0.3">
      <c r="A987" s="4">
        <f t="shared" si="105"/>
        <v>81000009</v>
      </c>
      <c r="B987" s="4">
        <v>1</v>
      </c>
      <c r="C987" s="4">
        <f>INDEX(属性!F:F,MATCH(强化!A987,属性!A:A,0))</f>
        <v>12</v>
      </c>
      <c r="D987" s="4">
        <f t="shared" si="106"/>
        <v>25</v>
      </c>
      <c r="E987" s="4">
        <v>0</v>
      </c>
      <c r="F987" s="4">
        <v>0</v>
      </c>
      <c r="G987" s="4">
        <v>0</v>
      </c>
      <c r="H987" s="4">
        <f t="shared" si="108"/>
        <v>0</v>
      </c>
      <c r="I987" s="4">
        <f t="shared" si="109"/>
        <v>296</v>
      </c>
      <c r="J987" s="4">
        <f t="shared" si="111"/>
        <v>224</v>
      </c>
      <c r="K987" s="4">
        <f t="shared" si="112"/>
        <v>3600</v>
      </c>
      <c r="L987" s="4">
        <f>IF(D987=1,"",VLOOKUP(D987,系数!$AA$1:$AJ$12,MATCH(C987,圣物评级,0),1))</f>
        <v>0</v>
      </c>
      <c r="M987" s="4">
        <f t="shared" si="110"/>
        <v>2258</v>
      </c>
    </row>
    <row r="988" spans="1:13" x14ac:dyDescent="0.3">
      <c r="A988" s="4">
        <f t="shared" si="105"/>
        <v>81000009</v>
      </c>
      <c r="B988" s="4">
        <v>1</v>
      </c>
      <c r="C988" s="4">
        <f>INDEX(属性!F:F,MATCH(强化!A988,属性!A:A,0))</f>
        <v>12</v>
      </c>
      <c r="D988" s="4">
        <f t="shared" si="106"/>
        <v>26</v>
      </c>
      <c r="E988" s="4">
        <v>0</v>
      </c>
      <c r="F988" s="4">
        <v>0</v>
      </c>
      <c r="G988" s="4">
        <v>0</v>
      </c>
      <c r="H988" s="4">
        <f t="shared" si="108"/>
        <v>0</v>
      </c>
      <c r="I988" s="4">
        <f t="shared" si="109"/>
        <v>300</v>
      </c>
      <c r="J988" s="4">
        <f t="shared" si="111"/>
        <v>235</v>
      </c>
      <c r="K988" s="4">
        <f t="shared" si="112"/>
        <v>3600</v>
      </c>
      <c r="L988" s="4">
        <f>IF(D988=1,"",VLOOKUP(D988,系数!$AA$1:$AJ$12,MATCH(C988,圣物评级,0),1))</f>
        <v>0</v>
      </c>
      <c r="M988" s="4">
        <f t="shared" si="110"/>
        <v>2482</v>
      </c>
    </row>
    <row r="989" spans="1:13" x14ac:dyDescent="0.3">
      <c r="A989" s="4">
        <f t="shared" si="105"/>
        <v>81000009</v>
      </c>
      <c r="B989" s="4">
        <v>1</v>
      </c>
      <c r="C989" s="4">
        <f>INDEX(属性!F:F,MATCH(强化!A989,属性!A:A,0))</f>
        <v>12</v>
      </c>
      <c r="D989" s="4">
        <f t="shared" si="106"/>
        <v>27</v>
      </c>
      <c r="E989" s="4">
        <v>0</v>
      </c>
      <c r="F989" s="4">
        <v>0</v>
      </c>
      <c r="G989" s="4">
        <v>0</v>
      </c>
      <c r="H989" s="4">
        <f t="shared" si="108"/>
        <v>0</v>
      </c>
      <c r="I989" s="4">
        <f t="shared" si="109"/>
        <v>304</v>
      </c>
      <c r="J989" s="4">
        <f t="shared" si="111"/>
        <v>246</v>
      </c>
      <c r="K989" s="4">
        <f t="shared" si="112"/>
        <v>3600</v>
      </c>
      <c r="L989" s="4">
        <f>IF(D989=1,"",VLOOKUP(D989,系数!$AA$1:$AJ$12,MATCH(C989,圣物评级,0),1))</f>
        <v>0</v>
      </c>
      <c r="M989" s="4">
        <f t="shared" si="110"/>
        <v>2717</v>
      </c>
    </row>
    <row r="990" spans="1:13" x14ac:dyDescent="0.3">
      <c r="A990" s="4">
        <f t="shared" si="105"/>
        <v>81000009</v>
      </c>
      <c r="B990" s="4">
        <v>1</v>
      </c>
      <c r="C990" s="4">
        <f>INDEX(属性!F:F,MATCH(强化!A990,属性!A:A,0))</f>
        <v>12</v>
      </c>
      <c r="D990" s="4">
        <f t="shared" si="106"/>
        <v>28</v>
      </c>
      <c r="E990" s="4">
        <v>0</v>
      </c>
      <c r="F990" s="4">
        <v>0</v>
      </c>
      <c r="G990" s="4">
        <v>0</v>
      </c>
      <c r="H990" s="4">
        <f t="shared" si="108"/>
        <v>0</v>
      </c>
      <c r="I990" s="4">
        <f t="shared" si="109"/>
        <v>308</v>
      </c>
      <c r="J990" s="4">
        <f t="shared" si="111"/>
        <v>257</v>
      </c>
      <c r="K990" s="4">
        <f t="shared" si="112"/>
        <v>3600</v>
      </c>
      <c r="L990" s="4">
        <f>IF(D990=1,"",VLOOKUP(D990,系数!$AA$1:$AJ$12,MATCH(C990,圣物评级,0),1))</f>
        <v>0</v>
      </c>
      <c r="M990" s="4">
        <f t="shared" si="110"/>
        <v>2963</v>
      </c>
    </row>
    <row r="991" spans="1:13" x14ac:dyDescent="0.3">
      <c r="A991" s="4">
        <f t="shared" si="105"/>
        <v>81000009</v>
      </c>
      <c r="B991" s="4">
        <v>1</v>
      </c>
      <c r="C991" s="4">
        <f>INDEX(属性!F:F,MATCH(强化!A991,属性!A:A,0))</f>
        <v>12</v>
      </c>
      <c r="D991" s="4">
        <f t="shared" si="106"/>
        <v>29</v>
      </c>
      <c r="E991" s="4">
        <v>0</v>
      </c>
      <c r="F991" s="4">
        <v>0</v>
      </c>
      <c r="G991" s="4">
        <v>0</v>
      </c>
      <c r="H991" s="4">
        <f t="shared" si="108"/>
        <v>0</v>
      </c>
      <c r="I991" s="4">
        <f t="shared" si="109"/>
        <v>312</v>
      </c>
      <c r="J991" s="4">
        <f t="shared" si="111"/>
        <v>268</v>
      </c>
      <c r="K991" s="4">
        <f t="shared" si="112"/>
        <v>3600</v>
      </c>
      <c r="L991" s="4">
        <f>IF(D991=1,"",VLOOKUP(D991,系数!$AA$1:$AJ$12,MATCH(C991,圣物评级,0),1))</f>
        <v>0</v>
      </c>
      <c r="M991" s="4">
        <f t="shared" si="110"/>
        <v>3220</v>
      </c>
    </row>
    <row r="992" spans="1:13" x14ac:dyDescent="0.3">
      <c r="A992" s="4">
        <f t="shared" si="105"/>
        <v>81000009</v>
      </c>
      <c r="B992" s="4">
        <v>1</v>
      </c>
      <c r="C992" s="4">
        <f>INDEX(属性!F:F,MATCH(强化!A992,属性!A:A,0))</f>
        <v>12</v>
      </c>
      <c r="D992" s="4">
        <f t="shared" si="106"/>
        <v>30</v>
      </c>
      <c r="E992" s="4">
        <v>0</v>
      </c>
      <c r="F992" s="4">
        <v>0</v>
      </c>
      <c r="G992" s="4">
        <v>0</v>
      </c>
      <c r="H992" s="4">
        <f t="shared" si="108"/>
        <v>0</v>
      </c>
      <c r="I992" s="4">
        <f t="shared" si="109"/>
        <v>316</v>
      </c>
      <c r="J992" s="4">
        <f t="shared" si="111"/>
        <v>280</v>
      </c>
      <c r="K992" s="4">
        <f t="shared" si="112"/>
        <v>3600</v>
      </c>
      <c r="L992" s="4">
        <f>IF(D992=1,"",VLOOKUP(D992,系数!$AA$1:$AJ$12,MATCH(C992,圣物评级,0),1))</f>
        <v>0</v>
      </c>
      <c r="M992" s="4">
        <f t="shared" si="110"/>
        <v>3488</v>
      </c>
    </row>
    <row r="993" spans="1:13" x14ac:dyDescent="0.3">
      <c r="A993" s="4">
        <f t="shared" si="105"/>
        <v>81000009</v>
      </c>
      <c r="B993" s="4">
        <v>1</v>
      </c>
      <c r="C993" s="4">
        <f>INDEX(属性!F:F,MATCH(强化!A993,属性!A:A,0))</f>
        <v>12</v>
      </c>
      <c r="D993" s="4">
        <f t="shared" si="106"/>
        <v>31</v>
      </c>
      <c r="E993" s="4">
        <v>0</v>
      </c>
      <c r="F993" s="4">
        <v>0</v>
      </c>
      <c r="G993" s="4">
        <v>0</v>
      </c>
      <c r="H993" s="4">
        <f t="shared" si="108"/>
        <v>0</v>
      </c>
      <c r="I993" s="4">
        <f t="shared" si="109"/>
        <v>320</v>
      </c>
      <c r="J993" s="4">
        <f t="shared" si="111"/>
        <v>296</v>
      </c>
      <c r="K993" s="4">
        <f t="shared" si="112"/>
        <v>3600</v>
      </c>
      <c r="L993" s="4">
        <f>IF(D993=1,"",VLOOKUP(D993,系数!$AA$1:$AJ$12,MATCH(C993,圣物评级,0),1))</f>
        <v>0</v>
      </c>
      <c r="M993" s="4">
        <f t="shared" si="110"/>
        <v>3768</v>
      </c>
    </row>
    <row r="994" spans="1:13" x14ac:dyDescent="0.3">
      <c r="A994" s="4">
        <f t="shared" si="105"/>
        <v>81000009</v>
      </c>
      <c r="B994" s="4">
        <v>1</v>
      </c>
      <c r="C994" s="4">
        <f>INDEX(属性!F:F,MATCH(强化!A994,属性!A:A,0))</f>
        <v>12</v>
      </c>
      <c r="D994" s="4">
        <f t="shared" si="106"/>
        <v>32</v>
      </c>
      <c r="E994" s="4">
        <v>0</v>
      </c>
      <c r="F994" s="4">
        <v>0</v>
      </c>
      <c r="G994" s="4">
        <v>0</v>
      </c>
      <c r="H994" s="4">
        <f t="shared" si="108"/>
        <v>0</v>
      </c>
      <c r="I994" s="4">
        <f t="shared" si="109"/>
        <v>324</v>
      </c>
      <c r="J994" s="4">
        <f t="shared" si="111"/>
        <v>313</v>
      </c>
      <c r="K994" s="4">
        <f t="shared" si="112"/>
        <v>3600</v>
      </c>
      <c r="L994" s="4">
        <f>IF(D994=1,"",VLOOKUP(D994,系数!$AA$1:$AJ$12,MATCH(C994,圣物评级,0),1))</f>
        <v>0</v>
      </c>
      <c r="M994" s="4">
        <f t="shared" si="110"/>
        <v>4064</v>
      </c>
    </row>
    <row r="995" spans="1:13" x14ac:dyDescent="0.3">
      <c r="A995" s="4">
        <f t="shared" si="105"/>
        <v>81000009</v>
      </c>
      <c r="B995" s="4">
        <v>1</v>
      </c>
      <c r="C995" s="4">
        <f>INDEX(属性!F:F,MATCH(强化!A995,属性!A:A,0))</f>
        <v>12</v>
      </c>
      <c r="D995" s="4">
        <f t="shared" si="106"/>
        <v>33</v>
      </c>
      <c r="E995" s="4">
        <v>0</v>
      </c>
      <c r="F995" s="4">
        <v>0</v>
      </c>
      <c r="G995" s="4">
        <v>0</v>
      </c>
      <c r="H995" s="4">
        <f t="shared" si="108"/>
        <v>0</v>
      </c>
      <c r="I995" s="4">
        <f t="shared" si="109"/>
        <v>328</v>
      </c>
      <c r="J995" s="4">
        <f t="shared" si="111"/>
        <v>330</v>
      </c>
      <c r="K995" s="4">
        <f t="shared" si="112"/>
        <v>3600</v>
      </c>
      <c r="L995" s="4">
        <f>IF(D995=1,"",VLOOKUP(D995,系数!$AA$1:$AJ$12,MATCH(C995,圣物评级,0),1))</f>
        <v>0</v>
      </c>
      <c r="M995" s="4">
        <f t="shared" si="110"/>
        <v>4377</v>
      </c>
    </row>
    <row r="996" spans="1:13" x14ac:dyDescent="0.3">
      <c r="A996" s="4">
        <f t="shared" si="105"/>
        <v>81000009</v>
      </c>
      <c r="B996" s="4">
        <v>1</v>
      </c>
      <c r="C996" s="4">
        <f>INDEX(属性!F:F,MATCH(强化!A996,属性!A:A,0))</f>
        <v>12</v>
      </c>
      <c r="D996" s="4">
        <f t="shared" si="106"/>
        <v>34</v>
      </c>
      <c r="E996" s="4">
        <v>0</v>
      </c>
      <c r="F996" s="4">
        <v>0</v>
      </c>
      <c r="G996" s="4">
        <v>0</v>
      </c>
      <c r="H996" s="4">
        <f t="shared" si="108"/>
        <v>0</v>
      </c>
      <c r="I996" s="4">
        <f t="shared" si="109"/>
        <v>332</v>
      </c>
      <c r="J996" s="4">
        <f t="shared" si="111"/>
        <v>347</v>
      </c>
      <c r="K996" s="4">
        <f t="shared" si="112"/>
        <v>3600</v>
      </c>
      <c r="L996" s="4">
        <f>IF(D996=1,"",VLOOKUP(D996,系数!$AA$1:$AJ$12,MATCH(C996,圣物评级,0),1))</f>
        <v>0</v>
      </c>
      <c r="M996" s="4">
        <f t="shared" si="110"/>
        <v>4707</v>
      </c>
    </row>
    <row r="997" spans="1:13" x14ac:dyDescent="0.3">
      <c r="A997" s="4">
        <f t="shared" si="105"/>
        <v>81000009</v>
      </c>
      <c r="B997" s="4">
        <v>1</v>
      </c>
      <c r="C997" s="4">
        <f>INDEX(属性!F:F,MATCH(强化!A997,属性!A:A,0))</f>
        <v>12</v>
      </c>
      <c r="D997" s="4">
        <f t="shared" si="106"/>
        <v>35</v>
      </c>
      <c r="E997" s="4">
        <v>0</v>
      </c>
      <c r="F997" s="4">
        <v>0</v>
      </c>
      <c r="G997" s="4">
        <v>0</v>
      </c>
      <c r="H997" s="4">
        <f t="shared" si="108"/>
        <v>0</v>
      </c>
      <c r="I997" s="4">
        <f t="shared" si="109"/>
        <v>336</v>
      </c>
      <c r="J997" s="4">
        <f t="shared" si="111"/>
        <v>364</v>
      </c>
      <c r="K997" s="4">
        <f t="shared" si="112"/>
        <v>3600</v>
      </c>
      <c r="L997" s="4">
        <f>IF(D997=1,"",VLOOKUP(D997,系数!$AA$1:$AJ$12,MATCH(C997,圣物评级,0),1))</f>
        <v>0</v>
      </c>
      <c r="M997" s="4">
        <f t="shared" si="110"/>
        <v>5054</v>
      </c>
    </row>
    <row r="998" spans="1:13" x14ac:dyDescent="0.3">
      <c r="A998" s="4">
        <f t="shared" si="105"/>
        <v>81000009</v>
      </c>
      <c r="B998" s="4">
        <v>1</v>
      </c>
      <c r="C998" s="4">
        <f>INDEX(属性!F:F,MATCH(强化!A998,属性!A:A,0))</f>
        <v>12</v>
      </c>
      <c r="D998" s="4">
        <f t="shared" si="106"/>
        <v>36</v>
      </c>
      <c r="E998" s="4">
        <v>0</v>
      </c>
      <c r="F998" s="4">
        <v>0</v>
      </c>
      <c r="G998" s="4">
        <v>0</v>
      </c>
      <c r="H998" s="4">
        <f t="shared" si="108"/>
        <v>0</v>
      </c>
      <c r="I998" s="4">
        <f t="shared" si="109"/>
        <v>340</v>
      </c>
      <c r="J998" s="4">
        <f t="shared" si="111"/>
        <v>380</v>
      </c>
      <c r="K998" s="4">
        <f t="shared" si="112"/>
        <v>3600</v>
      </c>
      <c r="L998" s="4">
        <f>IF(D998=1,"",VLOOKUP(D998,系数!$AA$1:$AJ$12,MATCH(C998,圣物评级,0),1))</f>
        <v>0</v>
      </c>
      <c r="M998" s="4">
        <f t="shared" si="110"/>
        <v>5418</v>
      </c>
    </row>
    <row r="999" spans="1:13" x14ac:dyDescent="0.3">
      <c r="A999" s="4">
        <f t="shared" si="105"/>
        <v>81000009</v>
      </c>
      <c r="B999" s="4">
        <v>1</v>
      </c>
      <c r="C999" s="4">
        <f>INDEX(属性!F:F,MATCH(强化!A999,属性!A:A,0))</f>
        <v>12</v>
      </c>
      <c r="D999" s="4">
        <f t="shared" si="106"/>
        <v>37</v>
      </c>
      <c r="E999" s="4">
        <v>0</v>
      </c>
      <c r="F999" s="4">
        <v>0</v>
      </c>
      <c r="G999" s="4">
        <v>0</v>
      </c>
      <c r="H999" s="4">
        <f t="shared" si="108"/>
        <v>0</v>
      </c>
      <c r="I999" s="4">
        <f t="shared" si="109"/>
        <v>344</v>
      </c>
      <c r="J999" s="4">
        <f t="shared" si="111"/>
        <v>397</v>
      </c>
      <c r="K999" s="4">
        <f t="shared" si="112"/>
        <v>3600</v>
      </c>
      <c r="L999" s="4">
        <f>IF(D999=1,"",VLOOKUP(D999,系数!$AA$1:$AJ$12,MATCH(C999,圣物评级,0),1))</f>
        <v>0</v>
      </c>
      <c r="M999" s="4">
        <f t="shared" si="110"/>
        <v>5798</v>
      </c>
    </row>
    <row r="1000" spans="1:13" x14ac:dyDescent="0.3">
      <c r="A1000" s="4">
        <f t="shared" si="105"/>
        <v>81000009</v>
      </c>
      <c r="B1000" s="4">
        <v>1</v>
      </c>
      <c r="C1000" s="4">
        <f>INDEX(属性!F:F,MATCH(强化!A1000,属性!A:A,0))</f>
        <v>12</v>
      </c>
      <c r="D1000" s="4">
        <f t="shared" si="106"/>
        <v>38</v>
      </c>
      <c r="E1000" s="4">
        <v>0</v>
      </c>
      <c r="F1000" s="4">
        <v>0</v>
      </c>
      <c r="G1000" s="4">
        <v>0</v>
      </c>
      <c r="H1000" s="4">
        <f t="shared" si="108"/>
        <v>0</v>
      </c>
      <c r="I1000" s="4">
        <f t="shared" si="109"/>
        <v>348</v>
      </c>
      <c r="J1000" s="4">
        <f t="shared" si="111"/>
        <v>414</v>
      </c>
      <c r="K1000" s="4">
        <f t="shared" si="112"/>
        <v>3600</v>
      </c>
      <c r="L1000" s="4">
        <f>IF(D1000=1,"",VLOOKUP(D1000,系数!$AA$1:$AJ$12,MATCH(C1000,圣物评级,0),1))</f>
        <v>0</v>
      </c>
      <c r="M1000" s="4">
        <f t="shared" si="110"/>
        <v>6195</v>
      </c>
    </row>
    <row r="1001" spans="1:13" x14ac:dyDescent="0.3">
      <c r="A1001" s="4">
        <f t="shared" si="105"/>
        <v>81000009</v>
      </c>
      <c r="B1001" s="4">
        <v>1</v>
      </c>
      <c r="C1001" s="4">
        <f>INDEX(属性!F:F,MATCH(强化!A1001,属性!A:A,0))</f>
        <v>12</v>
      </c>
      <c r="D1001" s="4">
        <f t="shared" si="106"/>
        <v>39</v>
      </c>
      <c r="E1001" s="4">
        <v>0</v>
      </c>
      <c r="F1001" s="4">
        <v>0</v>
      </c>
      <c r="G1001" s="4">
        <v>0</v>
      </c>
      <c r="H1001" s="4">
        <f t="shared" si="108"/>
        <v>0</v>
      </c>
      <c r="I1001" s="4">
        <f t="shared" si="109"/>
        <v>352</v>
      </c>
      <c r="J1001" s="4">
        <f t="shared" si="111"/>
        <v>431</v>
      </c>
      <c r="K1001" s="4">
        <f t="shared" si="112"/>
        <v>3600</v>
      </c>
      <c r="L1001" s="4">
        <f>IF(D1001=1,"",VLOOKUP(D1001,系数!$AA$1:$AJ$12,MATCH(C1001,圣物评级,0),1))</f>
        <v>0</v>
      </c>
      <c r="M1001" s="4">
        <f t="shared" si="110"/>
        <v>6609</v>
      </c>
    </row>
    <row r="1002" spans="1:13" x14ac:dyDescent="0.3">
      <c r="A1002" s="4">
        <f t="shared" si="105"/>
        <v>81000009</v>
      </c>
      <c r="B1002" s="4">
        <v>1</v>
      </c>
      <c r="C1002" s="4">
        <f>INDEX(属性!F:F,MATCH(强化!A1002,属性!A:A,0))</f>
        <v>12</v>
      </c>
      <c r="D1002" s="4">
        <f t="shared" si="106"/>
        <v>40</v>
      </c>
      <c r="E1002" s="4">
        <v>0</v>
      </c>
      <c r="F1002" s="4">
        <v>0</v>
      </c>
      <c r="G1002" s="4">
        <v>0</v>
      </c>
      <c r="H1002" s="4">
        <f t="shared" si="108"/>
        <v>0</v>
      </c>
      <c r="I1002" s="4">
        <f t="shared" si="109"/>
        <v>356</v>
      </c>
      <c r="J1002" s="4">
        <f t="shared" si="111"/>
        <v>448</v>
      </c>
      <c r="K1002" s="4">
        <f t="shared" si="112"/>
        <v>3600</v>
      </c>
      <c r="L1002" s="4">
        <f>IF(D1002=1,"",VLOOKUP(D1002,系数!$AA$1:$AJ$12,MATCH(C1002,圣物评级,0),1))</f>
        <v>0</v>
      </c>
      <c r="M1002" s="4">
        <f t="shared" si="110"/>
        <v>7040</v>
      </c>
    </row>
    <row r="1003" spans="1:13" x14ac:dyDescent="0.3">
      <c r="A1003" s="4">
        <f t="shared" si="105"/>
        <v>81000009</v>
      </c>
      <c r="B1003" s="4">
        <v>1</v>
      </c>
      <c r="C1003" s="4">
        <f>INDEX(属性!F:F,MATCH(强化!A1003,属性!A:A,0))</f>
        <v>12</v>
      </c>
      <c r="D1003" s="4">
        <f t="shared" si="106"/>
        <v>41</v>
      </c>
      <c r="E1003" s="4">
        <v>0</v>
      </c>
      <c r="F1003" s="4">
        <v>0</v>
      </c>
      <c r="G1003" s="4">
        <v>0</v>
      </c>
      <c r="H1003" s="4">
        <f t="shared" si="108"/>
        <v>0</v>
      </c>
      <c r="I1003" s="4">
        <f t="shared" si="109"/>
        <v>360</v>
      </c>
      <c r="J1003" s="4">
        <f t="shared" si="111"/>
        <v>470</v>
      </c>
      <c r="K1003" s="4">
        <f t="shared" si="112"/>
        <v>3600</v>
      </c>
      <c r="L1003" s="4">
        <f>IF(D1003=1,"",VLOOKUP(D1003,系数!$AA$1:$AJ$12,MATCH(C1003,圣物评级,0),1))</f>
        <v>0</v>
      </c>
      <c r="M1003" s="4">
        <f t="shared" si="110"/>
        <v>7488</v>
      </c>
    </row>
    <row r="1004" spans="1:13" x14ac:dyDescent="0.3">
      <c r="A1004" s="4">
        <f t="shared" si="105"/>
        <v>81000009</v>
      </c>
      <c r="B1004" s="4">
        <v>1</v>
      </c>
      <c r="C1004" s="4">
        <f>INDEX(属性!F:F,MATCH(强化!A1004,属性!A:A,0))</f>
        <v>12</v>
      </c>
      <c r="D1004" s="4">
        <f t="shared" si="106"/>
        <v>42</v>
      </c>
      <c r="E1004" s="4">
        <v>0</v>
      </c>
      <c r="F1004" s="4">
        <v>0</v>
      </c>
      <c r="G1004" s="4">
        <v>0</v>
      </c>
      <c r="H1004" s="4">
        <f t="shared" si="108"/>
        <v>0</v>
      </c>
      <c r="I1004" s="4">
        <f t="shared" si="109"/>
        <v>364</v>
      </c>
      <c r="J1004" s="4">
        <f t="shared" si="111"/>
        <v>493</v>
      </c>
      <c r="K1004" s="4">
        <f t="shared" si="112"/>
        <v>3600</v>
      </c>
      <c r="L1004" s="4">
        <f>IF(D1004=1,"",VLOOKUP(D1004,系数!$AA$1:$AJ$12,MATCH(C1004,圣物评级,0),1))</f>
        <v>0</v>
      </c>
      <c r="M1004" s="4">
        <f t="shared" si="110"/>
        <v>7958</v>
      </c>
    </row>
    <row r="1005" spans="1:13" x14ac:dyDescent="0.3">
      <c r="A1005" s="4">
        <f t="shared" si="105"/>
        <v>81000009</v>
      </c>
      <c r="B1005" s="4">
        <v>1</v>
      </c>
      <c r="C1005" s="4">
        <f>INDEX(属性!F:F,MATCH(强化!A1005,属性!A:A,0))</f>
        <v>12</v>
      </c>
      <c r="D1005" s="4">
        <f t="shared" si="106"/>
        <v>43</v>
      </c>
      <c r="E1005" s="4">
        <v>0</v>
      </c>
      <c r="F1005" s="4">
        <v>0</v>
      </c>
      <c r="G1005" s="4">
        <v>0</v>
      </c>
      <c r="H1005" s="4">
        <f t="shared" si="108"/>
        <v>0</v>
      </c>
      <c r="I1005" s="4">
        <f t="shared" si="109"/>
        <v>368</v>
      </c>
      <c r="J1005" s="4">
        <f t="shared" si="111"/>
        <v>518</v>
      </c>
      <c r="K1005" s="4">
        <f t="shared" si="112"/>
        <v>3600</v>
      </c>
      <c r="L1005" s="4">
        <f>IF(D1005=1,"",VLOOKUP(D1005,系数!$AA$1:$AJ$12,MATCH(C1005,圣物评级,0),1))</f>
        <v>0</v>
      </c>
      <c r="M1005" s="4">
        <f t="shared" si="110"/>
        <v>8451</v>
      </c>
    </row>
    <row r="1006" spans="1:13" x14ac:dyDescent="0.3">
      <c r="A1006" s="4">
        <f t="shared" si="105"/>
        <v>81000009</v>
      </c>
      <c r="B1006" s="4">
        <v>1</v>
      </c>
      <c r="C1006" s="4">
        <f>INDEX(属性!F:F,MATCH(强化!A1006,属性!A:A,0))</f>
        <v>12</v>
      </c>
      <c r="D1006" s="4">
        <f t="shared" si="106"/>
        <v>44</v>
      </c>
      <c r="E1006" s="4">
        <v>0</v>
      </c>
      <c r="F1006" s="4">
        <v>0</v>
      </c>
      <c r="G1006" s="4">
        <v>0</v>
      </c>
      <c r="H1006" s="4">
        <f t="shared" si="108"/>
        <v>0</v>
      </c>
      <c r="I1006" s="4">
        <f t="shared" si="109"/>
        <v>372</v>
      </c>
      <c r="J1006" s="4">
        <f t="shared" si="111"/>
        <v>543</v>
      </c>
      <c r="K1006" s="4">
        <f t="shared" si="112"/>
        <v>3600</v>
      </c>
      <c r="L1006" s="4">
        <f>IF(D1006=1,"",VLOOKUP(D1006,系数!$AA$1:$AJ$12,MATCH(C1006,圣物评级,0),1))</f>
        <v>0</v>
      </c>
      <c r="M1006" s="4">
        <f t="shared" si="110"/>
        <v>8969</v>
      </c>
    </row>
    <row r="1007" spans="1:13" x14ac:dyDescent="0.3">
      <c r="A1007" s="4">
        <f t="shared" si="105"/>
        <v>81000009</v>
      </c>
      <c r="B1007" s="4">
        <v>1</v>
      </c>
      <c r="C1007" s="4">
        <f>INDEX(属性!F:F,MATCH(强化!A1007,属性!A:A,0))</f>
        <v>12</v>
      </c>
      <c r="D1007" s="4">
        <f t="shared" si="106"/>
        <v>45</v>
      </c>
      <c r="E1007" s="4">
        <v>0</v>
      </c>
      <c r="F1007" s="4">
        <v>0</v>
      </c>
      <c r="G1007" s="4">
        <v>0</v>
      </c>
      <c r="H1007" s="4">
        <f t="shared" si="108"/>
        <v>0</v>
      </c>
      <c r="I1007" s="4">
        <f t="shared" si="109"/>
        <v>376</v>
      </c>
      <c r="J1007" s="4">
        <f t="shared" si="111"/>
        <v>571</v>
      </c>
      <c r="K1007" s="4">
        <f t="shared" si="112"/>
        <v>3600</v>
      </c>
      <c r="L1007" s="4">
        <f>IF(D1007=1,"",VLOOKUP(D1007,系数!$AA$1:$AJ$12,MATCH(C1007,圣物评级,0),1))</f>
        <v>0</v>
      </c>
      <c r="M1007" s="4">
        <f t="shared" si="110"/>
        <v>9512</v>
      </c>
    </row>
    <row r="1008" spans="1:13" x14ac:dyDescent="0.3">
      <c r="A1008" s="4">
        <f t="shared" si="105"/>
        <v>81000009</v>
      </c>
      <c r="B1008" s="4">
        <v>1</v>
      </c>
      <c r="C1008" s="4">
        <f>INDEX(属性!F:F,MATCH(强化!A1008,属性!A:A,0))</f>
        <v>12</v>
      </c>
      <c r="D1008" s="4">
        <f t="shared" si="106"/>
        <v>46</v>
      </c>
      <c r="E1008" s="4">
        <v>0</v>
      </c>
      <c r="F1008" s="4">
        <v>0</v>
      </c>
      <c r="G1008" s="4">
        <v>0</v>
      </c>
      <c r="H1008" s="4">
        <f t="shared" si="108"/>
        <v>0</v>
      </c>
      <c r="I1008" s="4">
        <f t="shared" si="109"/>
        <v>380</v>
      </c>
      <c r="J1008" s="4">
        <f t="shared" si="111"/>
        <v>599</v>
      </c>
      <c r="K1008" s="4">
        <f t="shared" si="112"/>
        <v>3600</v>
      </c>
      <c r="L1008" s="4">
        <f>IF(D1008=1,"",VLOOKUP(D1008,系数!$AA$1:$AJ$12,MATCH(C1008,圣物评级,0),1))</f>
        <v>0</v>
      </c>
      <c r="M1008" s="4">
        <f t="shared" si="110"/>
        <v>10083</v>
      </c>
    </row>
    <row r="1009" spans="1:13" x14ac:dyDescent="0.3">
      <c r="A1009" s="4">
        <f t="shared" si="105"/>
        <v>81000009</v>
      </c>
      <c r="B1009" s="4">
        <v>1</v>
      </c>
      <c r="C1009" s="4">
        <f>INDEX(属性!F:F,MATCH(强化!A1009,属性!A:A,0))</f>
        <v>12</v>
      </c>
      <c r="D1009" s="4">
        <f t="shared" si="106"/>
        <v>47</v>
      </c>
      <c r="E1009" s="4">
        <v>0</v>
      </c>
      <c r="F1009" s="4">
        <v>0</v>
      </c>
      <c r="G1009" s="4">
        <v>0</v>
      </c>
      <c r="H1009" s="4">
        <f t="shared" si="108"/>
        <v>0</v>
      </c>
      <c r="I1009" s="4">
        <f t="shared" si="109"/>
        <v>384</v>
      </c>
      <c r="J1009" s="4">
        <f t="shared" si="111"/>
        <v>629</v>
      </c>
      <c r="K1009" s="4">
        <f t="shared" si="112"/>
        <v>3600</v>
      </c>
      <c r="L1009" s="4">
        <f>IF(D1009=1,"",VLOOKUP(D1009,系数!$AA$1:$AJ$12,MATCH(C1009,圣物评级,0),1))</f>
        <v>0</v>
      </c>
      <c r="M1009" s="4">
        <f t="shared" si="110"/>
        <v>10682</v>
      </c>
    </row>
    <row r="1010" spans="1:13" x14ac:dyDescent="0.3">
      <c r="A1010" s="4">
        <f t="shared" si="105"/>
        <v>81000009</v>
      </c>
      <c r="B1010" s="4">
        <v>1</v>
      </c>
      <c r="C1010" s="4">
        <f>INDEX(属性!F:F,MATCH(强化!A1010,属性!A:A,0))</f>
        <v>12</v>
      </c>
      <c r="D1010" s="4">
        <f t="shared" si="106"/>
        <v>48</v>
      </c>
      <c r="E1010" s="4">
        <v>0</v>
      </c>
      <c r="F1010" s="4">
        <v>0</v>
      </c>
      <c r="G1010" s="4">
        <v>0</v>
      </c>
      <c r="H1010" s="4">
        <f t="shared" si="108"/>
        <v>0</v>
      </c>
      <c r="I1010" s="4">
        <f t="shared" si="109"/>
        <v>388</v>
      </c>
      <c r="J1010" s="4">
        <f t="shared" si="111"/>
        <v>660</v>
      </c>
      <c r="K1010" s="4">
        <f t="shared" si="112"/>
        <v>3600</v>
      </c>
      <c r="L1010" s="4">
        <f>IF(D1010=1,"",VLOOKUP(D1010,系数!$AA$1:$AJ$12,MATCH(C1010,圣物评级,0),1))</f>
        <v>0</v>
      </c>
      <c r="M1010" s="4">
        <f t="shared" si="110"/>
        <v>11311</v>
      </c>
    </row>
    <row r="1011" spans="1:13" x14ac:dyDescent="0.3">
      <c r="A1011" s="4">
        <f t="shared" si="105"/>
        <v>81000009</v>
      </c>
      <c r="B1011" s="4">
        <v>1</v>
      </c>
      <c r="C1011" s="4">
        <f>INDEX(属性!F:F,MATCH(强化!A1011,属性!A:A,0))</f>
        <v>12</v>
      </c>
      <c r="D1011" s="4">
        <f t="shared" si="106"/>
        <v>49</v>
      </c>
      <c r="E1011" s="4">
        <v>0</v>
      </c>
      <c r="F1011" s="4">
        <v>0</v>
      </c>
      <c r="G1011" s="4">
        <v>0</v>
      </c>
      <c r="H1011" s="4">
        <f t="shared" si="108"/>
        <v>0</v>
      </c>
      <c r="I1011" s="4">
        <f t="shared" si="109"/>
        <v>392</v>
      </c>
      <c r="J1011" s="4">
        <f t="shared" si="111"/>
        <v>693</v>
      </c>
      <c r="K1011" s="4">
        <f t="shared" si="112"/>
        <v>3600</v>
      </c>
      <c r="L1011" s="4">
        <f>IF(D1011=1,"",VLOOKUP(D1011,系数!$AA$1:$AJ$12,MATCH(C1011,圣物评级,0),1))</f>
        <v>0</v>
      </c>
      <c r="M1011" s="4">
        <f t="shared" si="110"/>
        <v>11971</v>
      </c>
    </row>
    <row r="1012" spans="1:13" x14ac:dyDescent="0.3">
      <c r="A1012" s="4">
        <f t="shared" si="105"/>
        <v>81000009</v>
      </c>
      <c r="B1012" s="4">
        <v>1</v>
      </c>
      <c r="C1012" s="4">
        <f>INDEX(属性!F:F,MATCH(强化!A1012,属性!A:A,0))</f>
        <v>12</v>
      </c>
      <c r="D1012" s="4">
        <f t="shared" si="106"/>
        <v>50</v>
      </c>
      <c r="E1012" s="4">
        <v>0</v>
      </c>
      <c r="F1012" s="4">
        <v>0</v>
      </c>
      <c r="G1012" s="4">
        <v>0</v>
      </c>
      <c r="H1012" s="4">
        <f t="shared" si="108"/>
        <v>0</v>
      </c>
      <c r="I1012" s="4">
        <f t="shared" si="109"/>
        <v>396</v>
      </c>
      <c r="J1012" s="4">
        <f t="shared" si="111"/>
        <v>728</v>
      </c>
      <c r="K1012" s="4">
        <f t="shared" si="112"/>
        <v>3600</v>
      </c>
      <c r="L1012" s="4">
        <f>IF(D1012=1,"",VLOOKUP(D1012,系数!$AA$1:$AJ$12,MATCH(C1012,圣物评级,0),1))</f>
        <v>0</v>
      </c>
      <c r="M1012" s="4">
        <f t="shared" si="110"/>
        <v>12664</v>
      </c>
    </row>
    <row r="1013" spans="1:13" x14ac:dyDescent="0.3">
      <c r="A1013" s="4">
        <f t="shared" si="105"/>
        <v>81000009</v>
      </c>
      <c r="B1013" s="4">
        <v>1</v>
      </c>
      <c r="C1013" s="4">
        <f>INDEX(属性!F:F,MATCH(强化!A1013,属性!A:A,0))</f>
        <v>12</v>
      </c>
      <c r="D1013" s="4">
        <f t="shared" si="106"/>
        <v>51</v>
      </c>
      <c r="E1013" s="4">
        <v>0</v>
      </c>
      <c r="F1013" s="4">
        <v>0</v>
      </c>
      <c r="G1013" s="4">
        <v>0</v>
      </c>
      <c r="H1013" s="4">
        <f t="shared" si="108"/>
        <v>0</v>
      </c>
      <c r="I1013" s="4">
        <f t="shared" si="109"/>
        <v>400</v>
      </c>
      <c r="J1013" s="4">
        <f t="shared" si="111"/>
        <v>778</v>
      </c>
      <c r="K1013" s="4">
        <f t="shared" si="112"/>
        <v>3600</v>
      </c>
      <c r="L1013" s="4">
        <f>IF(D1013=1,"",VLOOKUP(D1013,系数!$AA$1:$AJ$12,MATCH(C1013,圣物评级,0),1))</f>
        <v>0</v>
      </c>
      <c r="M1013" s="4">
        <f t="shared" si="110"/>
        <v>13392</v>
      </c>
    </row>
    <row r="1014" spans="1:13" x14ac:dyDescent="0.3">
      <c r="A1014" s="4">
        <f t="shared" si="105"/>
        <v>81000009</v>
      </c>
      <c r="B1014" s="4">
        <v>1</v>
      </c>
      <c r="C1014" s="4">
        <f>INDEX(属性!F:F,MATCH(强化!A1014,属性!A:A,0))</f>
        <v>12</v>
      </c>
      <c r="D1014" s="4">
        <f t="shared" si="106"/>
        <v>52</v>
      </c>
      <c r="E1014" s="4">
        <v>0</v>
      </c>
      <c r="F1014" s="4">
        <v>0</v>
      </c>
      <c r="G1014" s="4">
        <v>0</v>
      </c>
      <c r="H1014" s="4">
        <f t="shared" si="108"/>
        <v>0</v>
      </c>
      <c r="I1014" s="4">
        <f t="shared" si="109"/>
        <v>404</v>
      </c>
      <c r="J1014" s="4">
        <f t="shared" si="111"/>
        <v>833</v>
      </c>
      <c r="K1014" s="4">
        <f t="shared" si="112"/>
        <v>3600</v>
      </c>
      <c r="L1014" s="4">
        <f>IF(D1014=1,"",VLOOKUP(D1014,系数!$AA$1:$AJ$12,MATCH(C1014,圣物评级,0),1))</f>
        <v>0</v>
      </c>
      <c r="M1014" s="4">
        <f t="shared" si="110"/>
        <v>14170</v>
      </c>
    </row>
    <row r="1015" spans="1:13" x14ac:dyDescent="0.3">
      <c r="A1015" s="4">
        <f t="shared" si="105"/>
        <v>81000009</v>
      </c>
      <c r="B1015" s="4">
        <v>1</v>
      </c>
      <c r="C1015" s="4">
        <f>INDEX(属性!F:F,MATCH(强化!A1015,属性!A:A,0))</f>
        <v>12</v>
      </c>
      <c r="D1015" s="4">
        <f t="shared" si="106"/>
        <v>53</v>
      </c>
      <c r="E1015" s="4">
        <v>0</v>
      </c>
      <c r="F1015" s="4">
        <v>0</v>
      </c>
      <c r="G1015" s="4">
        <v>0</v>
      </c>
      <c r="H1015" s="4">
        <f t="shared" si="108"/>
        <v>0</v>
      </c>
      <c r="I1015" s="4">
        <f t="shared" si="109"/>
        <v>408</v>
      </c>
      <c r="J1015" s="4">
        <f t="shared" si="111"/>
        <v>891</v>
      </c>
      <c r="K1015" s="4">
        <f t="shared" si="112"/>
        <v>3600</v>
      </c>
      <c r="L1015" s="4">
        <f>IF(D1015=1,"",VLOOKUP(D1015,系数!$AA$1:$AJ$12,MATCH(C1015,圣物评级,0),1))</f>
        <v>0</v>
      </c>
      <c r="M1015" s="4">
        <f t="shared" si="110"/>
        <v>15003</v>
      </c>
    </row>
    <row r="1016" spans="1:13" x14ac:dyDescent="0.3">
      <c r="A1016" s="4">
        <f t="shared" si="105"/>
        <v>81000009</v>
      </c>
      <c r="B1016" s="4">
        <v>1</v>
      </c>
      <c r="C1016" s="4">
        <f>INDEX(属性!F:F,MATCH(强化!A1016,属性!A:A,0))</f>
        <v>12</v>
      </c>
      <c r="D1016" s="4">
        <f t="shared" si="106"/>
        <v>54</v>
      </c>
      <c r="E1016" s="4">
        <v>0</v>
      </c>
      <c r="F1016" s="4">
        <v>0</v>
      </c>
      <c r="G1016" s="4">
        <v>0</v>
      </c>
      <c r="H1016" s="4">
        <f t="shared" si="108"/>
        <v>0</v>
      </c>
      <c r="I1016" s="4">
        <f t="shared" si="109"/>
        <v>412</v>
      </c>
      <c r="J1016" s="4">
        <f t="shared" si="111"/>
        <v>953</v>
      </c>
      <c r="K1016" s="4">
        <f t="shared" si="112"/>
        <v>3600</v>
      </c>
      <c r="L1016" s="4">
        <f>IF(D1016=1,"",VLOOKUP(D1016,系数!$AA$1:$AJ$12,MATCH(C1016,圣物评级,0),1))</f>
        <v>0</v>
      </c>
      <c r="M1016" s="4">
        <f t="shared" si="110"/>
        <v>15894</v>
      </c>
    </row>
    <row r="1017" spans="1:13" x14ac:dyDescent="0.3">
      <c r="A1017" s="4">
        <f t="shared" si="105"/>
        <v>81000009</v>
      </c>
      <c r="B1017" s="4">
        <v>1</v>
      </c>
      <c r="C1017" s="4">
        <f>INDEX(属性!F:F,MATCH(强化!A1017,属性!A:A,0))</f>
        <v>12</v>
      </c>
      <c r="D1017" s="4">
        <f t="shared" si="106"/>
        <v>55</v>
      </c>
      <c r="E1017" s="4">
        <v>0</v>
      </c>
      <c r="F1017" s="4">
        <v>0</v>
      </c>
      <c r="G1017" s="4">
        <v>0</v>
      </c>
      <c r="H1017" s="4">
        <f t="shared" si="108"/>
        <v>0</v>
      </c>
      <c r="I1017" s="4">
        <f t="shared" si="109"/>
        <v>416</v>
      </c>
      <c r="J1017" s="4">
        <f t="shared" si="111"/>
        <v>1019</v>
      </c>
      <c r="K1017" s="4">
        <f t="shared" si="112"/>
        <v>3600</v>
      </c>
      <c r="L1017" s="4">
        <f>IF(D1017=1,"",VLOOKUP(D1017,系数!$AA$1:$AJ$12,MATCH(C1017,圣物评级,0),1))</f>
        <v>0</v>
      </c>
      <c r="M1017" s="4">
        <f t="shared" si="110"/>
        <v>16847</v>
      </c>
    </row>
    <row r="1018" spans="1:13" x14ac:dyDescent="0.3">
      <c r="A1018" s="4">
        <f t="shared" si="105"/>
        <v>81000009</v>
      </c>
      <c r="B1018" s="4">
        <v>1</v>
      </c>
      <c r="C1018" s="4">
        <f>INDEX(属性!F:F,MATCH(强化!A1018,属性!A:A,0))</f>
        <v>12</v>
      </c>
      <c r="D1018" s="4">
        <f t="shared" si="106"/>
        <v>56</v>
      </c>
      <c r="E1018" s="4">
        <v>0</v>
      </c>
      <c r="F1018" s="4">
        <v>0</v>
      </c>
      <c r="G1018" s="4">
        <v>0</v>
      </c>
      <c r="H1018" s="4">
        <f t="shared" si="108"/>
        <v>0</v>
      </c>
      <c r="I1018" s="4">
        <f t="shared" si="109"/>
        <v>420</v>
      </c>
      <c r="J1018" s="4">
        <f t="shared" si="111"/>
        <v>1091</v>
      </c>
      <c r="K1018" s="4">
        <f t="shared" si="112"/>
        <v>3600</v>
      </c>
      <c r="L1018" s="4">
        <f>IF(D1018=1,"",VLOOKUP(D1018,系数!$AA$1:$AJ$12,MATCH(C1018,圣物评级,0),1))</f>
        <v>0</v>
      </c>
      <c r="M1018" s="4">
        <f t="shared" si="110"/>
        <v>17866</v>
      </c>
    </row>
    <row r="1019" spans="1:13" x14ac:dyDescent="0.3">
      <c r="A1019" s="4">
        <f t="shared" si="105"/>
        <v>81000009</v>
      </c>
      <c r="B1019" s="4">
        <v>1</v>
      </c>
      <c r="C1019" s="4">
        <f>INDEX(属性!F:F,MATCH(强化!A1019,属性!A:A,0))</f>
        <v>12</v>
      </c>
      <c r="D1019" s="4">
        <f t="shared" si="106"/>
        <v>57</v>
      </c>
      <c r="E1019" s="4">
        <v>0</v>
      </c>
      <c r="F1019" s="4">
        <v>0</v>
      </c>
      <c r="G1019" s="4">
        <v>0</v>
      </c>
      <c r="H1019" s="4">
        <f t="shared" si="108"/>
        <v>0</v>
      </c>
      <c r="I1019" s="4">
        <f t="shared" si="109"/>
        <v>424</v>
      </c>
      <c r="J1019" s="4">
        <f t="shared" si="111"/>
        <v>1167</v>
      </c>
      <c r="K1019" s="4">
        <f t="shared" si="112"/>
        <v>3600</v>
      </c>
      <c r="L1019" s="4">
        <f>IF(D1019=1,"",VLOOKUP(D1019,系数!$AA$1:$AJ$12,MATCH(C1019,圣物评级,0),1))</f>
        <v>0</v>
      </c>
      <c r="M1019" s="4">
        <f t="shared" si="110"/>
        <v>18957</v>
      </c>
    </row>
    <row r="1020" spans="1:13" x14ac:dyDescent="0.3">
      <c r="A1020" s="4">
        <f t="shared" ref="A1020:A1083" si="113">A900+1</f>
        <v>81000009</v>
      </c>
      <c r="B1020" s="4">
        <v>1</v>
      </c>
      <c r="C1020" s="4">
        <f>INDEX(属性!F:F,MATCH(强化!A1020,属性!A:A,0))</f>
        <v>12</v>
      </c>
      <c r="D1020" s="4">
        <f t="shared" ref="D1020:D1083" si="114">D900</f>
        <v>58</v>
      </c>
      <c r="E1020" s="4">
        <v>0</v>
      </c>
      <c r="F1020" s="4">
        <v>0</v>
      </c>
      <c r="G1020" s="4">
        <v>0</v>
      </c>
      <c r="H1020" s="4">
        <f t="shared" si="108"/>
        <v>0</v>
      </c>
      <c r="I1020" s="4">
        <f t="shared" si="109"/>
        <v>428</v>
      </c>
      <c r="J1020" s="4">
        <f t="shared" si="111"/>
        <v>1248</v>
      </c>
      <c r="K1020" s="4">
        <f t="shared" si="112"/>
        <v>3600</v>
      </c>
      <c r="L1020" s="4">
        <f>IF(D1020=1,"",VLOOKUP(D1020,系数!$AA$1:$AJ$12,MATCH(C1020,圣物评级,0),1))</f>
        <v>0</v>
      </c>
      <c r="M1020" s="4">
        <f t="shared" si="110"/>
        <v>20124</v>
      </c>
    </row>
    <row r="1021" spans="1:13" x14ac:dyDescent="0.3">
      <c r="A1021" s="4">
        <f t="shared" si="113"/>
        <v>81000009</v>
      </c>
      <c r="B1021" s="4">
        <v>1</v>
      </c>
      <c r="C1021" s="4">
        <f>INDEX(属性!F:F,MATCH(强化!A1021,属性!A:A,0))</f>
        <v>12</v>
      </c>
      <c r="D1021" s="4">
        <f t="shared" si="114"/>
        <v>59</v>
      </c>
      <c r="E1021" s="4">
        <v>0</v>
      </c>
      <c r="F1021" s="4">
        <v>0</v>
      </c>
      <c r="G1021" s="4">
        <v>0</v>
      </c>
      <c r="H1021" s="4">
        <f t="shared" si="108"/>
        <v>0</v>
      </c>
      <c r="I1021" s="4">
        <f t="shared" si="109"/>
        <v>432</v>
      </c>
      <c r="J1021" s="4">
        <f t="shared" si="111"/>
        <v>1335</v>
      </c>
      <c r="K1021" s="4">
        <f t="shared" si="112"/>
        <v>3600</v>
      </c>
      <c r="L1021" s="4">
        <f>IF(D1021=1,"",VLOOKUP(D1021,系数!$AA$1:$AJ$12,MATCH(C1021,圣物评级,0),1))</f>
        <v>0</v>
      </c>
      <c r="M1021" s="4">
        <f t="shared" si="110"/>
        <v>21372</v>
      </c>
    </row>
    <row r="1022" spans="1:13" x14ac:dyDescent="0.3">
      <c r="A1022" s="4">
        <f t="shared" si="113"/>
        <v>81000009</v>
      </c>
      <c r="B1022" s="4">
        <v>1</v>
      </c>
      <c r="C1022" s="4">
        <f>INDEX(属性!F:F,MATCH(强化!A1022,属性!A:A,0))</f>
        <v>12</v>
      </c>
      <c r="D1022" s="4">
        <f t="shared" si="114"/>
        <v>60</v>
      </c>
      <c r="E1022" s="4">
        <v>0</v>
      </c>
      <c r="F1022" s="4">
        <v>0</v>
      </c>
      <c r="G1022" s="4">
        <v>0</v>
      </c>
      <c r="H1022" s="4">
        <f t="shared" si="108"/>
        <v>0</v>
      </c>
      <c r="I1022" s="4">
        <f t="shared" si="109"/>
        <v>436</v>
      </c>
      <c r="J1022" s="4">
        <f t="shared" si="111"/>
        <v>1429</v>
      </c>
      <c r="K1022" s="4">
        <f t="shared" si="112"/>
        <v>3600</v>
      </c>
      <c r="L1022" s="4">
        <f>IF(D1022=1,"",VLOOKUP(D1022,系数!$AA$1:$AJ$12,MATCH(C1022,圣物评级,0),1))</f>
        <v>0</v>
      </c>
      <c r="M1022" s="4">
        <f t="shared" si="110"/>
        <v>22707</v>
      </c>
    </row>
    <row r="1023" spans="1:13" x14ac:dyDescent="0.3">
      <c r="A1023" s="4">
        <f t="shared" si="113"/>
        <v>81000009</v>
      </c>
      <c r="B1023" s="4">
        <v>1</v>
      </c>
      <c r="C1023" s="4">
        <f>INDEX(属性!F:F,MATCH(强化!A1023,属性!A:A,0))</f>
        <v>12</v>
      </c>
      <c r="D1023" s="4">
        <f t="shared" si="114"/>
        <v>61</v>
      </c>
      <c r="E1023" s="4">
        <v>0</v>
      </c>
      <c r="F1023" s="4">
        <v>0</v>
      </c>
      <c r="G1023" s="4">
        <v>0</v>
      </c>
      <c r="H1023" s="4">
        <f t="shared" si="108"/>
        <v>0</v>
      </c>
      <c r="I1023" s="4">
        <f t="shared" si="109"/>
        <v>440</v>
      </c>
      <c r="J1023" s="4">
        <f t="shared" si="111"/>
        <v>1557</v>
      </c>
      <c r="K1023" s="4">
        <f t="shared" si="112"/>
        <v>3600</v>
      </c>
      <c r="L1023" s="4">
        <f>IF(D1023=1,"",VLOOKUP(D1023,系数!$AA$1:$AJ$12,MATCH(C1023,圣物评级,0),1))</f>
        <v>0</v>
      </c>
      <c r="M1023" s="4">
        <f t="shared" si="110"/>
        <v>24136</v>
      </c>
    </row>
    <row r="1024" spans="1:13" x14ac:dyDescent="0.3">
      <c r="A1024" s="4">
        <f t="shared" si="113"/>
        <v>81000009</v>
      </c>
      <c r="B1024" s="4">
        <v>1</v>
      </c>
      <c r="C1024" s="4">
        <f>INDEX(属性!F:F,MATCH(强化!A1024,属性!A:A,0))</f>
        <v>12</v>
      </c>
      <c r="D1024" s="4">
        <f t="shared" si="114"/>
        <v>62</v>
      </c>
      <c r="E1024" s="4">
        <v>0</v>
      </c>
      <c r="F1024" s="4">
        <v>0</v>
      </c>
      <c r="G1024" s="4">
        <v>0</v>
      </c>
      <c r="H1024" s="4">
        <f t="shared" si="108"/>
        <v>0</v>
      </c>
      <c r="I1024" s="4">
        <f t="shared" si="109"/>
        <v>444</v>
      </c>
      <c r="J1024" s="4">
        <f t="shared" si="111"/>
        <v>1697</v>
      </c>
      <c r="K1024" s="4">
        <f t="shared" si="112"/>
        <v>3600</v>
      </c>
      <c r="L1024" s="4">
        <f>IF(D1024=1,"",VLOOKUP(D1024,系数!$AA$1:$AJ$12,MATCH(C1024,圣物评级,0),1))</f>
        <v>0</v>
      </c>
      <c r="M1024" s="4">
        <f t="shared" si="110"/>
        <v>25693</v>
      </c>
    </row>
    <row r="1025" spans="1:13" x14ac:dyDescent="0.3">
      <c r="A1025" s="4">
        <f t="shared" si="113"/>
        <v>81000009</v>
      </c>
      <c r="B1025" s="4">
        <v>1</v>
      </c>
      <c r="C1025" s="4">
        <f>INDEX(属性!F:F,MATCH(强化!A1025,属性!A:A,0))</f>
        <v>12</v>
      </c>
      <c r="D1025" s="4">
        <f t="shared" si="114"/>
        <v>63</v>
      </c>
      <c r="E1025" s="4">
        <v>0</v>
      </c>
      <c r="F1025" s="4">
        <v>0</v>
      </c>
      <c r="G1025" s="4">
        <v>0</v>
      </c>
      <c r="H1025" s="4">
        <f t="shared" si="108"/>
        <v>0</v>
      </c>
      <c r="I1025" s="4">
        <f t="shared" si="109"/>
        <v>448</v>
      </c>
      <c r="J1025" s="4">
        <f t="shared" si="111"/>
        <v>1850</v>
      </c>
      <c r="K1025" s="4">
        <f t="shared" si="112"/>
        <v>3600</v>
      </c>
      <c r="L1025" s="4">
        <f>IF(D1025=1,"",VLOOKUP(D1025,系数!$AA$1:$AJ$12,MATCH(C1025,圣物评级,0),1))</f>
        <v>0</v>
      </c>
      <c r="M1025" s="4">
        <f t="shared" si="110"/>
        <v>27390</v>
      </c>
    </row>
    <row r="1026" spans="1:13" x14ac:dyDescent="0.3">
      <c r="A1026" s="4">
        <f t="shared" si="113"/>
        <v>81000009</v>
      </c>
      <c r="B1026" s="4">
        <v>1</v>
      </c>
      <c r="C1026" s="4">
        <f>INDEX(属性!F:F,MATCH(强化!A1026,属性!A:A,0))</f>
        <v>12</v>
      </c>
      <c r="D1026" s="4">
        <f t="shared" si="114"/>
        <v>64</v>
      </c>
      <c r="E1026" s="4">
        <v>0</v>
      </c>
      <c r="F1026" s="4">
        <v>0</v>
      </c>
      <c r="G1026" s="4">
        <v>0</v>
      </c>
      <c r="H1026" s="4">
        <f t="shared" si="108"/>
        <v>0</v>
      </c>
      <c r="I1026" s="4">
        <f t="shared" si="109"/>
        <v>452</v>
      </c>
      <c r="J1026" s="4">
        <f t="shared" si="111"/>
        <v>2016</v>
      </c>
      <c r="K1026" s="4">
        <f t="shared" si="112"/>
        <v>3600</v>
      </c>
      <c r="L1026" s="4">
        <f>IF(D1026=1,"",VLOOKUP(D1026,系数!$AA$1:$AJ$12,MATCH(C1026,圣物评级,0),1))</f>
        <v>0</v>
      </c>
      <c r="M1026" s="4">
        <f t="shared" si="110"/>
        <v>29240</v>
      </c>
    </row>
    <row r="1027" spans="1:13" x14ac:dyDescent="0.3">
      <c r="A1027" s="4">
        <f t="shared" si="113"/>
        <v>81000009</v>
      </c>
      <c r="B1027" s="4">
        <v>1</v>
      </c>
      <c r="C1027" s="4">
        <f>INDEX(属性!F:F,MATCH(强化!A1027,属性!A:A,0))</f>
        <v>12</v>
      </c>
      <c r="D1027" s="4">
        <f t="shared" si="114"/>
        <v>65</v>
      </c>
      <c r="E1027" s="4">
        <v>0</v>
      </c>
      <c r="F1027" s="4">
        <v>0</v>
      </c>
      <c r="G1027" s="4">
        <v>0</v>
      </c>
      <c r="H1027" s="4">
        <f t="shared" ref="H1027:H1090" si="115">IF(B1027=1,0,VLOOKUP($C1027,圣物数值,2,0)+VLOOKUP($C1027,圣物数值,3,0)*($D1027-1))</f>
        <v>0</v>
      </c>
      <c r="I1027" s="4">
        <f t="shared" ref="I1027:I1090" si="116">IF(B1027=2,0,VLOOKUP($C1027,圣物数值,2,0)+VLOOKUP($C1027,圣物数值,3,0)*($D1027-1))</f>
        <v>456</v>
      </c>
      <c r="J1027" s="4">
        <f t="shared" si="111"/>
        <v>2198</v>
      </c>
      <c r="K1027" s="4">
        <f t="shared" si="112"/>
        <v>3600</v>
      </c>
      <c r="L1027" s="4">
        <f>IF(D1027=1,"",VLOOKUP(D1027,系数!$AA$1:$AJ$12,MATCH(C1027,圣物评级,0),1))</f>
        <v>0</v>
      </c>
      <c r="M1027" s="4">
        <f t="shared" ref="M1027:M1090" si="117">IF(D1027=1,0,M1026+J1026)</f>
        <v>31256</v>
      </c>
    </row>
    <row r="1028" spans="1:13" x14ac:dyDescent="0.3">
      <c r="A1028" s="4">
        <f t="shared" si="113"/>
        <v>81000009</v>
      </c>
      <c r="B1028" s="4">
        <v>1</v>
      </c>
      <c r="C1028" s="4">
        <f>INDEX(属性!F:F,MATCH(强化!A1028,属性!A:A,0))</f>
        <v>12</v>
      </c>
      <c r="D1028" s="4">
        <f t="shared" si="114"/>
        <v>66</v>
      </c>
      <c r="E1028" s="4">
        <v>0</v>
      </c>
      <c r="F1028" s="4">
        <v>0</v>
      </c>
      <c r="G1028" s="4">
        <v>0</v>
      </c>
      <c r="H1028" s="4">
        <f t="shared" si="115"/>
        <v>0</v>
      </c>
      <c r="I1028" s="4">
        <f t="shared" si="116"/>
        <v>460</v>
      </c>
      <c r="J1028" s="4">
        <f t="shared" ref="J1028:J1082" si="118">INT(J1268*0.7)</f>
        <v>2395</v>
      </c>
      <c r="K1028" s="4">
        <f t="shared" si="112"/>
        <v>3600</v>
      </c>
      <c r="L1028" s="4">
        <f>IF(D1028=1,"",VLOOKUP(D1028,系数!$AA$1:$AJ$12,MATCH(C1028,圣物评级,0),1))</f>
        <v>0</v>
      </c>
      <c r="M1028" s="4">
        <f t="shared" si="117"/>
        <v>33454</v>
      </c>
    </row>
    <row r="1029" spans="1:13" x14ac:dyDescent="0.3">
      <c r="A1029" s="4">
        <f t="shared" si="113"/>
        <v>81000009</v>
      </c>
      <c r="B1029" s="4">
        <v>1</v>
      </c>
      <c r="C1029" s="4">
        <f>INDEX(属性!F:F,MATCH(强化!A1029,属性!A:A,0))</f>
        <v>12</v>
      </c>
      <c r="D1029" s="4">
        <f t="shared" si="114"/>
        <v>67</v>
      </c>
      <c r="E1029" s="4">
        <v>0</v>
      </c>
      <c r="F1029" s="4">
        <v>0</v>
      </c>
      <c r="G1029" s="4">
        <v>0</v>
      </c>
      <c r="H1029" s="4">
        <f t="shared" si="115"/>
        <v>0</v>
      </c>
      <c r="I1029" s="4">
        <f t="shared" si="116"/>
        <v>464</v>
      </c>
      <c r="J1029" s="4">
        <f t="shared" si="118"/>
        <v>2611</v>
      </c>
      <c r="K1029" s="4">
        <f t="shared" si="112"/>
        <v>3600</v>
      </c>
      <c r="L1029" s="4">
        <f>IF(D1029=1,"",VLOOKUP(D1029,系数!$AA$1:$AJ$12,MATCH(C1029,圣物评级,0),1))</f>
        <v>0</v>
      </c>
      <c r="M1029" s="4">
        <f t="shared" si="117"/>
        <v>35849</v>
      </c>
    </row>
    <row r="1030" spans="1:13" x14ac:dyDescent="0.3">
      <c r="A1030" s="4">
        <f t="shared" si="113"/>
        <v>81000009</v>
      </c>
      <c r="B1030" s="4">
        <v>1</v>
      </c>
      <c r="C1030" s="4">
        <f>INDEX(属性!F:F,MATCH(强化!A1030,属性!A:A,0))</f>
        <v>12</v>
      </c>
      <c r="D1030" s="4">
        <f t="shared" si="114"/>
        <v>68</v>
      </c>
      <c r="E1030" s="4">
        <v>0</v>
      </c>
      <c r="F1030" s="4">
        <v>0</v>
      </c>
      <c r="G1030" s="4">
        <v>0</v>
      </c>
      <c r="H1030" s="4">
        <f t="shared" si="115"/>
        <v>0</v>
      </c>
      <c r="I1030" s="4">
        <f t="shared" si="116"/>
        <v>468</v>
      </c>
      <c r="J1030" s="4">
        <f t="shared" si="118"/>
        <v>2845</v>
      </c>
      <c r="K1030" s="4">
        <f t="shared" si="112"/>
        <v>3600</v>
      </c>
      <c r="L1030" s="4">
        <f>IF(D1030=1,"",VLOOKUP(D1030,系数!$AA$1:$AJ$12,MATCH(C1030,圣物评级,0),1))</f>
        <v>0</v>
      </c>
      <c r="M1030" s="4">
        <f t="shared" si="117"/>
        <v>38460</v>
      </c>
    </row>
    <row r="1031" spans="1:13" x14ac:dyDescent="0.3">
      <c r="A1031" s="4">
        <f t="shared" si="113"/>
        <v>81000009</v>
      </c>
      <c r="B1031" s="4">
        <v>1</v>
      </c>
      <c r="C1031" s="4">
        <f>INDEX(属性!F:F,MATCH(强化!A1031,属性!A:A,0))</f>
        <v>12</v>
      </c>
      <c r="D1031" s="4">
        <f t="shared" si="114"/>
        <v>69</v>
      </c>
      <c r="E1031" s="4">
        <v>0</v>
      </c>
      <c r="F1031" s="4">
        <v>0</v>
      </c>
      <c r="G1031" s="4">
        <v>0</v>
      </c>
      <c r="H1031" s="4">
        <f t="shared" si="115"/>
        <v>0</v>
      </c>
      <c r="I1031" s="4">
        <f t="shared" si="116"/>
        <v>472</v>
      </c>
      <c r="J1031" s="4">
        <f t="shared" si="118"/>
        <v>3101</v>
      </c>
      <c r="K1031" s="4">
        <f t="shared" si="112"/>
        <v>3600</v>
      </c>
      <c r="L1031" s="4">
        <f>IF(D1031=1,"",VLOOKUP(D1031,系数!$AA$1:$AJ$12,MATCH(C1031,圣物评级,0),1))</f>
        <v>0</v>
      </c>
      <c r="M1031" s="4">
        <f t="shared" si="117"/>
        <v>41305</v>
      </c>
    </row>
    <row r="1032" spans="1:13" x14ac:dyDescent="0.3">
      <c r="A1032" s="4">
        <f t="shared" si="113"/>
        <v>81000009</v>
      </c>
      <c r="B1032" s="4">
        <v>1</v>
      </c>
      <c r="C1032" s="4">
        <f>INDEX(属性!F:F,MATCH(强化!A1032,属性!A:A,0))</f>
        <v>12</v>
      </c>
      <c r="D1032" s="4">
        <f t="shared" si="114"/>
        <v>70</v>
      </c>
      <c r="E1032" s="4">
        <v>0</v>
      </c>
      <c r="F1032" s="4">
        <v>0</v>
      </c>
      <c r="G1032" s="4">
        <v>0</v>
      </c>
      <c r="H1032" s="4">
        <f t="shared" si="115"/>
        <v>0</v>
      </c>
      <c r="I1032" s="4">
        <f t="shared" si="116"/>
        <v>476</v>
      </c>
      <c r="J1032" s="4">
        <f t="shared" si="118"/>
        <v>3380</v>
      </c>
      <c r="K1032" s="4">
        <f t="shared" si="112"/>
        <v>3600</v>
      </c>
      <c r="L1032" s="4">
        <f>IF(D1032=1,"",VLOOKUP(D1032,系数!$AA$1:$AJ$12,MATCH(C1032,圣物评级,0),1))</f>
        <v>0</v>
      </c>
      <c r="M1032" s="4">
        <f t="shared" si="117"/>
        <v>44406</v>
      </c>
    </row>
    <row r="1033" spans="1:13" x14ac:dyDescent="0.3">
      <c r="A1033" s="4">
        <f t="shared" si="113"/>
        <v>81000009</v>
      </c>
      <c r="B1033" s="4">
        <v>1</v>
      </c>
      <c r="C1033" s="4">
        <f>INDEX(属性!F:F,MATCH(强化!A1033,属性!A:A,0))</f>
        <v>12</v>
      </c>
      <c r="D1033" s="4">
        <f t="shared" si="114"/>
        <v>71</v>
      </c>
      <c r="E1033" s="4">
        <v>0</v>
      </c>
      <c r="F1033" s="4">
        <v>0</v>
      </c>
      <c r="G1033" s="4">
        <v>0</v>
      </c>
      <c r="H1033" s="4">
        <f t="shared" si="115"/>
        <v>0</v>
      </c>
      <c r="I1033" s="4">
        <f t="shared" si="116"/>
        <v>480</v>
      </c>
      <c r="J1033" s="4">
        <f t="shared" si="118"/>
        <v>3752</v>
      </c>
      <c r="K1033" s="4">
        <f t="shared" si="112"/>
        <v>3600</v>
      </c>
      <c r="L1033" s="4">
        <f>IF(D1033=1,"",VLOOKUP(D1033,系数!$AA$1:$AJ$12,MATCH(C1033,圣物评级,0),1))</f>
        <v>0</v>
      </c>
      <c r="M1033" s="4">
        <f t="shared" si="117"/>
        <v>47786</v>
      </c>
    </row>
    <row r="1034" spans="1:13" x14ac:dyDescent="0.3">
      <c r="A1034" s="4">
        <f t="shared" si="113"/>
        <v>81000009</v>
      </c>
      <c r="B1034" s="4">
        <v>1</v>
      </c>
      <c r="C1034" s="4">
        <f>INDEX(属性!F:F,MATCH(强化!A1034,属性!A:A,0))</f>
        <v>12</v>
      </c>
      <c r="D1034" s="4">
        <f t="shared" si="114"/>
        <v>72</v>
      </c>
      <c r="E1034" s="4">
        <v>0</v>
      </c>
      <c r="F1034" s="4">
        <v>0</v>
      </c>
      <c r="G1034" s="4">
        <v>0</v>
      </c>
      <c r="H1034" s="4">
        <f t="shared" si="115"/>
        <v>0</v>
      </c>
      <c r="I1034" s="4">
        <f t="shared" si="116"/>
        <v>484</v>
      </c>
      <c r="J1034" s="4">
        <f t="shared" si="118"/>
        <v>4165</v>
      </c>
      <c r="K1034" s="4">
        <f t="shared" si="112"/>
        <v>3600</v>
      </c>
      <c r="L1034" s="4">
        <f>IF(D1034=1,"",VLOOKUP(D1034,系数!$AA$1:$AJ$12,MATCH(C1034,圣物评级,0),1))</f>
        <v>0</v>
      </c>
      <c r="M1034" s="4">
        <f t="shared" si="117"/>
        <v>51538</v>
      </c>
    </row>
    <row r="1035" spans="1:13" x14ac:dyDescent="0.3">
      <c r="A1035" s="4">
        <f t="shared" si="113"/>
        <v>81000009</v>
      </c>
      <c r="B1035" s="4">
        <v>1</v>
      </c>
      <c r="C1035" s="4">
        <f>INDEX(属性!F:F,MATCH(强化!A1035,属性!A:A,0))</f>
        <v>12</v>
      </c>
      <c r="D1035" s="4">
        <f t="shared" si="114"/>
        <v>73</v>
      </c>
      <c r="E1035" s="4">
        <v>0</v>
      </c>
      <c r="F1035" s="4">
        <v>0</v>
      </c>
      <c r="G1035" s="4">
        <v>0</v>
      </c>
      <c r="H1035" s="4">
        <f t="shared" si="115"/>
        <v>0</v>
      </c>
      <c r="I1035" s="4">
        <f t="shared" si="116"/>
        <v>488</v>
      </c>
      <c r="J1035" s="4">
        <f t="shared" si="118"/>
        <v>4622</v>
      </c>
      <c r="K1035" s="4">
        <f t="shared" si="112"/>
        <v>3600</v>
      </c>
      <c r="L1035" s="4">
        <f>IF(D1035=1,"",VLOOKUP(D1035,系数!$AA$1:$AJ$12,MATCH(C1035,圣物评级,0),1))</f>
        <v>0</v>
      </c>
      <c r="M1035" s="4">
        <f t="shared" si="117"/>
        <v>55703</v>
      </c>
    </row>
    <row r="1036" spans="1:13" x14ac:dyDescent="0.3">
      <c r="A1036" s="4">
        <f t="shared" si="113"/>
        <v>81000009</v>
      </c>
      <c r="B1036" s="4">
        <v>1</v>
      </c>
      <c r="C1036" s="4">
        <f>INDEX(属性!F:F,MATCH(强化!A1036,属性!A:A,0))</f>
        <v>12</v>
      </c>
      <c r="D1036" s="4">
        <f t="shared" si="114"/>
        <v>74</v>
      </c>
      <c r="E1036" s="4">
        <v>0</v>
      </c>
      <c r="F1036" s="4">
        <v>0</v>
      </c>
      <c r="G1036" s="4">
        <v>0</v>
      </c>
      <c r="H1036" s="4">
        <f t="shared" si="115"/>
        <v>0</v>
      </c>
      <c r="I1036" s="4">
        <f t="shared" si="116"/>
        <v>492</v>
      </c>
      <c r="J1036" s="4">
        <f t="shared" si="118"/>
        <v>5131</v>
      </c>
      <c r="K1036" s="4">
        <f t="shared" si="112"/>
        <v>3600</v>
      </c>
      <c r="L1036" s="4">
        <f>IF(D1036=1,"",VLOOKUP(D1036,系数!$AA$1:$AJ$12,MATCH(C1036,圣物评级,0),1))</f>
        <v>0</v>
      </c>
      <c r="M1036" s="4">
        <f t="shared" si="117"/>
        <v>60325</v>
      </c>
    </row>
    <row r="1037" spans="1:13" x14ac:dyDescent="0.3">
      <c r="A1037" s="4">
        <f t="shared" si="113"/>
        <v>81000009</v>
      </c>
      <c r="B1037" s="4">
        <v>1</v>
      </c>
      <c r="C1037" s="4">
        <f>INDEX(属性!F:F,MATCH(强化!A1037,属性!A:A,0))</f>
        <v>12</v>
      </c>
      <c r="D1037" s="4">
        <f t="shared" si="114"/>
        <v>75</v>
      </c>
      <c r="E1037" s="4">
        <v>0</v>
      </c>
      <c r="F1037" s="4">
        <v>0</v>
      </c>
      <c r="G1037" s="4">
        <v>0</v>
      </c>
      <c r="H1037" s="4">
        <f t="shared" si="115"/>
        <v>0</v>
      </c>
      <c r="I1037" s="4">
        <f t="shared" si="116"/>
        <v>496</v>
      </c>
      <c r="J1037" s="4">
        <f t="shared" si="118"/>
        <v>5695</v>
      </c>
      <c r="K1037" s="4">
        <f t="shared" si="112"/>
        <v>3600</v>
      </c>
      <c r="L1037" s="4">
        <f>IF(D1037=1,"",VLOOKUP(D1037,系数!$AA$1:$AJ$12,MATCH(C1037,圣物评级,0),1))</f>
        <v>0</v>
      </c>
      <c r="M1037" s="4">
        <f t="shared" si="117"/>
        <v>65456</v>
      </c>
    </row>
    <row r="1038" spans="1:13" x14ac:dyDescent="0.3">
      <c r="A1038" s="4">
        <f t="shared" si="113"/>
        <v>81000009</v>
      </c>
      <c r="B1038" s="4">
        <v>1</v>
      </c>
      <c r="C1038" s="4">
        <f>INDEX(属性!F:F,MATCH(强化!A1038,属性!A:A,0))</f>
        <v>12</v>
      </c>
      <c r="D1038" s="4">
        <f t="shared" si="114"/>
        <v>76</v>
      </c>
      <c r="E1038" s="4">
        <v>0</v>
      </c>
      <c r="F1038" s="4">
        <v>0</v>
      </c>
      <c r="G1038" s="4">
        <v>0</v>
      </c>
      <c r="H1038" s="4">
        <f t="shared" si="115"/>
        <v>0</v>
      </c>
      <c r="I1038" s="4">
        <f t="shared" si="116"/>
        <v>500</v>
      </c>
      <c r="J1038" s="4">
        <f t="shared" si="118"/>
        <v>6322</v>
      </c>
      <c r="K1038" s="4">
        <f t="shared" si="112"/>
        <v>3600</v>
      </c>
      <c r="L1038" s="4">
        <f>IF(D1038=1,"",VLOOKUP(D1038,系数!$AA$1:$AJ$12,MATCH(C1038,圣物评级,0),1))</f>
        <v>0</v>
      </c>
      <c r="M1038" s="4">
        <f t="shared" si="117"/>
        <v>71151</v>
      </c>
    </row>
    <row r="1039" spans="1:13" x14ac:dyDescent="0.3">
      <c r="A1039" s="4">
        <f t="shared" si="113"/>
        <v>81000009</v>
      </c>
      <c r="B1039" s="4">
        <v>1</v>
      </c>
      <c r="C1039" s="4">
        <f>INDEX(属性!F:F,MATCH(强化!A1039,属性!A:A,0))</f>
        <v>12</v>
      </c>
      <c r="D1039" s="4">
        <f t="shared" si="114"/>
        <v>77</v>
      </c>
      <c r="E1039" s="4">
        <v>0</v>
      </c>
      <c r="F1039" s="4">
        <v>0</v>
      </c>
      <c r="G1039" s="4">
        <v>0</v>
      </c>
      <c r="H1039" s="4">
        <f t="shared" si="115"/>
        <v>0</v>
      </c>
      <c r="I1039" s="4">
        <f t="shared" si="116"/>
        <v>504</v>
      </c>
      <c r="J1039" s="4">
        <f t="shared" si="118"/>
        <v>7016</v>
      </c>
      <c r="K1039" s="4">
        <f t="shared" si="112"/>
        <v>3600</v>
      </c>
      <c r="L1039" s="4">
        <f>IF(D1039=1,"",VLOOKUP(D1039,系数!$AA$1:$AJ$12,MATCH(C1039,圣物评级,0),1))</f>
        <v>0</v>
      </c>
      <c r="M1039" s="4">
        <f t="shared" si="117"/>
        <v>77473</v>
      </c>
    </row>
    <row r="1040" spans="1:13" x14ac:dyDescent="0.3">
      <c r="A1040" s="4">
        <f t="shared" si="113"/>
        <v>81000009</v>
      </c>
      <c r="B1040" s="4">
        <v>1</v>
      </c>
      <c r="C1040" s="4">
        <f>INDEX(属性!F:F,MATCH(强化!A1040,属性!A:A,0))</f>
        <v>12</v>
      </c>
      <c r="D1040" s="4">
        <f t="shared" si="114"/>
        <v>78</v>
      </c>
      <c r="E1040" s="4">
        <v>0</v>
      </c>
      <c r="F1040" s="4">
        <v>0</v>
      </c>
      <c r="G1040" s="4">
        <v>0</v>
      </c>
      <c r="H1040" s="4">
        <f t="shared" si="115"/>
        <v>0</v>
      </c>
      <c r="I1040" s="4">
        <f t="shared" si="116"/>
        <v>508</v>
      </c>
      <c r="J1040" s="4">
        <f t="shared" si="118"/>
        <v>7788</v>
      </c>
      <c r="K1040" s="4">
        <f t="shared" si="112"/>
        <v>3600</v>
      </c>
      <c r="L1040" s="4">
        <f>IF(D1040=1,"",VLOOKUP(D1040,系数!$AA$1:$AJ$12,MATCH(C1040,圣物评级,0),1))</f>
        <v>0</v>
      </c>
      <c r="M1040" s="4">
        <f t="shared" si="117"/>
        <v>84489</v>
      </c>
    </row>
    <row r="1041" spans="1:13" x14ac:dyDescent="0.3">
      <c r="A1041" s="4">
        <f t="shared" si="113"/>
        <v>81000009</v>
      </c>
      <c r="B1041" s="4">
        <v>1</v>
      </c>
      <c r="C1041" s="4">
        <f>INDEX(属性!F:F,MATCH(强化!A1041,属性!A:A,0))</f>
        <v>12</v>
      </c>
      <c r="D1041" s="4">
        <f t="shared" si="114"/>
        <v>79</v>
      </c>
      <c r="E1041" s="4">
        <v>0</v>
      </c>
      <c r="F1041" s="4">
        <v>0</v>
      </c>
      <c r="G1041" s="4">
        <v>0</v>
      </c>
      <c r="H1041" s="4">
        <f t="shared" si="115"/>
        <v>0</v>
      </c>
      <c r="I1041" s="4">
        <f t="shared" si="116"/>
        <v>512</v>
      </c>
      <c r="J1041" s="4">
        <f t="shared" si="118"/>
        <v>8645</v>
      </c>
      <c r="K1041" s="4">
        <f t="shared" si="112"/>
        <v>3600</v>
      </c>
      <c r="L1041" s="4">
        <f>IF(D1041=1,"",VLOOKUP(D1041,系数!$AA$1:$AJ$12,MATCH(C1041,圣物评级,0),1))</f>
        <v>0</v>
      </c>
      <c r="M1041" s="4">
        <f t="shared" si="117"/>
        <v>92277</v>
      </c>
    </row>
    <row r="1042" spans="1:13" x14ac:dyDescent="0.3">
      <c r="A1042" s="4">
        <f t="shared" si="113"/>
        <v>81000009</v>
      </c>
      <c r="B1042" s="4">
        <v>1</v>
      </c>
      <c r="C1042" s="4">
        <f>INDEX(属性!F:F,MATCH(强化!A1042,属性!A:A,0))</f>
        <v>12</v>
      </c>
      <c r="D1042" s="4">
        <f t="shared" si="114"/>
        <v>80</v>
      </c>
      <c r="E1042" s="4">
        <v>0</v>
      </c>
      <c r="F1042" s="4">
        <v>0</v>
      </c>
      <c r="G1042" s="4">
        <v>0</v>
      </c>
      <c r="H1042" s="4">
        <f t="shared" si="115"/>
        <v>0</v>
      </c>
      <c r="I1042" s="4">
        <f t="shared" si="116"/>
        <v>516</v>
      </c>
      <c r="J1042" s="4">
        <f t="shared" si="118"/>
        <v>10080</v>
      </c>
      <c r="K1042" s="4">
        <f t="shared" si="112"/>
        <v>3600</v>
      </c>
      <c r="L1042" s="4">
        <f>IF(D1042=1,"",VLOOKUP(D1042,系数!$AA$1:$AJ$12,MATCH(C1042,圣物评级,0),1))</f>
        <v>0</v>
      </c>
      <c r="M1042" s="4">
        <f t="shared" si="117"/>
        <v>100922</v>
      </c>
    </row>
    <row r="1043" spans="1:13" x14ac:dyDescent="0.3">
      <c r="A1043" s="4">
        <f t="shared" si="113"/>
        <v>81000009</v>
      </c>
      <c r="B1043" s="4">
        <v>1</v>
      </c>
      <c r="C1043" s="4">
        <f>INDEX(属性!F:F,MATCH(强化!A1043,属性!A:A,0))</f>
        <v>12</v>
      </c>
      <c r="D1043" s="4">
        <f t="shared" si="114"/>
        <v>81</v>
      </c>
      <c r="E1043" s="4">
        <v>0</v>
      </c>
      <c r="F1043" s="4">
        <v>0</v>
      </c>
      <c r="G1043" s="4">
        <v>0</v>
      </c>
      <c r="H1043" s="4">
        <f t="shared" si="115"/>
        <v>0</v>
      </c>
      <c r="I1043" s="4">
        <f t="shared" si="116"/>
        <v>520</v>
      </c>
      <c r="J1043" s="4">
        <f t="shared" si="118"/>
        <v>11760</v>
      </c>
      <c r="K1043" s="4">
        <f t="shared" si="112"/>
        <v>3600</v>
      </c>
      <c r="L1043" s="4">
        <f>IF(D1043=1,"",VLOOKUP(D1043,系数!$AA$1:$AJ$12,MATCH(C1043,圣物评级,0),1))</f>
        <v>0</v>
      </c>
      <c r="M1043" s="4">
        <f t="shared" si="117"/>
        <v>111002</v>
      </c>
    </row>
    <row r="1044" spans="1:13" x14ac:dyDescent="0.3">
      <c r="A1044" s="4">
        <f t="shared" si="113"/>
        <v>81000009</v>
      </c>
      <c r="B1044" s="4">
        <v>1</v>
      </c>
      <c r="C1044" s="4">
        <f>INDEX(属性!F:F,MATCH(强化!A1044,属性!A:A,0))</f>
        <v>12</v>
      </c>
      <c r="D1044" s="4">
        <f t="shared" si="114"/>
        <v>82</v>
      </c>
      <c r="E1044" s="4">
        <v>0</v>
      </c>
      <c r="F1044" s="4">
        <v>0</v>
      </c>
      <c r="G1044" s="4">
        <v>0</v>
      </c>
      <c r="H1044" s="4">
        <f t="shared" si="115"/>
        <v>0</v>
      </c>
      <c r="I1044" s="4">
        <f t="shared" si="116"/>
        <v>524</v>
      </c>
      <c r="J1044" s="4">
        <f t="shared" si="118"/>
        <v>13440</v>
      </c>
      <c r="K1044" s="4">
        <f t="shared" ref="K1044:K1107" si="119">60*60</f>
        <v>3600</v>
      </c>
      <c r="L1044" s="4">
        <f>IF(D1044=1,"",VLOOKUP(D1044,系数!$AA$1:$AJ$12,MATCH(C1044,圣物评级,0),1))</f>
        <v>0</v>
      </c>
      <c r="M1044" s="4">
        <f t="shared" si="117"/>
        <v>122762</v>
      </c>
    </row>
    <row r="1045" spans="1:13" x14ac:dyDescent="0.3">
      <c r="A1045" s="4">
        <f t="shared" si="113"/>
        <v>81000009</v>
      </c>
      <c r="B1045" s="4">
        <v>1</v>
      </c>
      <c r="C1045" s="4">
        <f>INDEX(属性!F:F,MATCH(强化!A1045,属性!A:A,0))</f>
        <v>12</v>
      </c>
      <c r="D1045" s="4">
        <f t="shared" si="114"/>
        <v>83</v>
      </c>
      <c r="E1045" s="4">
        <v>0</v>
      </c>
      <c r="F1045" s="4">
        <v>0</v>
      </c>
      <c r="G1045" s="4">
        <v>0</v>
      </c>
      <c r="H1045" s="4">
        <f t="shared" si="115"/>
        <v>0</v>
      </c>
      <c r="I1045" s="4">
        <f t="shared" si="116"/>
        <v>528</v>
      </c>
      <c r="J1045" s="4">
        <f t="shared" si="118"/>
        <v>15120</v>
      </c>
      <c r="K1045" s="4">
        <f t="shared" si="119"/>
        <v>3600</v>
      </c>
      <c r="L1045" s="4">
        <f>IF(D1045=1,"",VLOOKUP(D1045,系数!$AA$1:$AJ$12,MATCH(C1045,圣物评级,0),1))</f>
        <v>0</v>
      </c>
      <c r="M1045" s="4">
        <f t="shared" si="117"/>
        <v>136202</v>
      </c>
    </row>
    <row r="1046" spans="1:13" x14ac:dyDescent="0.3">
      <c r="A1046" s="4">
        <f t="shared" si="113"/>
        <v>81000009</v>
      </c>
      <c r="B1046" s="4">
        <v>1</v>
      </c>
      <c r="C1046" s="4">
        <f>INDEX(属性!F:F,MATCH(强化!A1046,属性!A:A,0))</f>
        <v>12</v>
      </c>
      <c r="D1046" s="4">
        <f t="shared" si="114"/>
        <v>84</v>
      </c>
      <c r="E1046" s="4">
        <v>0</v>
      </c>
      <c r="F1046" s="4">
        <v>0</v>
      </c>
      <c r="G1046" s="4">
        <v>0</v>
      </c>
      <c r="H1046" s="4">
        <f t="shared" si="115"/>
        <v>0</v>
      </c>
      <c r="I1046" s="4">
        <f t="shared" si="116"/>
        <v>532</v>
      </c>
      <c r="J1046" s="4">
        <f t="shared" si="118"/>
        <v>16800</v>
      </c>
      <c r="K1046" s="4">
        <f t="shared" si="119"/>
        <v>3600</v>
      </c>
      <c r="L1046" s="4">
        <f>IF(D1046=1,"",VLOOKUP(D1046,系数!$AA$1:$AJ$12,MATCH(C1046,圣物评级,0),1))</f>
        <v>0</v>
      </c>
      <c r="M1046" s="4">
        <f t="shared" si="117"/>
        <v>151322</v>
      </c>
    </row>
    <row r="1047" spans="1:13" x14ac:dyDescent="0.3">
      <c r="A1047" s="4">
        <f t="shared" si="113"/>
        <v>81000009</v>
      </c>
      <c r="B1047" s="4">
        <v>1</v>
      </c>
      <c r="C1047" s="4">
        <f>INDEX(属性!F:F,MATCH(强化!A1047,属性!A:A,0))</f>
        <v>12</v>
      </c>
      <c r="D1047" s="4">
        <f t="shared" si="114"/>
        <v>85</v>
      </c>
      <c r="E1047" s="4">
        <v>0</v>
      </c>
      <c r="F1047" s="4">
        <v>0</v>
      </c>
      <c r="G1047" s="4">
        <v>0</v>
      </c>
      <c r="H1047" s="4">
        <f t="shared" si="115"/>
        <v>0</v>
      </c>
      <c r="I1047" s="4">
        <f t="shared" si="116"/>
        <v>536</v>
      </c>
      <c r="J1047" s="4">
        <f t="shared" si="118"/>
        <v>19600</v>
      </c>
      <c r="K1047" s="4">
        <f t="shared" si="119"/>
        <v>3600</v>
      </c>
      <c r="L1047" s="4">
        <f>IF(D1047=1,"",VLOOKUP(D1047,系数!$AA$1:$AJ$12,MATCH(C1047,圣物评级,0),1))</f>
        <v>0</v>
      </c>
      <c r="M1047" s="4">
        <f t="shared" si="117"/>
        <v>168122</v>
      </c>
    </row>
    <row r="1048" spans="1:13" x14ac:dyDescent="0.3">
      <c r="A1048" s="4">
        <f t="shared" si="113"/>
        <v>81000009</v>
      </c>
      <c r="B1048" s="4">
        <v>1</v>
      </c>
      <c r="C1048" s="4">
        <f>INDEX(属性!F:F,MATCH(强化!A1048,属性!A:A,0))</f>
        <v>12</v>
      </c>
      <c r="D1048" s="4">
        <f t="shared" si="114"/>
        <v>86</v>
      </c>
      <c r="E1048" s="4">
        <v>0</v>
      </c>
      <c r="F1048" s="4">
        <v>0</v>
      </c>
      <c r="G1048" s="4">
        <v>0</v>
      </c>
      <c r="H1048" s="4">
        <f t="shared" si="115"/>
        <v>0</v>
      </c>
      <c r="I1048" s="4">
        <f t="shared" si="116"/>
        <v>540</v>
      </c>
      <c r="J1048" s="4">
        <f t="shared" si="118"/>
        <v>22400</v>
      </c>
      <c r="K1048" s="4">
        <f t="shared" si="119"/>
        <v>3600</v>
      </c>
      <c r="L1048" s="4">
        <f>IF(D1048=1,"",VLOOKUP(D1048,系数!$AA$1:$AJ$12,MATCH(C1048,圣物评级,0),1))</f>
        <v>0</v>
      </c>
      <c r="M1048" s="4">
        <f t="shared" si="117"/>
        <v>187722</v>
      </c>
    </row>
    <row r="1049" spans="1:13" x14ac:dyDescent="0.3">
      <c r="A1049" s="4">
        <f t="shared" si="113"/>
        <v>81000009</v>
      </c>
      <c r="B1049" s="4">
        <v>1</v>
      </c>
      <c r="C1049" s="4">
        <f>INDEX(属性!F:F,MATCH(强化!A1049,属性!A:A,0))</f>
        <v>12</v>
      </c>
      <c r="D1049" s="4">
        <f t="shared" si="114"/>
        <v>87</v>
      </c>
      <c r="E1049" s="4">
        <v>0</v>
      </c>
      <c r="F1049" s="4">
        <v>0</v>
      </c>
      <c r="G1049" s="4">
        <v>0</v>
      </c>
      <c r="H1049" s="4">
        <f t="shared" si="115"/>
        <v>0</v>
      </c>
      <c r="I1049" s="4">
        <f t="shared" si="116"/>
        <v>544</v>
      </c>
      <c r="J1049" s="4">
        <f t="shared" si="118"/>
        <v>25200</v>
      </c>
      <c r="K1049" s="4">
        <f t="shared" si="119"/>
        <v>3600</v>
      </c>
      <c r="L1049" s="4">
        <f>IF(D1049=1,"",VLOOKUP(D1049,系数!$AA$1:$AJ$12,MATCH(C1049,圣物评级,0),1))</f>
        <v>0</v>
      </c>
      <c r="M1049" s="4">
        <f t="shared" si="117"/>
        <v>210122</v>
      </c>
    </row>
    <row r="1050" spans="1:13" x14ac:dyDescent="0.3">
      <c r="A1050" s="4">
        <f t="shared" si="113"/>
        <v>81000009</v>
      </c>
      <c r="B1050" s="4">
        <v>1</v>
      </c>
      <c r="C1050" s="4">
        <f>INDEX(属性!F:F,MATCH(强化!A1050,属性!A:A,0))</f>
        <v>12</v>
      </c>
      <c r="D1050" s="4">
        <f t="shared" si="114"/>
        <v>88</v>
      </c>
      <c r="E1050" s="4">
        <v>0</v>
      </c>
      <c r="F1050" s="4">
        <v>0</v>
      </c>
      <c r="G1050" s="4">
        <v>0</v>
      </c>
      <c r="H1050" s="4">
        <f t="shared" si="115"/>
        <v>0</v>
      </c>
      <c r="I1050" s="4">
        <f t="shared" si="116"/>
        <v>548</v>
      </c>
      <c r="J1050" s="4">
        <f t="shared" si="118"/>
        <v>28000</v>
      </c>
      <c r="K1050" s="4">
        <f t="shared" si="119"/>
        <v>3600</v>
      </c>
      <c r="L1050" s="4">
        <f>IF(D1050=1,"",VLOOKUP(D1050,系数!$AA$1:$AJ$12,MATCH(C1050,圣物评级,0),1))</f>
        <v>0</v>
      </c>
      <c r="M1050" s="4">
        <f t="shared" si="117"/>
        <v>235322</v>
      </c>
    </row>
    <row r="1051" spans="1:13" x14ac:dyDescent="0.3">
      <c r="A1051" s="4">
        <f t="shared" si="113"/>
        <v>81000009</v>
      </c>
      <c r="B1051" s="4">
        <v>1</v>
      </c>
      <c r="C1051" s="4">
        <f>INDEX(属性!F:F,MATCH(强化!A1051,属性!A:A,0))</f>
        <v>12</v>
      </c>
      <c r="D1051" s="4">
        <f t="shared" si="114"/>
        <v>89</v>
      </c>
      <c r="E1051" s="4">
        <v>0</v>
      </c>
      <c r="F1051" s="4">
        <v>0</v>
      </c>
      <c r="G1051" s="4">
        <v>0</v>
      </c>
      <c r="H1051" s="4">
        <f t="shared" si="115"/>
        <v>0</v>
      </c>
      <c r="I1051" s="4">
        <f t="shared" si="116"/>
        <v>552</v>
      </c>
      <c r="J1051" s="4">
        <f t="shared" si="118"/>
        <v>30800</v>
      </c>
      <c r="K1051" s="4">
        <f t="shared" si="119"/>
        <v>3600</v>
      </c>
      <c r="L1051" s="4">
        <f>IF(D1051=1,"",VLOOKUP(D1051,系数!$AA$1:$AJ$12,MATCH(C1051,圣物评级,0),1))</f>
        <v>0</v>
      </c>
      <c r="M1051" s="4">
        <f t="shared" si="117"/>
        <v>263322</v>
      </c>
    </row>
    <row r="1052" spans="1:13" x14ac:dyDescent="0.3">
      <c r="A1052" s="4">
        <f t="shared" si="113"/>
        <v>81000009</v>
      </c>
      <c r="B1052" s="4">
        <v>1</v>
      </c>
      <c r="C1052" s="4">
        <f>INDEX(属性!F:F,MATCH(强化!A1052,属性!A:A,0))</f>
        <v>12</v>
      </c>
      <c r="D1052" s="4">
        <f t="shared" si="114"/>
        <v>90</v>
      </c>
      <c r="E1052" s="4">
        <v>0</v>
      </c>
      <c r="F1052" s="4">
        <v>0</v>
      </c>
      <c r="G1052" s="4">
        <v>0</v>
      </c>
      <c r="H1052" s="4">
        <f t="shared" si="115"/>
        <v>0</v>
      </c>
      <c r="I1052" s="4">
        <f t="shared" si="116"/>
        <v>556</v>
      </c>
      <c r="J1052" s="4">
        <f t="shared" si="118"/>
        <v>30800</v>
      </c>
      <c r="K1052" s="4">
        <f t="shared" si="119"/>
        <v>3600</v>
      </c>
      <c r="L1052" s="4">
        <f>IF(D1052=1,"",VLOOKUP(D1052,系数!$AA$1:$AJ$12,MATCH(C1052,圣物评级,0),1))</f>
        <v>0</v>
      </c>
      <c r="M1052" s="4">
        <f t="shared" si="117"/>
        <v>294122</v>
      </c>
    </row>
    <row r="1053" spans="1:13" x14ac:dyDescent="0.3">
      <c r="A1053" s="4">
        <f t="shared" si="113"/>
        <v>81000009</v>
      </c>
      <c r="B1053" s="4">
        <v>1</v>
      </c>
      <c r="C1053" s="4">
        <f>INDEX(属性!F:F,MATCH(强化!A1053,属性!A:A,0))</f>
        <v>12</v>
      </c>
      <c r="D1053" s="4">
        <f t="shared" si="114"/>
        <v>91</v>
      </c>
      <c r="E1053" s="4">
        <v>0</v>
      </c>
      <c r="F1053" s="4">
        <v>0</v>
      </c>
      <c r="G1053" s="4">
        <v>0</v>
      </c>
      <c r="H1053" s="4">
        <f t="shared" si="115"/>
        <v>0</v>
      </c>
      <c r="I1053" s="4">
        <f t="shared" si="116"/>
        <v>560</v>
      </c>
      <c r="J1053" s="4">
        <f t="shared" si="118"/>
        <v>30800</v>
      </c>
      <c r="K1053" s="4">
        <f t="shared" si="119"/>
        <v>3600</v>
      </c>
      <c r="L1053" s="4">
        <f>IF(D1053=1,"",VLOOKUP(D1053,系数!$AA$1:$AJ$12,MATCH(C1053,圣物评级,0),1))</f>
        <v>0</v>
      </c>
      <c r="M1053" s="4">
        <f t="shared" si="117"/>
        <v>324922</v>
      </c>
    </row>
    <row r="1054" spans="1:13" x14ac:dyDescent="0.3">
      <c r="A1054" s="4">
        <f t="shared" si="113"/>
        <v>81000009</v>
      </c>
      <c r="B1054" s="4">
        <v>1</v>
      </c>
      <c r="C1054" s="4">
        <f>INDEX(属性!F:F,MATCH(强化!A1054,属性!A:A,0))</f>
        <v>12</v>
      </c>
      <c r="D1054" s="4">
        <f t="shared" si="114"/>
        <v>92</v>
      </c>
      <c r="E1054" s="4">
        <v>0</v>
      </c>
      <c r="F1054" s="4">
        <v>0</v>
      </c>
      <c r="G1054" s="4">
        <v>0</v>
      </c>
      <c r="H1054" s="4">
        <f t="shared" si="115"/>
        <v>0</v>
      </c>
      <c r="I1054" s="4">
        <f t="shared" si="116"/>
        <v>564</v>
      </c>
      <c r="J1054" s="4">
        <f t="shared" si="118"/>
        <v>30800</v>
      </c>
      <c r="K1054" s="4">
        <f t="shared" si="119"/>
        <v>3600</v>
      </c>
      <c r="L1054" s="4">
        <f>IF(D1054=1,"",VLOOKUP(D1054,系数!$AA$1:$AJ$12,MATCH(C1054,圣物评级,0),1))</f>
        <v>0</v>
      </c>
      <c r="M1054" s="4">
        <f t="shared" si="117"/>
        <v>355722</v>
      </c>
    </row>
    <row r="1055" spans="1:13" x14ac:dyDescent="0.3">
      <c r="A1055" s="4">
        <f t="shared" si="113"/>
        <v>81000009</v>
      </c>
      <c r="B1055" s="4">
        <v>1</v>
      </c>
      <c r="C1055" s="4">
        <f>INDEX(属性!F:F,MATCH(强化!A1055,属性!A:A,0))</f>
        <v>12</v>
      </c>
      <c r="D1055" s="4">
        <f t="shared" si="114"/>
        <v>93</v>
      </c>
      <c r="E1055" s="4">
        <v>0</v>
      </c>
      <c r="F1055" s="4">
        <v>0</v>
      </c>
      <c r="G1055" s="4">
        <v>0</v>
      </c>
      <c r="H1055" s="4">
        <f t="shared" si="115"/>
        <v>0</v>
      </c>
      <c r="I1055" s="4">
        <f t="shared" si="116"/>
        <v>568</v>
      </c>
      <c r="J1055" s="4">
        <f t="shared" si="118"/>
        <v>30800</v>
      </c>
      <c r="K1055" s="4">
        <f t="shared" si="119"/>
        <v>3600</v>
      </c>
      <c r="L1055" s="4">
        <f>IF(D1055=1,"",VLOOKUP(D1055,系数!$AA$1:$AJ$12,MATCH(C1055,圣物评级,0),1))</f>
        <v>0</v>
      </c>
      <c r="M1055" s="4">
        <f t="shared" si="117"/>
        <v>386522</v>
      </c>
    </row>
    <row r="1056" spans="1:13" x14ac:dyDescent="0.3">
      <c r="A1056" s="4">
        <f t="shared" si="113"/>
        <v>81000009</v>
      </c>
      <c r="B1056" s="4">
        <v>1</v>
      </c>
      <c r="C1056" s="4">
        <f>INDEX(属性!F:F,MATCH(强化!A1056,属性!A:A,0))</f>
        <v>12</v>
      </c>
      <c r="D1056" s="4">
        <f t="shared" si="114"/>
        <v>94</v>
      </c>
      <c r="E1056" s="4">
        <v>0</v>
      </c>
      <c r="F1056" s="4">
        <v>0</v>
      </c>
      <c r="G1056" s="4">
        <v>0</v>
      </c>
      <c r="H1056" s="4">
        <f t="shared" si="115"/>
        <v>0</v>
      </c>
      <c r="I1056" s="4">
        <f t="shared" si="116"/>
        <v>572</v>
      </c>
      <c r="J1056" s="4">
        <f t="shared" si="118"/>
        <v>30800</v>
      </c>
      <c r="K1056" s="4">
        <f t="shared" si="119"/>
        <v>3600</v>
      </c>
      <c r="L1056" s="4">
        <f>IF(D1056=1,"",VLOOKUP(D1056,系数!$AA$1:$AJ$12,MATCH(C1056,圣物评级,0),1))</f>
        <v>0</v>
      </c>
      <c r="M1056" s="4">
        <f t="shared" si="117"/>
        <v>417322</v>
      </c>
    </row>
    <row r="1057" spans="1:13" x14ac:dyDescent="0.3">
      <c r="A1057" s="4">
        <f t="shared" si="113"/>
        <v>81000009</v>
      </c>
      <c r="B1057" s="4">
        <v>1</v>
      </c>
      <c r="C1057" s="4">
        <f>INDEX(属性!F:F,MATCH(强化!A1057,属性!A:A,0))</f>
        <v>12</v>
      </c>
      <c r="D1057" s="4">
        <f t="shared" si="114"/>
        <v>95</v>
      </c>
      <c r="E1057" s="4">
        <v>0</v>
      </c>
      <c r="F1057" s="4">
        <v>0</v>
      </c>
      <c r="G1057" s="4">
        <v>0</v>
      </c>
      <c r="H1057" s="4">
        <f t="shared" si="115"/>
        <v>0</v>
      </c>
      <c r="I1057" s="4">
        <f t="shared" si="116"/>
        <v>576</v>
      </c>
      <c r="J1057" s="4">
        <f t="shared" si="118"/>
        <v>30800</v>
      </c>
      <c r="K1057" s="4">
        <f t="shared" si="119"/>
        <v>3600</v>
      </c>
      <c r="L1057" s="4">
        <f>IF(D1057=1,"",VLOOKUP(D1057,系数!$AA$1:$AJ$12,MATCH(C1057,圣物评级,0),1))</f>
        <v>0</v>
      </c>
      <c r="M1057" s="4">
        <f t="shared" si="117"/>
        <v>448122</v>
      </c>
    </row>
    <row r="1058" spans="1:13" x14ac:dyDescent="0.3">
      <c r="A1058" s="4">
        <f t="shared" si="113"/>
        <v>81000009</v>
      </c>
      <c r="B1058" s="4">
        <v>1</v>
      </c>
      <c r="C1058" s="4">
        <f>INDEX(属性!F:F,MATCH(强化!A1058,属性!A:A,0))</f>
        <v>12</v>
      </c>
      <c r="D1058" s="4">
        <f t="shared" si="114"/>
        <v>96</v>
      </c>
      <c r="E1058" s="4">
        <v>0</v>
      </c>
      <c r="F1058" s="4">
        <v>0</v>
      </c>
      <c r="G1058" s="4">
        <v>0</v>
      </c>
      <c r="H1058" s="4">
        <f t="shared" si="115"/>
        <v>0</v>
      </c>
      <c r="I1058" s="4">
        <f t="shared" si="116"/>
        <v>580</v>
      </c>
      <c r="J1058" s="4">
        <f t="shared" si="118"/>
        <v>30800</v>
      </c>
      <c r="K1058" s="4">
        <f t="shared" si="119"/>
        <v>3600</v>
      </c>
      <c r="L1058" s="4">
        <f>IF(D1058=1,"",VLOOKUP(D1058,系数!$AA$1:$AJ$12,MATCH(C1058,圣物评级,0),1))</f>
        <v>0</v>
      </c>
      <c r="M1058" s="4">
        <f t="shared" si="117"/>
        <v>478922</v>
      </c>
    </row>
    <row r="1059" spans="1:13" x14ac:dyDescent="0.3">
      <c r="A1059" s="4">
        <f t="shared" si="113"/>
        <v>81000009</v>
      </c>
      <c r="B1059" s="4">
        <v>1</v>
      </c>
      <c r="C1059" s="4">
        <f>INDEX(属性!F:F,MATCH(强化!A1059,属性!A:A,0))</f>
        <v>12</v>
      </c>
      <c r="D1059" s="4">
        <f t="shared" si="114"/>
        <v>97</v>
      </c>
      <c r="E1059" s="4">
        <v>0</v>
      </c>
      <c r="F1059" s="4">
        <v>0</v>
      </c>
      <c r="G1059" s="4">
        <v>0</v>
      </c>
      <c r="H1059" s="4">
        <f t="shared" si="115"/>
        <v>0</v>
      </c>
      <c r="I1059" s="4">
        <f t="shared" si="116"/>
        <v>584</v>
      </c>
      <c r="J1059" s="4">
        <f t="shared" si="118"/>
        <v>30800</v>
      </c>
      <c r="K1059" s="4">
        <f t="shared" si="119"/>
        <v>3600</v>
      </c>
      <c r="L1059" s="4">
        <f>IF(D1059=1,"",VLOOKUP(D1059,系数!$AA$1:$AJ$12,MATCH(C1059,圣物评级,0),1))</f>
        <v>0</v>
      </c>
      <c r="M1059" s="4">
        <f t="shared" si="117"/>
        <v>509722</v>
      </c>
    </row>
    <row r="1060" spans="1:13" x14ac:dyDescent="0.3">
      <c r="A1060" s="4">
        <f t="shared" si="113"/>
        <v>81000009</v>
      </c>
      <c r="B1060" s="4">
        <v>1</v>
      </c>
      <c r="C1060" s="4">
        <f>INDEX(属性!F:F,MATCH(强化!A1060,属性!A:A,0))</f>
        <v>12</v>
      </c>
      <c r="D1060" s="4">
        <f t="shared" si="114"/>
        <v>98</v>
      </c>
      <c r="E1060" s="4">
        <v>0</v>
      </c>
      <c r="F1060" s="4">
        <v>0</v>
      </c>
      <c r="G1060" s="4">
        <v>0</v>
      </c>
      <c r="H1060" s="4">
        <f t="shared" si="115"/>
        <v>0</v>
      </c>
      <c r="I1060" s="4">
        <f t="shared" si="116"/>
        <v>588</v>
      </c>
      <c r="J1060" s="4">
        <f t="shared" si="118"/>
        <v>30800</v>
      </c>
      <c r="K1060" s="4">
        <f t="shared" si="119"/>
        <v>3600</v>
      </c>
      <c r="L1060" s="4">
        <f>IF(D1060=1,"",VLOOKUP(D1060,系数!$AA$1:$AJ$12,MATCH(C1060,圣物评级,0),1))</f>
        <v>0</v>
      </c>
      <c r="M1060" s="4">
        <f t="shared" si="117"/>
        <v>540522</v>
      </c>
    </row>
    <row r="1061" spans="1:13" x14ac:dyDescent="0.3">
      <c r="A1061" s="4">
        <f t="shared" si="113"/>
        <v>81000009</v>
      </c>
      <c r="B1061" s="4">
        <v>1</v>
      </c>
      <c r="C1061" s="4">
        <f>INDEX(属性!F:F,MATCH(强化!A1061,属性!A:A,0))</f>
        <v>12</v>
      </c>
      <c r="D1061" s="4">
        <f t="shared" si="114"/>
        <v>99</v>
      </c>
      <c r="E1061" s="4">
        <v>0</v>
      </c>
      <c r="F1061" s="4">
        <v>0</v>
      </c>
      <c r="G1061" s="4">
        <v>0</v>
      </c>
      <c r="H1061" s="4">
        <f t="shared" si="115"/>
        <v>0</v>
      </c>
      <c r="I1061" s="4">
        <f t="shared" si="116"/>
        <v>592</v>
      </c>
      <c r="J1061" s="4">
        <f t="shared" si="118"/>
        <v>30800</v>
      </c>
      <c r="K1061" s="4">
        <f t="shared" si="119"/>
        <v>3600</v>
      </c>
      <c r="L1061" s="4">
        <f>IF(D1061=1,"",VLOOKUP(D1061,系数!$AA$1:$AJ$12,MATCH(C1061,圣物评级,0),1))</f>
        <v>0</v>
      </c>
      <c r="M1061" s="4">
        <f t="shared" si="117"/>
        <v>571322</v>
      </c>
    </row>
    <row r="1062" spans="1:13" x14ac:dyDescent="0.3">
      <c r="A1062" s="4">
        <f t="shared" si="113"/>
        <v>81000009</v>
      </c>
      <c r="B1062" s="4">
        <v>1</v>
      </c>
      <c r="C1062" s="4">
        <f>INDEX(属性!F:F,MATCH(强化!A1062,属性!A:A,0))</f>
        <v>12</v>
      </c>
      <c r="D1062" s="4">
        <f t="shared" si="114"/>
        <v>100</v>
      </c>
      <c r="E1062" s="4">
        <v>0</v>
      </c>
      <c r="F1062" s="4">
        <v>0</v>
      </c>
      <c r="G1062" s="4">
        <v>0</v>
      </c>
      <c r="H1062" s="4">
        <f t="shared" si="115"/>
        <v>0</v>
      </c>
      <c r="I1062" s="4">
        <f t="shared" si="116"/>
        <v>596</v>
      </c>
      <c r="J1062" s="4">
        <f t="shared" si="118"/>
        <v>30800</v>
      </c>
      <c r="K1062" s="4">
        <f t="shared" si="119"/>
        <v>3600</v>
      </c>
      <c r="L1062" s="4">
        <f>IF(D1062=1,"",VLOOKUP(D1062,系数!$AA$1:$AJ$12,MATCH(C1062,圣物评级,0),1))</f>
        <v>0</v>
      </c>
      <c r="M1062" s="4">
        <f t="shared" si="117"/>
        <v>602122</v>
      </c>
    </row>
    <row r="1063" spans="1:13" x14ac:dyDescent="0.3">
      <c r="A1063" s="4">
        <f t="shared" si="113"/>
        <v>81000009</v>
      </c>
      <c r="B1063" s="4">
        <v>1</v>
      </c>
      <c r="C1063" s="4">
        <f>INDEX(属性!F:F,MATCH(强化!A1063,属性!A:A,0))</f>
        <v>12</v>
      </c>
      <c r="D1063" s="4">
        <f t="shared" si="114"/>
        <v>101</v>
      </c>
      <c r="E1063" s="4">
        <v>0</v>
      </c>
      <c r="F1063" s="4">
        <v>0</v>
      </c>
      <c r="G1063" s="4">
        <v>0</v>
      </c>
      <c r="H1063" s="4">
        <f t="shared" si="115"/>
        <v>0</v>
      </c>
      <c r="I1063" s="4">
        <f t="shared" si="116"/>
        <v>600</v>
      </c>
      <c r="J1063" s="4">
        <f t="shared" si="118"/>
        <v>30800</v>
      </c>
      <c r="K1063" s="4">
        <f t="shared" si="119"/>
        <v>3600</v>
      </c>
      <c r="L1063" s="4">
        <f>IF(D1063=1,"",VLOOKUP(D1063,系数!$AA$1:$AJ$12,MATCH(C1063,圣物评级,0),1))</f>
        <v>0</v>
      </c>
      <c r="M1063" s="4">
        <f t="shared" si="117"/>
        <v>632922</v>
      </c>
    </row>
    <row r="1064" spans="1:13" x14ac:dyDescent="0.3">
      <c r="A1064" s="4">
        <f t="shared" si="113"/>
        <v>81000009</v>
      </c>
      <c r="B1064" s="4">
        <v>1</v>
      </c>
      <c r="C1064" s="4">
        <f>INDEX(属性!F:F,MATCH(强化!A1064,属性!A:A,0))</f>
        <v>12</v>
      </c>
      <c r="D1064" s="4">
        <f t="shared" si="114"/>
        <v>102</v>
      </c>
      <c r="E1064" s="4">
        <v>0</v>
      </c>
      <c r="F1064" s="4">
        <v>0</v>
      </c>
      <c r="G1064" s="4">
        <v>0</v>
      </c>
      <c r="H1064" s="4">
        <f t="shared" si="115"/>
        <v>0</v>
      </c>
      <c r="I1064" s="4">
        <f t="shared" si="116"/>
        <v>604</v>
      </c>
      <c r="J1064" s="4">
        <f t="shared" si="118"/>
        <v>30800</v>
      </c>
      <c r="K1064" s="4">
        <f t="shared" si="119"/>
        <v>3600</v>
      </c>
      <c r="L1064" s="4">
        <f>IF(D1064=1,"",VLOOKUP(D1064,系数!$AA$1:$AJ$12,MATCH(C1064,圣物评级,0),1))</f>
        <v>0</v>
      </c>
      <c r="M1064" s="4">
        <f t="shared" si="117"/>
        <v>663722</v>
      </c>
    </row>
    <row r="1065" spans="1:13" x14ac:dyDescent="0.3">
      <c r="A1065" s="4">
        <f t="shared" si="113"/>
        <v>81000009</v>
      </c>
      <c r="B1065" s="4">
        <v>1</v>
      </c>
      <c r="C1065" s="4">
        <f>INDEX(属性!F:F,MATCH(强化!A1065,属性!A:A,0))</f>
        <v>12</v>
      </c>
      <c r="D1065" s="4">
        <f t="shared" si="114"/>
        <v>103</v>
      </c>
      <c r="E1065" s="4">
        <v>0</v>
      </c>
      <c r="F1065" s="4">
        <v>0</v>
      </c>
      <c r="G1065" s="4">
        <v>0</v>
      </c>
      <c r="H1065" s="4">
        <f t="shared" si="115"/>
        <v>0</v>
      </c>
      <c r="I1065" s="4">
        <f t="shared" si="116"/>
        <v>608</v>
      </c>
      <c r="J1065" s="4">
        <f t="shared" si="118"/>
        <v>30800</v>
      </c>
      <c r="K1065" s="4">
        <f t="shared" si="119"/>
        <v>3600</v>
      </c>
      <c r="L1065" s="4">
        <f>IF(D1065=1,"",VLOOKUP(D1065,系数!$AA$1:$AJ$12,MATCH(C1065,圣物评级,0),1))</f>
        <v>0</v>
      </c>
      <c r="M1065" s="4">
        <f t="shared" si="117"/>
        <v>694522</v>
      </c>
    </row>
    <row r="1066" spans="1:13" x14ac:dyDescent="0.3">
      <c r="A1066" s="4">
        <f t="shared" si="113"/>
        <v>81000009</v>
      </c>
      <c r="B1066" s="4">
        <v>1</v>
      </c>
      <c r="C1066" s="4">
        <f>INDEX(属性!F:F,MATCH(强化!A1066,属性!A:A,0))</f>
        <v>12</v>
      </c>
      <c r="D1066" s="4">
        <f t="shared" si="114"/>
        <v>104</v>
      </c>
      <c r="E1066" s="4">
        <v>0</v>
      </c>
      <c r="F1066" s="4">
        <v>0</v>
      </c>
      <c r="G1066" s="4">
        <v>0</v>
      </c>
      <c r="H1066" s="4">
        <f t="shared" si="115"/>
        <v>0</v>
      </c>
      <c r="I1066" s="4">
        <f t="shared" si="116"/>
        <v>612</v>
      </c>
      <c r="J1066" s="4">
        <f t="shared" si="118"/>
        <v>30800</v>
      </c>
      <c r="K1066" s="4">
        <f t="shared" si="119"/>
        <v>3600</v>
      </c>
      <c r="L1066" s="4">
        <f>IF(D1066=1,"",VLOOKUP(D1066,系数!$AA$1:$AJ$12,MATCH(C1066,圣物评级,0),1))</f>
        <v>0</v>
      </c>
      <c r="M1066" s="4">
        <f t="shared" si="117"/>
        <v>725322</v>
      </c>
    </row>
    <row r="1067" spans="1:13" x14ac:dyDescent="0.3">
      <c r="A1067" s="4">
        <f t="shared" si="113"/>
        <v>81000009</v>
      </c>
      <c r="B1067" s="4">
        <v>1</v>
      </c>
      <c r="C1067" s="4">
        <f>INDEX(属性!F:F,MATCH(强化!A1067,属性!A:A,0))</f>
        <v>12</v>
      </c>
      <c r="D1067" s="4">
        <f t="shared" si="114"/>
        <v>105</v>
      </c>
      <c r="E1067" s="4">
        <v>0</v>
      </c>
      <c r="F1067" s="4">
        <v>0</v>
      </c>
      <c r="G1067" s="4">
        <v>0</v>
      </c>
      <c r="H1067" s="4">
        <f t="shared" si="115"/>
        <v>0</v>
      </c>
      <c r="I1067" s="4">
        <f t="shared" si="116"/>
        <v>616</v>
      </c>
      <c r="J1067" s="4">
        <f t="shared" si="118"/>
        <v>30800</v>
      </c>
      <c r="K1067" s="4">
        <f t="shared" si="119"/>
        <v>3600</v>
      </c>
      <c r="L1067" s="4">
        <f>IF(D1067=1,"",VLOOKUP(D1067,系数!$AA$1:$AJ$12,MATCH(C1067,圣物评级,0),1))</f>
        <v>0</v>
      </c>
      <c r="M1067" s="4">
        <f t="shared" si="117"/>
        <v>756122</v>
      </c>
    </row>
    <row r="1068" spans="1:13" x14ac:dyDescent="0.3">
      <c r="A1068" s="4">
        <f t="shared" si="113"/>
        <v>81000009</v>
      </c>
      <c r="B1068" s="4">
        <v>1</v>
      </c>
      <c r="C1068" s="4">
        <f>INDEX(属性!F:F,MATCH(强化!A1068,属性!A:A,0))</f>
        <v>12</v>
      </c>
      <c r="D1068" s="4">
        <f t="shared" si="114"/>
        <v>106</v>
      </c>
      <c r="E1068" s="4">
        <v>0</v>
      </c>
      <c r="F1068" s="4">
        <v>0</v>
      </c>
      <c r="G1068" s="4">
        <v>0</v>
      </c>
      <c r="H1068" s="4">
        <f t="shared" si="115"/>
        <v>0</v>
      </c>
      <c r="I1068" s="4">
        <f t="shared" si="116"/>
        <v>620</v>
      </c>
      <c r="J1068" s="4">
        <f t="shared" si="118"/>
        <v>30800</v>
      </c>
      <c r="K1068" s="4">
        <f t="shared" si="119"/>
        <v>3600</v>
      </c>
      <c r="L1068" s="4">
        <f>IF(D1068=1,"",VLOOKUP(D1068,系数!$AA$1:$AJ$12,MATCH(C1068,圣物评级,0),1))</f>
        <v>0</v>
      </c>
      <c r="M1068" s="4">
        <f t="shared" si="117"/>
        <v>786922</v>
      </c>
    </row>
    <row r="1069" spans="1:13" x14ac:dyDescent="0.3">
      <c r="A1069" s="4">
        <f t="shared" si="113"/>
        <v>81000009</v>
      </c>
      <c r="B1069" s="4">
        <v>1</v>
      </c>
      <c r="C1069" s="4">
        <f>INDEX(属性!F:F,MATCH(强化!A1069,属性!A:A,0))</f>
        <v>12</v>
      </c>
      <c r="D1069" s="4">
        <f t="shared" si="114"/>
        <v>107</v>
      </c>
      <c r="E1069" s="4">
        <v>0</v>
      </c>
      <c r="F1069" s="4">
        <v>0</v>
      </c>
      <c r="G1069" s="4">
        <v>0</v>
      </c>
      <c r="H1069" s="4">
        <f t="shared" si="115"/>
        <v>0</v>
      </c>
      <c r="I1069" s="4">
        <f t="shared" si="116"/>
        <v>624</v>
      </c>
      <c r="J1069" s="4">
        <f t="shared" si="118"/>
        <v>30800</v>
      </c>
      <c r="K1069" s="4">
        <f t="shared" si="119"/>
        <v>3600</v>
      </c>
      <c r="L1069" s="4">
        <f>IF(D1069=1,"",VLOOKUP(D1069,系数!$AA$1:$AJ$12,MATCH(C1069,圣物评级,0),1))</f>
        <v>0</v>
      </c>
      <c r="M1069" s="4">
        <f t="shared" si="117"/>
        <v>817722</v>
      </c>
    </row>
    <row r="1070" spans="1:13" x14ac:dyDescent="0.3">
      <c r="A1070" s="4">
        <f t="shared" si="113"/>
        <v>81000009</v>
      </c>
      <c r="B1070" s="4">
        <v>1</v>
      </c>
      <c r="C1070" s="4">
        <f>INDEX(属性!F:F,MATCH(强化!A1070,属性!A:A,0))</f>
        <v>12</v>
      </c>
      <c r="D1070" s="4">
        <f t="shared" si="114"/>
        <v>108</v>
      </c>
      <c r="E1070" s="4">
        <v>0</v>
      </c>
      <c r="F1070" s="4">
        <v>0</v>
      </c>
      <c r="G1070" s="4">
        <v>0</v>
      </c>
      <c r="H1070" s="4">
        <f t="shared" si="115"/>
        <v>0</v>
      </c>
      <c r="I1070" s="4">
        <f t="shared" si="116"/>
        <v>628</v>
      </c>
      <c r="J1070" s="4">
        <f t="shared" si="118"/>
        <v>30800</v>
      </c>
      <c r="K1070" s="4">
        <f t="shared" si="119"/>
        <v>3600</v>
      </c>
      <c r="L1070" s="4">
        <f>IF(D1070=1,"",VLOOKUP(D1070,系数!$AA$1:$AJ$12,MATCH(C1070,圣物评级,0),1))</f>
        <v>0</v>
      </c>
      <c r="M1070" s="4">
        <f t="shared" si="117"/>
        <v>848522</v>
      </c>
    </row>
    <row r="1071" spans="1:13" x14ac:dyDescent="0.3">
      <c r="A1071" s="4">
        <f t="shared" si="113"/>
        <v>81000009</v>
      </c>
      <c r="B1071" s="4">
        <v>1</v>
      </c>
      <c r="C1071" s="4">
        <f>INDEX(属性!F:F,MATCH(强化!A1071,属性!A:A,0))</f>
        <v>12</v>
      </c>
      <c r="D1071" s="4">
        <f t="shared" si="114"/>
        <v>109</v>
      </c>
      <c r="E1071" s="4">
        <v>0</v>
      </c>
      <c r="F1071" s="4">
        <v>0</v>
      </c>
      <c r="G1071" s="4">
        <v>0</v>
      </c>
      <c r="H1071" s="4">
        <f t="shared" si="115"/>
        <v>0</v>
      </c>
      <c r="I1071" s="4">
        <f t="shared" si="116"/>
        <v>632</v>
      </c>
      <c r="J1071" s="4">
        <f t="shared" si="118"/>
        <v>30800</v>
      </c>
      <c r="K1071" s="4">
        <f t="shared" si="119"/>
        <v>3600</v>
      </c>
      <c r="L1071" s="4">
        <f>IF(D1071=1,"",VLOOKUP(D1071,系数!$AA$1:$AJ$12,MATCH(C1071,圣物评级,0),1))</f>
        <v>0</v>
      </c>
      <c r="M1071" s="4">
        <f t="shared" si="117"/>
        <v>879322</v>
      </c>
    </row>
    <row r="1072" spans="1:13" x14ac:dyDescent="0.3">
      <c r="A1072" s="4">
        <f t="shared" si="113"/>
        <v>81000009</v>
      </c>
      <c r="B1072" s="4">
        <v>1</v>
      </c>
      <c r="C1072" s="4">
        <f>INDEX(属性!F:F,MATCH(强化!A1072,属性!A:A,0))</f>
        <v>12</v>
      </c>
      <c r="D1072" s="4">
        <f t="shared" si="114"/>
        <v>110</v>
      </c>
      <c r="E1072" s="4">
        <v>0</v>
      </c>
      <c r="F1072" s="4">
        <v>0</v>
      </c>
      <c r="G1072" s="4">
        <v>0</v>
      </c>
      <c r="H1072" s="4">
        <f t="shared" si="115"/>
        <v>0</v>
      </c>
      <c r="I1072" s="4">
        <f t="shared" si="116"/>
        <v>636</v>
      </c>
      <c r="J1072" s="4">
        <f t="shared" si="118"/>
        <v>30800</v>
      </c>
      <c r="K1072" s="4">
        <f t="shared" si="119"/>
        <v>3600</v>
      </c>
      <c r="L1072" s="4">
        <f>IF(D1072=1,"",VLOOKUP(D1072,系数!$AA$1:$AJ$12,MATCH(C1072,圣物评级,0),1))</f>
        <v>0</v>
      </c>
      <c r="M1072" s="4">
        <f t="shared" si="117"/>
        <v>910122</v>
      </c>
    </row>
    <row r="1073" spans="1:13" x14ac:dyDescent="0.3">
      <c r="A1073" s="4">
        <f t="shared" si="113"/>
        <v>81000009</v>
      </c>
      <c r="B1073" s="4">
        <v>1</v>
      </c>
      <c r="C1073" s="4">
        <f>INDEX(属性!F:F,MATCH(强化!A1073,属性!A:A,0))</f>
        <v>12</v>
      </c>
      <c r="D1073" s="4">
        <f t="shared" si="114"/>
        <v>111</v>
      </c>
      <c r="E1073" s="4">
        <v>0</v>
      </c>
      <c r="F1073" s="4">
        <v>0</v>
      </c>
      <c r="G1073" s="4">
        <v>0</v>
      </c>
      <c r="H1073" s="4">
        <f t="shared" si="115"/>
        <v>0</v>
      </c>
      <c r="I1073" s="4">
        <f t="shared" si="116"/>
        <v>640</v>
      </c>
      <c r="J1073" s="4">
        <f t="shared" si="118"/>
        <v>30800</v>
      </c>
      <c r="K1073" s="4">
        <f t="shared" si="119"/>
        <v>3600</v>
      </c>
      <c r="L1073" s="4">
        <f>IF(D1073=1,"",VLOOKUP(D1073,系数!$AA$1:$AJ$12,MATCH(C1073,圣物评级,0),1))</f>
        <v>0</v>
      </c>
      <c r="M1073" s="4">
        <f t="shared" si="117"/>
        <v>940922</v>
      </c>
    </row>
    <row r="1074" spans="1:13" x14ac:dyDescent="0.3">
      <c r="A1074" s="4">
        <f t="shared" si="113"/>
        <v>81000009</v>
      </c>
      <c r="B1074" s="4">
        <v>1</v>
      </c>
      <c r="C1074" s="4">
        <f>INDEX(属性!F:F,MATCH(强化!A1074,属性!A:A,0))</f>
        <v>12</v>
      </c>
      <c r="D1074" s="4">
        <f t="shared" si="114"/>
        <v>112</v>
      </c>
      <c r="E1074" s="4">
        <v>0</v>
      </c>
      <c r="F1074" s="4">
        <v>0</v>
      </c>
      <c r="G1074" s="4">
        <v>0</v>
      </c>
      <c r="H1074" s="4">
        <f t="shared" si="115"/>
        <v>0</v>
      </c>
      <c r="I1074" s="4">
        <f t="shared" si="116"/>
        <v>644</v>
      </c>
      <c r="J1074" s="4">
        <f t="shared" si="118"/>
        <v>30800</v>
      </c>
      <c r="K1074" s="4">
        <f t="shared" si="119"/>
        <v>3600</v>
      </c>
      <c r="L1074" s="4">
        <f>IF(D1074=1,"",VLOOKUP(D1074,系数!$AA$1:$AJ$12,MATCH(C1074,圣物评级,0),1))</f>
        <v>0</v>
      </c>
      <c r="M1074" s="4">
        <f t="shared" si="117"/>
        <v>971722</v>
      </c>
    </row>
    <row r="1075" spans="1:13" x14ac:dyDescent="0.3">
      <c r="A1075" s="4">
        <f t="shared" si="113"/>
        <v>81000009</v>
      </c>
      <c r="B1075" s="4">
        <v>1</v>
      </c>
      <c r="C1075" s="4">
        <f>INDEX(属性!F:F,MATCH(强化!A1075,属性!A:A,0))</f>
        <v>12</v>
      </c>
      <c r="D1075" s="4">
        <f t="shared" si="114"/>
        <v>113</v>
      </c>
      <c r="E1075" s="4">
        <v>0</v>
      </c>
      <c r="F1075" s="4">
        <v>0</v>
      </c>
      <c r="G1075" s="4">
        <v>0</v>
      </c>
      <c r="H1075" s="4">
        <f t="shared" si="115"/>
        <v>0</v>
      </c>
      <c r="I1075" s="4">
        <f t="shared" si="116"/>
        <v>648</v>
      </c>
      <c r="J1075" s="4">
        <f t="shared" si="118"/>
        <v>30800</v>
      </c>
      <c r="K1075" s="4">
        <f t="shared" si="119"/>
        <v>3600</v>
      </c>
      <c r="L1075" s="4">
        <f>IF(D1075=1,"",VLOOKUP(D1075,系数!$AA$1:$AJ$12,MATCH(C1075,圣物评级,0),1))</f>
        <v>0</v>
      </c>
      <c r="M1075" s="4">
        <f t="shared" si="117"/>
        <v>1002522</v>
      </c>
    </row>
    <row r="1076" spans="1:13" x14ac:dyDescent="0.3">
      <c r="A1076" s="4">
        <f t="shared" si="113"/>
        <v>81000009</v>
      </c>
      <c r="B1076" s="4">
        <v>1</v>
      </c>
      <c r="C1076" s="4">
        <f>INDEX(属性!F:F,MATCH(强化!A1076,属性!A:A,0))</f>
        <v>12</v>
      </c>
      <c r="D1076" s="4">
        <f t="shared" si="114"/>
        <v>114</v>
      </c>
      <c r="E1076" s="4">
        <v>0</v>
      </c>
      <c r="F1076" s="4">
        <v>0</v>
      </c>
      <c r="G1076" s="4">
        <v>0</v>
      </c>
      <c r="H1076" s="4">
        <f t="shared" si="115"/>
        <v>0</v>
      </c>
      <c r="I1076" s="4">
        <f t="shared" si="116"/>
        <v>652</v>
      </c>
      <c r="J1076" s="4">
        <f t="shared" si="118"/>
        <v>30800</v>
      </c>
      <c r="K1076" s="4">
        <f t="shared" si="119"/>
        <v>3600</v>
      </c>
      <c r="L1076" s="4">
        <f>IF(D1076=1,"",VLOOKUP(D1076,系数!$AA$1:$AJ$12,MATCH(C1076,圣物评级,0),1))</f>
        <v>0</v>
      </c>
      <c r="M1076" s="4">
        <f t="shared" si="117"/>
        <v>1033322</v>
      </c>
    </row>
    <row r="1077" spans="1:13" x14ac:dyDescent="0.3">
      <c r="A1077" s="4">
        <f t="shared" si="113"/>
        <v>81000009</v>
      </c>
      <c r="B1077" s="4">
        <v>1</v>
      </c>
      <c r="C1077" s="4">
        <f>INDEX(属性!F:F,MATCH(强化!A1077,属性!A:A,0))</f>
        <v>12</v>
      </c>
      <c r="D1077" s="4">
        <f t="shared" si="114"/>
        <v>115</v>
      </c>
      <c r="E1077" s="4">
        <v>0</v>
      </c>
      <c r="F1077" s="4">
        <v>0</v>
      </c>
      <c r="G1077" s="4">
        <v>0</v>
      </c>
      <c r="H1077" s="4">
        <f t="shared" si="115"/>
        <v>0</v>
      </c>
      <c r="I1077" s="4">
        <f t="shared" si="116"/>
        <v>656</v>
      </c>
      <c r="J1077" s="4">
        <f t="shared" si="118"/>
        <v>30800</v>
      </c>
      <c r="K1077" s="4">
        <f t="shared" si="119"/>
        <v>3600</v>
      </c>
      <c r="L1077" s="4">
        <f>IF(D1077=1,"",VLOOKUP(D1077,系数!$AA$1:$AJ$12,MATCH(C1077,圣物评级,0),1))</f>
        <v>0</v>
      </c>
      <c r="M1077" s="4">
        <f t="shared" si="117"/>
        <v>1064122</v>
      </c>
    </row>
    <row r="1078" spans="1:13" x14ac:dyDescent="0.3">
      <c r="A1078" s="4">
        <f t="shared" si="113"/>
        <v>81000009</v>
      </c>
      <c r="B1078" s="4">
        <v>1</v>
      </c>
      <c r="C1078" s="4">
        <f>INDEX(属性!F:F,MATCH(强化!A1078,属性!A:A,0))</f>
        <v>12</v>
      </c>
      <c r="D1078" s="4">
        <f t="shared" si="114"/>
        <v>116</v>
      </c>
      <c r="E1078" s="4">
        <v>0</v>
      </c>
      <c r="F1078" s="4">
        <v>0</v>
      </c>
      <c r="G1078" s="4">
        <v>0</v>
      </c>
      <c r="H1078" s="4">
        <f t="shared" si="115"/>
        <v>0</v>
      </c>
      <c r="I1078" s="4">
        <f t="shared" si="116"/>
        <v>660</v>
      </c>
      <c r="J1078" s="4">
        <f t="shared" si="118"/>
        <v>30800</v>
      </c>
      <c r="K1078" s="4">
        <f t="shared" si="119"/>
        <v>3600</v>
      </c>
      <c r="L1078" s="4">
        <f>IF(D1078=1,"",VLOOKUP(D1078,系数!$AA$1:$AJ$12,MATCH(C1078,圣物评级,0),1))</f>
        <v>0</v>
      </c>
      <c r="M1078" s="4">
        <f t="shared" si="117"/>
        <v>1094922</v>
      </c>
    </row>
    <row r="1079" spans="1:13" x14ac:dyDescent="0.3">
      <c r="A1079" s="4">
        <f t="shared" si="113"/>
        <v>81000009</v>
      </c>
      <c r="B1079" s="4">
        <v>1</v>
      </c>
      <c r="C1079" s="4">
        <f>INDEX(属性!F:F,MATCH(强化!A1079,属性!A:A,0))</f>
        <v>12</v>
      </c>
      <c r="D1079" s="4">
        <f t="shared" si="114"/>
        <v>117</v>
      </c>
      <c r="E1079" s="4">
        <v>0</v>
      </c>
      <c r="F1079" s="4">
        <v>0</v>
      </c>
      <c r="G1079" s="4">
        <v>0</v>
      </c>
      <c r="H1079" s="4">
        <f t="shared" si="115"/>
        <v>0</v>
      </c>
      <c r="I1079" s="4">
        <f t="shared" si="116"/>
        <v>664</v>
      </c>
      <c r="J1079" s="4">
        <f t="shared" si="118"/>
        <v>30800</v>
      </c>
      <c r="K1079" s="4">
        <f t="shared" si="119"/>
        <v>3600</v>
      </c>
      <c r="L1079" s="4">
        <f>IF(D1079=1,"",VLOOKUP(D1079,系数!$AA$1:$AJ$12,MATCH(C1079,圣物评级,0),1))</f>
        <v>0</v>
      </c>
      <c r="M1079" s="4">
        <f t="shared" si="117"/>
        <v>1125722</v>
      </c>
    </row>
    <row r="1080" spans="1:13" x14ac:dyDescent="0.3">
      <c r="A1080" s="4">
        <f t="shared" si="113"/>
        <v>81000009</v>
      </c>
      <c r="B1080" s="4">
        <v>1</v>
      </c>
      <c r="C1080" s="4">
        <f>INDEX(属性!F:F,MATCH(强化!A1080,属性!A:A,0))</f>
        <v>12</v>
      </c>
      <c r="D1080" s="4">
        <f t="shared" si="114"/>
        <v>118</v>
      </c>
      <c r="E1080" s="4">
        <v>0</v>
      </c>
      <c r="F1080" s="4">
        <v>0</v>
      </c>
      <c r="G1080" s="4">
        <v>0</v>
      </c>
      <c r="H1080" s="4">
        <f t="shared" si="115"/>
        <v>0</v>
      </c>
      <c r="I1080" s="4">
        <f t="shared" si="116"/>
        <v>668</v>
      </c>
      <c r="J1080" s="4">
        <f t="shared" si="118"/>
        <v>30800</v>
      </c>
      <c r="K1080" s="4">
        <f t="shared" si="119"/>
        <v>3600</v>
      </c>
      <c r="L1080" s="4">
        <f>IF(D1080=1,"",VLOOKUP(D1080,系数!$AA$1:$AJ$12,MATCH(C1080,圣物评级,0),1))</f>
        <v>0</v>
      </c>
      <c r="M1080" s="4">
        <f t="shared" si="117"/>
        <v>1156522</v>
      </c>
    </row>
    <row r="1081" spans="1:13" x14ac:dyDescent="0.3">
      <c r="A1081" s="4">
        <f t="shared" si="113"/>
        <v>81000009</v>
      </c>
      <c r="B1081" s="4">
        <v>1</v>
      </c>
      <c r="C1081" s="4">
        <f>INDEX(属性!F:F,MATCH(强化!A1081,属性!A:A,0))</f>
        <v>12</v>
      </c>
      <c r="D1081" s="4">
        <f t="shared" si="114"/>
        <v>119</v>
      </c>
      <c r="E1081" s="4">
        <v>0</v>
      </c>
      <c r="F1081" s="4">
        <v>0</v>
      </c>
      <c r="G1081" s="4">
        <v>0</v>
      </c>
      <c r="H1081" s="4">
        <f t="shared" si="115"/>
        <v>0</v>
      </c>
      <c r="I1081" s="4">
        <f t="shared" si="116"/>
        <v>672</v>
      </c>
      <c r="J1081" s="4">
        <f t="shared" si="118"/>
        <v>30800</v>
      </c>
      <c r="K1081" s="4">
        <f t="shared" si="119"/>
        <v>3600</v>
      </c>
      <c r="L1081" s="4">
        <f>IF(D1081=1,"",VLOOKUP(D1081,系数!$AA$1:$AJ$12,MATCH(C1081,圣物评级,0),1))</f>
        <v>0</v>
      </c>
      <c r="M1081" s="4">
        <f t="shared" si="117"/>
        <v>1187322</v>
      </c>
    </row>
    <row r="1082" spans="1:13" x14ac:dyDescent="0.3">
      <c r="A1082" s="4">
        <f t="shared" si="113"/>
        <v>81000009</v>
      </c>
      <c r="B1082" s="4">
        <v>1</v>
      </c>
      <c r="C1082" s="4">
        <f>INDEX(属性!F:F,MATCH(强化!A1082,属性!A:A,0))</f>
        <v>12</v>
      </c>
      <c r="D1082" s="4">
        <f t="shared" si="114"/>
        <v>120</v>
      </c>
      <c r="E1082" s="4">
        <v>0</v>
      </c>
      <c r="F1082" s="4">
        <v>0</v>
      </c>
      <c r="G1082" s="4">
        <v>0</v>
      </c>
      <c r="H1082" s="4">
        <f t="shared" si="115"/>
        <v>0</v>
      </c>
      <c r="I1082" s="4">
        <f t="shared" si="116"/>
        <v>676</v>
      </c>
      <c r="J1082" s="4">
        <f t="shared" si="118"/>
        <v>30800</v>
      </c>
      <c r="K1082" s="4">
        <f t="shared" si="119"/>
        <v>3600</v>
      </c>
      <c r="L1082" s="4">
        <f>IF(D1082=1,"",VLOOKUP(D1082,系数!$AA$1:$AJ$12,MATCH(C1082,圣物评级,0),1))</f>
        <v>0</v>
      </c>
      <c r="M1082" s="4">
        <f t="shared" si="117"/>
        <v>1218122</v>
      </c>
    </row>
    <row r="1083" spans="1:13" x14ac:dyDescent="0.3">
      <c r="A1083" s="4">
        <f t="shared" si="113"/>
        <v>81000010</v>
      </c>
      <c r="B1083" s="4">
        <v>2</v>
      </c>
      <c r="C1083" s="4">
        <f>INDEX(属性!F:F,MATCH(强化!A1083,属性!A:A,0))</f>
        <v>12</v>
      </c>
      <c r="D1083" s="4">
        <f t="shared" si="114"/>
        <v>1</v>
      </c>
      <c r="E1083" s="4">
        <v>0</v>
      </c>
      <c r="F1083" s="4">
        <v>0</v>
      </c>
      <c r="G1083" s="4">
        <v>0</v>
      </c>
      <c r="H1083" s="4">
        <f t="shared" si="115"/>
        <v>200</v>
      </c>
      <c r="I1083" s="4">
        <f t="shared" si="116"/>
        <v>0</v>
      </c>
      <c r="J1083" s="4">
        <f t="shared" ref="J1083" si="120">J963</f>
        <v>5</v>
      </c>
      <c r="K1083" s="4">
        <f t="shared" si="119"/>
        <v>3600</v>
      </c>
      <c r="L1083" s="4" t="str">
        <f>IF(D1083=1,"",VLOOKUP(D1083,系数!$AA$1:$AJ$12,MATCH(C1083,圣物评级,0),1))</f>
        <v/>
      </c>
      <c r="M1083" s="4">
        <f t="shared" si="117"/>
        <v>0</v>
      </c>
    </row>
    <row r="1084" spans="1:13" x14ac:dyDescent="0.3">
      <c r="A1084" s="4">
        <f t="shared" ref="A1084:A1147" si="121">A964+1</f>
        <v>81000010</v>
      </c>
      <c r="B1084" s="4">
        <v>2</v>
      </c>
      <c r="C1084" s="4">
        <f>INDEX(属性!F:F,MATCH(强化!A1084,属性!A:A,0))</f>
        <v>12</v>
      </c>
      <c r="D1084" s="4">
        <f t="shared" ref="D1084:D1147" si="122">D964</f>
        <v>2</v>
      </c>
      <c r="E1084" s="4">
        <v>0</v>
      </c>
      <c r="F1084" s="4">
        <v>0</v>
      </c>
      <c r="G1084" s="4">
        <v>0</v>
      </c>
      <c r="H1084" s="4">
        <f t="shared" si="115"/>
        <v>204</v>
      </c>
      <c r="I1084" s="4">
        <f t="shared" si="116"/>
        <v>0</v>
      </c>
      <c r="J1084" s="4">
        <f t="shared" ref="J1084:J1147" si="123">J964</f>
        <v>11</v>
      </c>
      <c r="K1084" s="4">
        <f t="shared" si="119"/>
        <v>3600</v>
      </c>
      <c r="L1084" s="4">
        <f>IF(D1084=1,"",VLOOKUP(D1084,系数!$AA$1:$AJ$12,MATCH(C1084,圣物评级,0),1))</f>
        <v>0</v>
      </c>
      <c r="M1084" s="4">
        <f t="shared" si="117"/>
        <v>5</v>
      </c>
    </row>
    <row r="1085" spans="1:13" x14ac:dyDescent="0.3">
      <c r="A1085" s="4">
        <f t="shared" si="121"/>
        <v>81000010</v>
      </c>
      <c r="B1085" s="4">
        <v>2</v>
      </c>
      <c r="C1085" s="4">
        <f>INDEX(属性!F:F,MATCH(强化!A1085,属性!A:A,0))</f>
        <v>12</v>
      </c>
      <c r="D1085" s="4">
        <f t="shared" si="122"/>
        <v>3</v>
      </c>
      <c r="E1085" s="4">
        <v>0</v>
      </c>
      <c r="F1085" s="4">
        <v>0</v>
      </c>
      <c r="G1085" s="4">
        <v>0</v>
      </c>
      <c r="H1085" s="4">
        <f t="shared" si="115"/>
        <v>208</v>
      </c>
      <c r="I1085" s="4">
        <f t="shared" si="116"/>
        <v>0</v>
      </c>
      <c r="J1085" s="4">
        <f t="shared" si="123"/>
        <v>16</v>
      </c>
      <c r="K1085" s="4">
        <f t="shared" si="119"/>
        <v>3600</v>
      </c>
      <c r="L1085" s="4">
        <f>IF(D1085=1,"",VLOOKUP(D1085,系数!$AA$1:$AJ$12,MATCH(C1085,圣物评级,0),1))</f>
        <v>0</v>
      </c>
      <c r="M1085" s="4">
        <f t="shared" si="117"/>
        <v>16</v>
      </c>
    </row>
    <row r="1086" spans="1:13" x14ac:dyDescent="0.3">
      <c r="A1086" s="4">
        <f t="shared" si="121"/>
        <v>81000010</v>
      </c>
      <c r="B1086" s="4">
        <v>2</v>
      </c>
      <c r="C1086" s="4">
        <f>INDEX(属性!F:F,MATCH(强化!A1086,属性!A:A,0))</f>
        <v>12</v>
      </c>
      <c r="D1086" s="4">
        <f t="shared" si="122"/>
        <v>4</v>
      </c>
      <c r="E1086" s="4">
        <v>0</v>
      </c>
      <c r="F1086" s="4">
        <v>0</v>
      </c>
      <c r="G1086" s="4">
        <v>0</v>
      </c>
      <c r="H1086" s="4">
        <f t="shared" si="115"/>
        <v>212</v>
      </c>
      <c r="I1086" s="4">
        <f t="shared" si="116"/>
        <v>0</v>
      </c>
      <c r="J1086" s="4">
        <f t="shared" si="123"/>
        <v>22</v>
      </c>
      <c r="K1086" s="4">
        <f t="shared" si="119"/>
        <v>3600</v>
      </c>
      <c r="L1086" s="4">
        <f>IF(D1086=1,"",VLOOKUP(D1086,系数!$AA$1:$AJ$12,MATCH(C1086,圣物评级,0),1))</f>
        <v>0</v>
      </c>
      <c r="M1086" s="4">
        <f t="shared" si="117"/>
        <v>32</v>
      </c>
    </row>
    <row r="1087" spans="1:13" x14ac:dyDescent="0.3">
      <c r="A1087" s="4">
        <f t="shared" si="121"/>
        <v>81000010</v>
      </c>
      <c r="B1087" s="4">
        <v>2</v>
      </c>
      <c r="C1087" s="4">
        <f>INDEX(属性!F:F,MATCH(强化!A1087,属性!A:A,0))</f>
        <v>12</v>
      </c>
      <c r="D1087" s="4">
        <f t="shared" si="122"/>
        <v>5</v>
      </c>
      <c r="E1087" s="4">
        <v>0</v>
      </c>
      <c r="F1087" s="4">
        <v>0</v>
      </c>
      <c r="G1087" s="4">
        <v>0</v>
      </c>
      <c r="H1087" s="4">
        <f t="shared" si="115"/>
        <v>216</v>
      </c>
      <c r="I1087" s="4">
        <f t="shared" si="116"/>
        <v>0</v>
      </c>
      <c r="J1087" s="4">
        <f t="shared" si="123"/>
        <v>28</v>
      </c>
      <c r="K1087" s="4">
        <f t="shared" si="119"/>
        <v>3600</v>
      </c>
      <c r="L1087" s="4">
        <f>IF(D1087=1,"",VLOOKUP(D1087,系数!$AA$1:$AJ$12,MATCH(C1087,圣物评级,0),1))</f>
        <v>0</v>
      </c>
      <c r="M1087" s="4">
        <f t="shared" si="117"/>
        <v>54</v>
      </c>
    </row>
    <row r="1088" spans="1:13" x14ac:dyDescent="0.3">
      <c r="A1088" s="4">
        <f t="shared" si="121"/>
        <v>81000010</v>
      </c>
      <c r="B1088" s="4">
        <v>2</v>
      </c>
      <c r="C1088" s="4">
        <f>INDEX(属性!F:F,MATCH(强化!A1088,属性!A:A,0))</f>
        <v>12</v>
      </c>
      <c r="D1088" s="4">
        <f t="shared" si="122"/>
        <v>6</v>
      </c>
      <c r="E1088" s="4">
        <v>0</v>
      </c>
      <c r="F1088" s="4">
        <v>0</v>
      </c>
      <c r="G1088" s="4">
        <v>0</v>
      </c>
      <c r="H1088" s="4">
        <f t="shared" si="115"/>
        <v>220</v>
      </c>
      <c r="I1088" s="4">
        <f t="shared" si="116"/>
        <v>0</v>
      </c>
      <c r="J1088" s="4">
        <f t="shared" si="123"/>
        <v>33</v>
      </c>
      <c r="K1088" s="4">
        <f t="shared" si="119"/>
        <v>3600</v>
      </c>
      <c r="L1088" s="4">
        <f>IF(D1088=1,"",VLOOKUP(D1088,系数!$AA$1:$AJ$12,MATCH(C1088,圣物评级,0),1))</f>
        <v>0</v>
      </c>
      <c r="M1088" s="4">
        <f t="shared" si="117"/>
        <v>82</v>
      </c>
    </row>
    <row r="1089" spans="1:13" x14ac:dyDescent="0.3">
      <c r="A1089" s="4">
        <f t="shared" si="121"/>
        <v>81000010</v>
      </c>
      <c r="B1089" s="4">
        <v>2</v>
      </c>
      <c r="C1089" s="4">
        <f>INDEX(属性!F:F,MATCH(强化!A1089,属性!A:A,0))</f>
        <v>12</v>
      </c>
      <c r="D1089" s="4">
        <f t="shared" si="122"/>
        <v>7</v>
      </c>
      <c r="E1089" s="4">
        <v>0</v>
      </c>
      <c r="F1089" s="4">
        <v>0</v>
      </c>
      <c r="G1089" s="4">
        <v>0</v>
      </c>
      <c r="H1089" s="4">
        <f t="shared" si="115"/>
        <v>224</v>
      </c>
      <c r="I1089" s="4">
        <f t="shared" si="116"/>
        <v>0</v>
      </c>
      <c r="J1089" s="4">
        <f t="shared" si="123"/>
        <v>39</v>
      </c>
      <c r="K1089" s="4">
        <f t="shared" si="119"/>
        <v>3600</v>
      </c>
      <c r="L1089" s="4">
        <f>IF(D1089=1,"",VLOOKUP(D1089,系数!$AA$1:$AJ$12,MATCH(C1089,圣物评级,0),1))</f>
        <v>0</v>
      </c>
      <c r="M1089" s="4">
        <f t="shared" si="117"/>
        <v>115</v>
      </c>
    </row>
    <row r="1090" spans="1:13" x14ac:dyDescent="0.3">
      <c r="A1090" s="4">
        <f t="shared" si="121"/>
        <v>81000010</v>
      </c>
      <c r="B1090" s="4">
        <v>2</v>
      </c>
      <c r="C1090" s="4">
        <f>INDEX(属性!F:F,MATCH(强化!A1090,属性!A:A,0))</f>
        <v>12</v>
      </c>
      <c r="D1090" s="4">
        <f t="shared" si="122"/>
        <v>8</v>
      </c>
      <c r="E1090" s="4">
        <v>0</v>
      </c>
      <c r="F1090" s="4">
        <v>0</v>
      </c>
      <c r="G1090" s="4">
        <v>0</v>
      </c>
      <c r="H1090" s="4">
        <f t="shared" si="115"/>
        <v>228</v>
      </c>
      <c r="I1090" s="4">
        <f t="shared" si="116"/>
        <v>0</v>
      </c>
      <c r="J1090" s="4">
        <f t="shared" si="123"/>
        <v>44</v>
      </c>
      <c r="K1090" s="4">
        <f t="shared" si="119"/>
        <v>3600</v>
      </c>
      <c r="L1090" s="4">
        <f>IF(D1090=1,"",VLOOKUP(D1090,系数!$AA$1:$AJ$12,MATCH(C1090,圣物评级,0),1))</f>
        <v>0</v>
      </c>
      <c r="M1090" s="4">
        <f t="shared" si="117"/>
        <v>154</v>
      </c>
    </row>
    <row r="1091" spans="1:13" x14ac:dyDescent="0.3">
      <c r="A1091" s="4">
        <f t="shared" si="121"/>
        <v>81000010</v>
      </c>
      <c r="B1091" s="4">
        <v>2</v>
      </c>
      <c r="C1091" s="4">
        <f>INDEX(属性!F:F,MATCH(强化!A1091,属性!A:A,0))</f>
        <v>12</v>
      </c>
      <c r="D1091" s="4">
        <f t="shared" si="122"/>
        <v>9</v>
      </c>
      <c r="E1091" s="4">
        <v>0</v>
      </c>
      <c r="F1091" s="4">
        <v>0</v>
      </c>
      <c r="G1091" s="4">
        <v>0</v>
      </c>
      <c r="H1091" s="4">
        <f t="shared" ref="H1091:H1154" si="124">IF(B1091=1,0,VLOOKUP($C1091,圣物数值,2,0)+VLOOKUP($C1091,圣物数值,3,0)*($D1091-1))</f>
        <v>232</v>
      </c>
      <c r="I1091" s="4">
        <f t="shared" ref="I1091:I1154" si="125">IF(B1091=2,0,VLOOKUP($C1091,圣物数值,2,0)+VLOOKUP($C1091,圣物数值,3,0)*($D1091-1))</f>
        <v>0</v>
      </c>
      <c r="J1091" s="4">
        <f t="shared" si="123"/>
        <v>50</v>
      </c>
      <c r="K1091" s="4">
        <f t="shared" si="119"/>
        <v>3600</v>
      </c>
      <c r="L1091" s="4">
        <f>IF(D1091=1,"",VLOOKUP(D1091,系数!$AA$1:$AJ$12,MATCH(C1091,圣物评级,0),1))</f>
        <v>0</v>
      </c>
      <c r="M1091" s="4">
        <f t="shared" ref="M1091:M1154" si="126">IF(D1091=1,0,M1090+J1090)</f>
        <v>198</v>
      </c>
    </row>
    <row r="1092" spans="1:13" x14ac:dyDescent="0.3">
      <c r="A1092" s="4">
        <f t="shared" si="121"/>
        <v>81000010</v>
      </c>
      <c r="B1092" s="4">
        <v>2</v>
      </c>
      <c r="C1092" s="4">
        <f>INDEX(属性!F:F,MATCH(强化!A1092,属性!A:A,0))</f>
        <v>12</v>
      </c>
      <c r="D1092" s="4">
        <f t="shared" si="122"/>
        <v>10</v>
      </c>
      <c r="E1092" s="4">
        <v>0</v>
      </c>
      <c r="F1092" s="4">
        <v>0</v>
      </c>
      <c r="G1092" s="4">
        <v>0</v>
      </c>
      <c r="H1092" s="4">
        <f t="shared" si="124"/>
        <v>236</v>
      </c>
      <c r="I1092" s="4">
        <f t="shared" si="125"/>
        <v>0</v>
      </c>
      <c r="J1092" s="4">
        <f t="shared" si="123"/>
        <v>56</v>
      </c>
      <c r="K1092" s="4">
        <f t="shared" si="119"/>
        <v>3600</v>
      </c>
      <c r="L1092" s="4">
        <f>IF(D1092=1,"",VLOOKUP(D1092,系数!$AA$1:$AJ$12,MATCH(C1092,圣物评级,0),1))</f>
        <v>0</v>
      </c>
      <c r="M1092" s="4">
        <f t="shared" si="126"/>
        <v>248</v>
      </c>
    </row>
    <row r="1093" spans="1:13" x14ac:dyDescent="0.3">
      <c r="A1093" s="4">
        <f t="shared" si="121"/>
        <v>81000010</v>
      </c>
      <c r="B1093" s="4">
        <v>2</v>
      </c>
      <c r="C1093" s="4">
        <f>INDEX(属性!F:F,MATCH(强化!A1093,属性!A:A,0))</f>
        <v>12</v>
      </c>
      <c r="D1093" s="4">
        <f t="shared" si="122"/>
        <v>11</v>
      </c>
      <c r="E1093" s="4">
        <v>0</v>
      </c>
      <c r="F1093" s="4">
        <v>0</v>
      </c>
      <c r="G1093" s="4">
        <v>0</v>
      </c>
      <c r="H1093" s="4">
        <f t="shared" si="124"/>
        <v>240</v>
      </c>
      <c r="I1093" s="4">
        <f t="shared" si="125"/>
        <v>0</v>
      </c>
      <c r="J1093" s="4">
        <f t="shared" si="123"/>
        <v>67</v>
      </c>
      <c r="K1093" s="4">
        <f t="shared" si="119"/>
        <v>3600</v>
      </c>
      <c r="L1093" s="4">
        <f>IF(D1093=1,"",VLOOKUP(D1093,系数!$AA$1:$AJ$12,MATCH(C1093,圣物评级,0),1))</f>
        <v>0</v>
      </c>
      <c r="M1093" s="4">
        <f t="shared" si="126"/>
        <v>304</v>
      </c>
    </row>
    <row r="1094" spans="1:13" x14ac:dyDescent="0.3">
      <c r="A1094" s="4">
        <f t="shared" si="121"/>
        <v>81000010</v>
      </c>
      <c r="B1094" s="4">
        <v>2</v>
      </c>
      <c r="C1094" s="4">
        <f>INDEX(属性!F:F,MATCH(强化!A1094,属性!A:A,0))</f>
        <v>12</v>
      </c>
      <c r="D1094" s="4">
        <f t="shared" si="122"/>
        <v>12</v>
      </c>
      <c r="E1094" s="4">
        <v>0</v>
      </c>
      <c r="F1094" s="4">
        <v>0</v>
      </c>
      <c r="G1094" s="4">
        <v>0</v>
      </c>
      <c r="H1094" s="4">
        <f t="shared" si="124"/>
        <v>244</v>
      </c>
      <c r="I1094" s="4">
        <f t="shared" si="125"/>
        <v>0</v>
      </c>
      <c r="J1094" s="4">
        <f t="shared" si="123"/>
        <v>78</v>
      </c>
      <c r="K1094" s="4">
        <f t="shared" si="119"/>
        <v>3600</v>
      </c>
      <c r="L1094" s="4">
        <f>IF(D1094=1,"",VLOOKUP(D1094,系数!$AA$1:$AJ$12,MATCH(C1094,圣物评级,0),1))</f>
        <v>0</v>
      </c>
      <c r="M1094" s="4">
        <f t="shared" si="126"/>
        <v>371</v>
      </c>
    </row>
    <row r="1095" spans="1:13" x14ac:dyDescent="0.3">
      <c r="A1095" s="4">
        <f t="shared" si="121"/>
        <v>81000010</v>
      </c>
      <c r="B1095" s="4">
        <v>2</v>
      </c>
      <c r="C1095" s="4">
        <f>INDEX(属性!F:F,MATCH(强化!A1095,属性!A:A,0))</f>
        <v>12</v>
      </c>
      <c r="D1095" s="4">
        <f t="shared" si="122"/>
        <v>13</v>
      </c>
      <c r="E1095" s="4">
        <v>0</v>
      </c>
      <c r="F1095" s="4">
        <v>0</v>
      </c>
      <c r="G1095" s="4">
        <v>0</v>
      </c>
      <c r="H1095" s="4">
        <f t="shared" si="124"/>
        <v>248</v>
      </c>
      <c r="I1095" s="4">
        <f t="shared" si="125"/>
        <v>0</v>
      </c>
      <c r="J1095" s="4">
        <f t="shared" si="123"/>
        <v>89</v>
      </c>
      <c r="K1095" s="4">
        <f t="shared" si="119"/>
        <v>3600</v>
      </c>
      <c r="L1095" s="4">
        <f>IF(D1095=1,"",VLOOKUP(D1095,系数!$AA$1:$AJ$12,MATCH(C1095,圣物评级,0),1))</f>
        <v>0</v>
      </c>
      <c r="M1095" s="4">
        <f t="shared" si="126"/>
        <v>449</v>
      </c>
    </row>
    <row r="1096" spans="1:13" x14ac:dyDescent="0.3">
      <c r="A1096" s="4">
        <f t="shared" si="121"/>
        <v>81000010</v>
      </c>
      <c r="B1096" s="4">
        <v>2</v>
      </c>
      <c r="C1096" s="4">
        <f>INDEX(属性!F:F,MATCH(强化!A1096,属性!A:A,0))</f>
        <v>12</v>
      </c>
      <c r="D1096" s="4">
        <f t="shared" si="122"/>
        <v>14</v>
      </c>
      <c r="E1096" s="4">
        <v>0</v>
      </c>
      <c r="F1096" s="4">
        <v>0</v>
      </c>
      <c r="G1096" s="4">
        <v>0</v>
      </c>
      <c r="H1096" s="4">
        <f t="shared" si="124"/>
        <v>252</v>
      </c>
      <c r="I1096" s="4">
        <f t="shared" si="125"/>
        <v>0</v>
      </c>
      <c r="J1096" s="4">
        <f t="shared" si="123"/>
        <v>100</v>
      </c>
      <c r="K1096" s="4">
        <f t="shared" si="119"/>
        <v>3600</v>
      </c>
      <c r="L1096" s="4">
        <f>IF(D1096=1,"",VLOOKUP(D1096,系数!$AA$1:$AJ$12,MATCH(C1096,圣物评级,0),1))</f>
        <v>0</v>
      </c>
      <c r="M1096" s="4">
        <f t="shared" si="126"/>
        <v>538</v>
      </c>
    </row>
    <row r="1097" spans="1:13" x14ac:dyDescent="0.3">
      <c r="A1097" s="4">
        <f t="shared" si="121"/>
        <v>81000010</v>
      </c>
      <c r="B1097" s="4">
        <v>2</v>
      </c>
      <c r="C1097" s="4">
        <f>INDEX(属性!F:F,MATCH(强化!A1097,属性!A:A,0))</f>
        <v>12</v>
      </c>
      <c r="D1097" s="4">
        <f t="shared" si="122"/>
        <v>15</v>
      </c>
      <c r="E1097" s="4">
        <v>0</v>
      </c>
      <c r="F1097" s="4">
        <v>0</v>
      </c>
      <c r="G1097" s="4">
        <v>0</v>
      </c>
      <c r="H1097" s="4">
        <f t="shared" si="124"/>
        <v>256</v>
      </c>
      <c r="I1097" s="4">
        <f t="shared" si="125"/>
        <v>0</v>
      </c>
      <c r="J1097" s="4">
        <f t="shared" si="123"/>
        <v>112</v>
      </c>
      <c r="K1097" s="4">
        <f t="shared" si="119"/>
        <v>3600</v>
      </c>
      <c r="L1097" s="4">
        <f>IF(D1097=1,"",VLOOKUP(D1097,系数!$AA$1:$AJ$12,MATCH(C1097,圣物评级,0),1))</f>
        <v>0</v>
      </c>
      <c r="M1097" s="4">
        <f t="shared" si="126"/>
        <v>638</v>
      </c>
    </row>
    <row r="1098" spans="1:13" x14ac:dyDescent="0.3">
      <c r="A1098" s="4">
        <f t="shared" si="121"/>
        <v>81000010</v>
      </c>
      <c r="B1098" s="4">
        <v>2</v>
      </c>
      <c r="C1098" s="4">
        <f>INDEX(属性!F:F,MATCH(强化!A1098,属性!A:A,0))</f>
        <v>12</v>
      </c>
      <c r="D1098" s="4">
        <f t="shared" si="122"/>
        <v>16</v>
      </c>
      <c r="E1098" s="4">
        <v>0</v>
      </c>
      <c r="F1098" s="4">
        <v>0</v>
      </c>
      <c r="G1098" s="4">
        <v>0</v>
      </c>
      <c r="H1098" s="4">
        <f t="shared" si="124"/>
        <v>260</v>
      </c>
      <c r="I1098" s="4">
        <f t="shared" si="125"/>
        <v>0</v>
      </c>
      <c r="J1098" s="4">
        <f t="shared" si="123"/>
        <v>123</v>
      </c>
      <c r="K1098" s="4">
        <f t="shared" si="119"/>
        <v>3600</v>
      </c>
      <c r="L1098" s="4">
        <f>IF(D1098=1,"",VLOOKUP(D1098,系数!$AA$1:$AJ$12,MATCH(C1098,圣物评级,0),1))</f>
        <v>0</v>
      </c>
      <c r="M1098" s="4">
        <f t="shared" si="126"/>
        <v>750</v>
      </c>
    </row>
    <row r="1099" spans="1:13" x14ac:dyDescent="0.3">
      <c r="A1099" s="4">
        <f t="shared" si="121"/>
        <v>81000010</v>
      </c>
      <c r="B1099" s="4">
        <v>2</v>
      </c>
      <c r="C1099" s="4">
        <f>INDEX(属性!F:F,MATCH(强化!A1099,属性!A:A,0))</f>
        <v>12</v>
      </c>
      <c r="D1099" s="4">
        <f t="shared" si="122"/>
        <v>17</v>
      </c>
      <c r="E1099" s="4">
        <v>0</v>
      </c>
      <c r="F1099" s="4">
        <v>0</v>
      </c>
      <c r="G1099" s="4">
        <v>0</v>
      </c>
      <c r="H1099" s="4">
        <f t="shared" si="124"/>
        <v>264</v>
      </c>
      <c r="I1099" s="4">
        <f t="shared" si="125"/>
        <v>0</v>
      </c>
      <c r="J1099" s="4">
        <f t="shared" si="123"/>
        <v>134</v>
      </c>
      <c r="K1099" s="4">
        <f t="shared" si="119"/>
        <v>3600</v>
      </c>
      <c r="L1099" s="4">
        <f>IF(D1099=1,"",VLOOKUP(D1099,系数!$AA$1:$AJ$12,MATCH(C1099,圣物评级,0),1))</f>
        <v>0</v>
      </c>
      <c r="M1099" s="4">
        <f t="shared" si="126"/>
        <v>873</v>
      </c>
    </row>
    <row r="1100" spans="1:13" x14ac:dyDescent="0.3">
      <c r="A1100" s="4">
        <f t="shared" si="121"/>
        <v>81000010</v>
      </c>
      <c r="B1100" s="4">
        <v>2</v>
      </c>
      <c r="C1100" s="4">
        <f>INDEX(属性!F:F,MATCH(强化!A1100,属性!A:A,0))</f>
        <v>12</v>
      </c>
      <c r="D1100" s="4">
        <f t="shared" si="122"/>
        <v>18</v>
      </c>
      <c r="E1100" s="4">
        <v>0</v>
      </c>
      <c r="F1100" s="4">
        <v>0</v>
      </c>
      <c r="G1100" s="4">
        <v>0</v>
      </c>
      <c r="H1100" s="4">
        <f t="shared" si="124"/>
        <v>268</v>
      </c>
      <c r="I1100" s="4">
        <f t="shared" si="125"/>
        <v>0</v>
      </c>
      <c r="J1100" s="4">
        <f t="shared" si="123"/>
        <v>145</v>
      </c>
      <c r="K1100" s="4">
        <f t="shared" si="119"/>
        <v>3600</v>
      </c>
      <c r="L1100" s="4">
        <f>IF(D1100=1,"",VLOOKUP(D1100,系数!$AA$1:$AJ$12,MATCH(C1100,圣物评级,0),1))</f>
        <v>0</v>
      </c>
      <c r="M1100" s="4">
        <f t="shared" si="126"/>
        <v>1007</v>
      </c>
    </row>
    <row r="1101" spans="1:13" x14ac:dyDescent="0.3">
      <c r="A1101" s="4">
        <f t="shared" si="121"/>
        <v>81000010</v>
      </c>
      <c r="B1101" s="4">
        <v>2</v>
      </c>
      <c r="C1101" s="4">
        <f>INDEX(属性!F:F,MATCH(强化!A1101,属性!A:A,0))</f>
        <v>12</v>
      </c>
      <c r="D1101" s="4">
        <f t="shared" si="122"/>
        <v>19</v>
      </c>
      <c r="E1101" s="4">
        <v>0</v>
      </c>
      <c r="F1101" s="4">
        <v>0</v>
      </c>
      <c r="G1101" s="4">
        <v>0</v>
      </c>
      <c r="H1101" s="4">
        <f t="shared" si="124"/>
        <v>272</v>
      </c>
      <c r="I1101" s="4">
        <f t="shared" si="125"/>
        <v>0</v>
      </c>
      <c r="J1101" s="4">
        <f t="shared" si="123"/>
        <v>156</v>
      </c>
      <c r="K1101" s="4">
        <f t="shared" si="119"/>
        <v>3600</v>
      </c>
      <c r="L1101" s="4">
        <f>IF(D1101=1,"",VLOOKUP(D1101,系数!$AA$1:$AJ$12,MATCH(C1101,圣物评级,0),1))</f>
        <v>0</v>
      </c>
      <c r="M1101" s="4">
        <f t="shared" si="126"/>
        <v>1152</v>
      </c>
    </row>
    <row r="1102" spans="1:13" x14ac:dyDescent="0.3">
      <c r="A1102" s="4">
        <f t="shared" si="121"/>
        <v>81000010</v>
      </c>
      <c r="B1102" s="4">
        <v>2</v>
      </c>
      <c r="C1102" s="4">
        <f>INDEX(属性!F:F,MATCH(强化!A1102,属性!A:A,0))</f>
        <v>12</v>
      </c>
      <c r="D1102" s="4">
        <f t="shared" si="122"/>
        <v>20</v>
      </c>
      <c r="E1102" s="4">
        <v>0</v>
      </c>
      <c r="F1102" s="4">
        <v>0</v>
      </c>
      <c r="G1102" s="4">
        <v>0</v>
      </c>
      <c r="H1102" s="4">
        <f t="shared" si="124"/>
        <v>276</v>
      </c>
      <c r="I1102" s="4">
        <f t="shared" si="125"/>
        <v>0</v>
      </c>
      <c r="J1102" s="4">
        <f t="shared" si="123"/>
        <v>168</v>
      </c>
      <c r="K1102" s="4">
        <f t="shared" si="119"/>
        <v>3600</v>
      </c>
      <c r="L1102" s="4">
        <f>IF(D1102=1,"",VLOOKUP(D1102,系数!$AA$1:$AJ$12,MATCH(C1102,圣物评级,0),1))</f>
        <v>0</v>
      </c>
      <c r="M1102" s="4">
        <f t="shared" si="126"/>
        <v>1308</v>
      </c>
    </row>
    <row r="1103" spans="1:13" x14ac:dyDescent="0.3">
      <c r="A1103" s="4">
        <f t="shared" si="121"/>
        <v>81000010</v>
      </c>
      <c r="B1103" s="4">
        <v>2</v>
      </c>
      <c r="C1103" s="4">
        <f>INDEX(属性!F:F,MATCH(强化!A1103,属性!A:A,0))</f>
        <v>12</v>
      </c>
      <c r="D1103" s="4">
        <f t="shared" si="122"/>
        <v>21</v>
      </c>
      <c r="E1103" s="4">
        <v>0</v>
      </c>
      <c r="F1103" s="4">
        <v>0</v>
      </c>
      <c r="G1103" s="4">
        <v>0</v>
      </c>
      <c r="H1103" s="4">
        <f t="shared" si="124"/>
        <v>280</v>
      </c>
      <c r="I1103" s="4">
        <f t="shared" si="125"/>
        <v>0</v>
      </c>
      <c r="J1103" s="4">
        <f t="shared" si="123"/>
        <v>179</v>
      </c>
      <c r="K1103" s="4">
        <f t="shared" si="119"/>
        <v>3600</v>
      </c>
      <c r="L1103" s="4">
        <f>IF(D1103=1,"",VLOOKUP(D1103,系数!$AA$1:$AJ$12,MATCH(C1103,圣物评级,0),1))</f>
        <v>0</v>
      </c>
      <c r="M1103" s="4">
        <f t="shared" si="126"/>
        <v>1476</v>
      </c>
    </row>
    <row r="1104" spans="1:13" x14ac:dyDescent="0.3">
      <c r="A1104" s="4">
        <f t="shared" si="121"/>
        <v>81000010</v>
      </c>
      <c r="B1104" s="4">
        <v>2</v>
      </c>
      <c r="C1104" s="4">
        <f>INDEX(属性!F:F,MATCH(强化!A1104,属性!A:A,0))</f>
        <v>12</v>
      </c>
      <c r="D1104" s="4">
        <f t="shared" si="122"/>
        <v>22</v>
      </c>
      <c r="E1104" s="4">
        <v>0</v>
      </c>
      <c r="F1104" s="4">
        <v>0</v>
      </c>
      <c r="G1104" s="4">
        <v>0</v>
      </c>
      <c r="H1104" s="4">
        <f t="shared" si="124"/>
        <v>284</v>
      </c>
      <c r="I1104" s="4">
        <f t="shared" si="125"/>
        <v>0</v>
      </c>
      <c r="J1104" s="4">
        <f t="shared" si="123"/>
        <v>190</v>
      </c>
      <c r="K1104" s="4">
        <f t="shared" si="119"/>
        <v>3600</v>
      </c>
      <c r="L1104" s="4">
        <f>IF(D1104=1,"",VLOOKUP(D1104,系数!$AA$1:$AJ$12,MATCH(C1104,圣物评级,0),1))</f>
        <v>0</v>
      </c>
      <c r="M1104" s="4">
        <f t="shared" si="126"/>
        <v>1655</v>
      </c>
    </row>
    <row r="1105" spans="1:13" x14ac:dyDescent="0.3">
      <c r="A1105" s="4">
        <f t="shared" si="121"/>
        <v>81000010</v>
      </c>
      <c r="B1105" s="4">
        <v>2</v>
      </c>
      <c r="C1105" s="4">
        <f>INDEX(属性!F:F,MATCH(强化!A1105,属性!A:A,0))</f>
        <v>12</v>
      </c>
      <c r="D1105" s="4">
        <f t="shared" si="122"/>
        <v>23</v>
      </c>
      <c r="E1105" s="4">
        <v>0</v>
      </c>
      <c r="F1105" s="4">
        <v>0</v>
      </c>
      <c r="G1105" s="4">
        <v>0</v>
      </c>
      <c r="H1105" s="4">
        <f t="shared" si="124"/>
        <v>288</v>
      </c>
      <c r="I1105" s="4">
        <f t="shared" si="125"/>
        <v>0</v>
      </c>
      <c r="J1105" s="4">
        <f t="shared" si="123"/>
        <v>201</v>
      </c>
      <c r="K1105" s="4">
        <f t="shared" si="119"/>
        <v>3600</v>
      </c>
      <c r="L1105" s="4">
        <f>IF(D1105=1,"",VLOOKUP(D1105,系数!$AA$1:$AJ$12,MATCH(C1105,圣物评级,0),1))</f>
        <v>0</v>
      </c>
      <c r="M1105" s="4">
        <f t="shared" si="126"/>
        <v>1845</v>
      </c>
    </row>
    <row r="1106" spans="1:13" x14ac:dyDescent="0.3">
      <c r="A1106" s="4">
        <f t="shared" si="121"/>
        <v>81000010</v>
      </c>
      <c r="B1106" s="4">
        <v>2</v>
      </c>
      <c r="C1106" s="4">
        <f>INDEX(属性!F:F,MATCH(强化!A1106,属性!A:A,0))</f>
        <v>12</v>
      </c>
      <c r="D1106" s="4">
        <f t="shared" si="122"/>
        <v>24</v>
      </c>
      <c r="E1106" s="4">
        <v>0</v>
      </c>
      <c r="F1106" s="4">
        <v>0</v>
      </c>
      <c r="G1106" s="4">
        <v>0</v>
      </c>
      <c r="H1106" s="4">
        <f t="shared" si="124"/>
        <v>292</v>
      </c>
      <c r="I1106" s="4">
        <f t="shared" si="125"/>
        <v>0</v>
      </c>
      <c r="J1106" s="4">
        <f t="shared" si="123"/>
        <v>212</v>
      </c>
      <c r="K1106" s="4">
        <f t="shared" si="119"/>
        <v>3600</v>
      </c>
      <c r="L1106" s="4">
        <f>IF(D1106=1,"",VLOOKUP(D1106,系数!$AA$1:$AJ$12,MATCH(C1106,圣物评级,0),1))</f>
        <v>0</v>
      </c>
      <c r="M1106" s="4">
        <f t="shared" si="126"/>
        <v>2046</v>
      </c>
    </row>
    <row r="1107" spans="1:13" x14ac:dyDescent="0.3">
      <c r="A1107" s="4">
        <f t="shared" si="121"/>
        <v>81000010</v>
      </c>
      <c r="B1107" s="4">
        <v>2</v>
      </c>
      <c r="C1107" s="4">
        <f>INDEX(属性!F:F,MATCH(强化!A1107,属性!A:A,0))</f>
        <v>12</v>
      </c>
      <c r="D1107" s="4">
        <f t="shared" si="122"/>
        <v>25</v>
      </c>
      <c r="E1107" s="4">
        <v>0</v>
      </c>
      <c r="F1107" s="4">
        <v>0</v>
      </c>
      <c r="G1107" s="4">
        <v>0</v>
      </c>
      <c r="H1107" s="4">
        <f t="shared" si="124"/>
        <v>296</v>
      </c>
      <c r="I1107" s="4">
        <f t="shared" si="125"/>
        <v>0</v>
      </c>
      <c r="J1107" s="4">
        <f t="shared" si="123"/>
        <v>224</v>
      </c>
      <c r="K1107" s="4">
        <f t="shared" si="119"/>
        <v>3600</v>
      </c>
      <c r="L1107" s="4">
        <f>IF(D1107=1,"",VLOOKUP(D1107,系数!$AA$1:$AJ$12,MATCH(C1107,圣物评级,0),1))</f>
        <v>0</v>
      </c>
      <c r="M1107" s="4">
        <f t="shared" si="126"/>
        <v>2258</v>
      </c>
    </row>
    <row r="1108" spans="1:13" x14ac:dyDescent="0.3">
      <c r="A1108" s="4">
        <f t="shared" si="121"/>
        <v>81000010</v>
      </c>
      <c r="B1108" s="4">
        <v>2</v>
      </c>
      <c r="C1108" s="4">
        <f>INDEX(属性!F:F,MATCH(强化!A1108,属性!A:A,0))</f>
        <v>12</v>
      </c>
      <c r="D1108" s="4">
        <f t="shared" si="122"/>
        <v>26</v>
      </c>
      <c r="E1108" s="4">
        <v>0</v>
      </c>
      <c r="F1108" s="4">
        <v>0</v>
      </c>
      <c r="G1108" s="4">
        <v>0</v>
      </c>
      <c r="H1108" s="4">
        <f t="shared" si="124"/>
        <v>300</v>
      </c>
      <c r="I1108" s="4">
        <f t="shared" si="125"/>
        <v>0</v>
      </c>
      <c r="J1108" s="4">
        <f t="shared" si="123"/>
        <v>235</v>
      </c>
      <c r="K1108" s="4">
        <f t="shared" ref="K1108:K1171" si="127">60*60</f>
        <v>3600</v>
      </c>
      <c r="L1108" s="4">
        <f>IF(D1108=1,"",VLOOKUP(D1108,系数!$AA$1:$AJ$12,MATCH(C1108,圣物评级,0),1))</f>
        <v>0</v>
      </c>
      <c r="M1108" s="4">
        <f t="shared" si="126"/>
        <v>2482</v>
      </c>
    </row>
    <row r="1109" spans="1:13" x14ac:dyDescent="0.3">
      <c r="A1109" s="4">
        <f t="shared" si="121"/>
        <v>81000010</v>
      </c>
      <c r="B1109" s="4">
        <v>2</v>
      </c>
      <c r="C1109" s="4">
        <f>INDEX(属性!F:F,MATCH(强化!A1109,属性!A:A,0))</f>
        <v>12</v>
      </c>
      <c r="D1109" s="4">
        <f t="shared" si="122"/>
        <v>27</v>
      </c>
      <c r="E1109" s="4">
        <v>0</v>
      </c>
      <c r="F1109" s="4">
        <v>0</v>
      </c>
      <c r="G1109" s="4">
        <v>0</v>
      </c>
      <c r="H1109" s="4">
        <f t="shared" si="124"/>
        <v>304</v>
      </c>
      <c r="I1109" s="4">
        <f t="shared" si="125"/>
        <v>0</v>
      </c>
      <c r="J1109" s="4">
        <f t="shared" si="123"/>
        <v>246</v>
      </c>
      <c r="K1109" s="4">
        <f t="shared" si="127"/>
        <v>3600</v>
      </c>
      <c r="L1109" s="4">
        <f>IF(D1109=1,"",VLOOKUP(D1109,系数!$AA$1:$AJ$12,MATCH(C1109,圣物评级,0),1))</f>
        <v>0</v>
      </c>
      <c r="M1109" s="4">
        <f t="shared" si="126"/>
        <v>2717</v>
      </c>
    </row>
    <row r="1110" spans="1:13" x14ac:dyDescent="0.3">
      <c r="A1110" s="4">
        <f t="shared" si="121"/>
        <v>81000010</v>
      </c>
      <c r="B1110" s="4">
        <v>2</v>
      </c>
      <c r="C1110" s="4">
        <f>INDEX(属性!F:F,MATCH(强化!A1110,属性!A:A,0))</f>
        <v>12</v>
      </c>
      <c r="D1110" s="4">
        <f t="shared" si="122"/>
        <v>28</v>
      </c>
      <c r="E1110" s="4">
        <v>0</v>
      </c>
      <c r="F1110" s="4">
        <v>0</v>
      </c>
      <c r="G1110" s="4">
        <v>0</v>
      </c>
      <c r="H1110" s="4">
        <f t="shared" si="124"/>
        <v>308</v>
      </c>
      <c r="I1110" s="4">
        <f t="shared" si="125"/>
        <v>0</v>
      </c>
      <c r="J1110" s="4">
        <f t="shared" si="123"/>
        <v>257</v>
      </c>
      <c r="K1110" s="4">
        <f t="shared" si="127"/>
        <v>3600</v>
      </c>
      <c r="L1110" s="4">
        <f>IF(D1110=1,"",VLOOKUP(D1110,系数!$AA$1:$AJ$12,MATCH(C1110,圣物评级,0),1))</f>
        <v>0</v>
      </c>
      <c r="M1110" s="4">
        <f t="shared" si="126"/>
        <v>2963</v>
      </c>
    </row>
    <row r="1111" spans="1:13" x14ac:dyDescent="0.3">
      <c r="A1111" s="4">
        <f t="shared" si="121"/>
        <v>81000010</v>
      </c>
      <c r="B1111" s="4">
        <v>2</v>
      </c>
      <c r="C1111" s="4">
        <f>INDEX(属性!F:F,MATCH(强化!A1111,属性!A:A,0))</f>
        <v>12</v>
      </c>
      <c r="D1111" s="4">
        <f t="shared" si="122"/>
        <v>29</v>
      </c>
      <c r="E1111" s="4">
        <v>0</v>
      </c>
      <c r="F1111" s="4">
        <v>0</v>
      </c>
      <c r="G1111" s="4">
        <v>0</v>
      </c>
      <c r="H1111" s="4">
        <f t="shared" si="124"/>
        <v>312</v>
      </c>
      <c r="I1111" s="4">
        <f t="shared" si="125"/>
        <v>0</v>
      </c>
      <c r="J1111" s="4">
        <f t="shared" si="123"/>
        <v>268</v>
      </c>
      <c r="K1111" s="4">
        <f t="shared" si="127"/>
        <v>3600</v>
      </c>
      <c r="L1111" s="4">
        <f>IF(D1111=1,"",VLOOKUP(D1111,系数!$AA$1:$AJ$12,MATCH(C1111,圣物评级,0),1))</f>
        <v>0</v>
      </c>
      <c r="M1111" s="4">
        <f t="shared" si="126"/>
        <v>3220</v>
      </c>
    </row>
    <row r="1112" spans="1:13" x14ac:dyDescent="0.3">
      <c r="A1112" s="4">
        <f t="shared" si="121"/>
        <v>81000010</v>
      </c>
      <c r="B1112" s="4">
        <v>2</v>
      </c>
      <c r="C1112" s="4">
        <f>INDEX(属性!F:F,MATCH(强化!A1112,属性!A:A,0))</f>
        <v>12</v>
      </c>
      <c r="D1112" s="4">
        <f t="shared" si="122"/>
        <v>30</v>
      </c>
      <c r="E1112" s="4">
        <v>0</v>
      </c>
      <c r="F1112" s="4">
        <v>0</v>
      </c>
      <c r="G1112" s="4">
        <v>0</v>
      </c>
      <c r="H1112" s="4">
        <f t="shared" si="124"/>
        <v>316</v>
      </c>
      <c r="I1112" s="4">
        <f t="shared" si="125"/>
        <v>0</v>
      </c>
      <c r="J1112" s="4">
        <f t="shared" si="123"/>
        <v>280</v>
      </c>
      <c r="K1112" s="4">
        <f t="shared" si="127"/>
        <v>3600</v>
      </c>
      <c r="L1112" s="4">
        <f>IF(D1112=1,"",VLOOKUP(D1112,系数!$AA$1:$AJ$12,MATCH(C1112,圣物评级,0),1))</f>
        <v>0</v>
      </c>
      <c r="M1112" s="4">
        <f t="shared" si="126"/>
        <v>3488</v>
      </c>
    </row>
    <row r="1113" spans="1:13" x14ac:dyDescent="0.3">
      <c r="A1113" s="4">
        <f t="shared" si="121"/>
        <v>81000010</v>
      </c>
      <c r="B1113" s="4">
        <v>2</v>
      </c>
      <c r="C1113" s="4">
        <f>INDEX(属性!F:F,MATCH(强化!A1113,属性!A:A,0))</f>
        <v>12</v>
      </c>
      <c r="D1113" s="4">
        <f t="shared" si="122"/>
        <v>31</v>
      </c>
      <c r="E1113" s="4">
        <v>0</v>
      </c>
      <c r="F1113" s="4">
        <v>0</v>
      </c>
      <c r="G1113" s="4">
        <v>0</v>
      </c>
      <c r="H1113" s="4">
        <f t="shared" si="124"/>
        <v>320</v>
      </c>
      <c r="I1113" s="4">
        <f t="shared" si="125"/>
        <v>0</v>
      </c>
      <c r="J1113" s="4">
        <f t="shared" si="123"/>
        <v>296</v>
      </c>
      <c r="K1113" s="4">
        <f t="shared" si="127"/>
        <v>3600</v>
      </c>
      <c r="L1113" s="4">
        <f>IF(D1113=1,"",VLOOKUP(D1113,系数!$AA$1:$AJ$12,MATCH(C1113,圣物评级,0),1))</f>
        <v>0</v>
      </c>
      <c r="M1113" s="4">
        <f t="shared" si="126"/>
        <v>3768</v>
      </c>
    </row>
    <row r="1114" spans="1:13" x14ac:dyDescent="0.3">
      <c r="A1114" s="4">
        <f t="shared" si="121"/>
        <v>81000010</v>
      </c>
      <c r="B1114" s="4">
        <v>2</v>
      </c>
      <c r="C1114" s="4">
        <f>INDEX(属性!F:F,MATCH(强化!A1114,属性!A:A,0))</f>
        <v>12</v>
      </c>
      <c r="D1114" s="4">
        <f t="shared" si="122"/>
        <v>32</v>
      </c>
      <c r="E1114" s="4">
        <v>0</v>
      </c>
      <c r="F1114" s="4">
        <v>0</v>
      </c>
      <c r="G1114" s="4">
        <v>0</v>
      </c>
      <c r="H1114" s="4">
        <f t="shared" si="124"/>
        <v>324</v>
      </c>
      <c r="I1114" s="4">
        <f t="shared" si="125"/>
        <v>0</v>
      </c>
      <c r="J1114" s="4">
        <f t="shared" si="123"/>
        <v>313</v>
      </c>
      <c r="K1114" s="4">
        <f t="shared" si="127"/>
        <v>3600</v>
      </c>
      <c r="L1114" s="4">
        <f>IF(D1114=1,"",VLOOKUP(D1114,系数!$AA$1:$AJ$12,MATCH(C1114,圣物评级,0),1))</f>
        <v>0</v>
      </c>
      <c r="M1114" s="4">
        <f t="shared" si="126"/>
        <v>4064</v>
      </c>
    </row>
    <row r="1115" spans="1:13" x14ac:dyDescent="0.3">
      <c r="A1115" s="4">
        <f t="shared" si="121"/>
        <v>81000010</v>
      </c>
      <c r="B1115" s="4">
        <v>2</v>
      </c>
      <c r="C1115" s="4">
        <f>INDEX(属性!F:F,MATCH(强化!A1115,属性!A:A,0))</f>
        <v>12</v>
      </c>
      <c r="D1115" s="4">
        <f t="shared" si="122"/>
        <v>33</v>
      </c>
      <c r="E1115" s="4">
        <v>0</v>
      </c>
      <c r="F1115" s="4">
        <v>0</v>
      </c>
      <c r="G1115" s="4">
        <v>0</v>
      </c>
      <c r="H1115" s="4">
        <f t="shared" si="124"/>
        <v>328</v>
      </c>
      <c r="I1115" s="4">
        <f t="shared" si="125"/>
        <v>0</v>
      </c>
      <c r="J1115" s="4">
        <f t="shared" si="123"/>
        <v>330</v>
      </c>
      <c r="K1115" s="4">
        <f t="shared" si="127"/>
        <v>3600</v>
      </c>
      <c r="L1115" s="4">
        <f>IF(D1115=1,"",VLOOKUP(D1115,系数!$AA$1:$AJ$12,MATCH(C1115,圣物评级,0),1))</f>
        <v>0</v>
      </c>
      <c r="M1115" s="4">
        <f t="shared" si="126"/>
        <v>4377</v>
      </c>
    </row>
    <row r="1116" spans="1:13" x14ac:dyDescent="0.3">
      <c r="A1116" s="4">
        <f t="shared" si="121"/>
        <v>81000010</v>
      </c>
      <c r="B1116" s="4">
        <v>2</v>
      </c>
      <c r="C1116" s="4">
        <f>INDEX(属性!F:F,MATCH(强化!A1116,属性!A:A,0))</f>
        <v>12</v>
      </c>
      <c r="D1116" s="4">
        <f t="shared" si="122"/>
        <v>34</v>
      </c>
      <c r="E1116" s="4">
        <v>0</v>
      </c>
      <c r="F1116" s="4">
        <v>0</v>
      </c>
      <c r="G1116" s="4">
        <v>0</v>
      </c>
      <c r="H1116" s="4">
        <f t="shared" si="124"/>
        <v>332</v>
      </c>
      <c r="I1116" s="4">
        <f t="shared" si="125"/>
        <v>0</v>
      </c>
      <c r="J1116" s="4">
        <f t="shared" si="123"/>
        <v>347</v>
      </c>
      <c r="K1116" s="4">
        <f t="shared" si="127"/>
        <v>3600</v>
      </c>
      <c r="L1116" s="4">
        <f>IF(D1116=1,"",VLOOKUP(D1116,系数!$AA$1:$AJ$12,MATCH(C1116,圣物评级,0),1))</f>
        <v>0</v>
      </c>
      <c r="M1116" s="4">
        <f t="shared" si="126"/>
        <v>4707</v>
      </c>
    </row>
    <row r="1117" spans="1:13" x14ac:dyDescent="0.3">
      <c r="A1117" s="4">
        <f t="shared" si="121"/>
        <v>81000010</v>
      </c>
      <c r="B1117" s="4">
        <v>2</v>
      </c>
      <c r="C1117" s="4">
        <f>INDEX(属性!F:F,MATCH(强化!A1117,属性!A:A,0))</f>
        <v>12</v>
      </c>
      <c r="D1117" s="4">
        <f t="shared" si="122"/>
        <v>35</v>
      </c>
      <c r="E1117" s="4">
        <v>0</v>
      </c>
      <c r="F1117" s="4">
        <v>0</v>
      </c>
      <c r="G1117" s="4">
        <v>0</v>
      </c>
      <c r="H1117" s="4">
        <f t="shared" si="124"/>
        <v>336</v>
      </c>
      <c r="I1117" s="4">
        <f t="shared" si="125"/>
        <v>0</v>
      </c>
      <c r="J1117" s="4">
        <f t="shared" si="123"/>
        <v>364</v>
      </c>
      <c r="K1117" s="4">
        <f t="shared" si="127"/>
        <v>3600</v>
      </c>
      <c r="L1117" s="4">
        <f>IF(D1117=1,"",VLOOKUP(D1117,系数!$AA$1:$AJ$12,MATCH(C1117,圣物评级,0),1))</f>
        <v>0</v>
      </c>
      <c r="M1117" s="4">
        <f t="shared" si="126"/>
        <v>5054</v>
      </c>
    </row>
    <row r="1118" spans="1:13" x14ac:dyDescent="0.3">
      <c r="A1118" s="4">
        <f t="shared" si="121"/>
        <v>81000010</v>
      </c>
      <c r="B1118" s="4">
        <v>2</v>
      </c>
      <c r="C1118" s="4">
        <f>INDEX(属性!F:F,MATCH(强化!A1118,属性!A:A,0))</f>
        <v>12</v>
      </c>
      <c r="D1118" s="4">
        <f t="shared" si="122"/>
        <v>36</v>
      </c>
      <c r="E1118" s="4">
        <v>0</v>
      </c>
      <c r="F1118" s="4">
        <v>0</v>
      </c>
      <c r="G1118" s="4">
        <v>0</v>
      </c>
      <c r="H1118" s="4">
        <f t="shared" si="124"/>
        <v>340</v>
      </c>
      <c r="I1118" s="4">
        <f t="shared" si="125"/>
        <v>0</v>
      </c>
      <c r="J1118" s="4">
        <f t="shared" si="123"/>
        <v>380</v>
      </c>
      <c r="K1118" s="4">
        <f t="shared" si="127"/>
        <v>3600</v>
      </c>
      <c r="L1118" s="4">
        <f>IF(D1118=1,"",VLOOKUP(D1118,系数!$AA$1:$AJ$12,MATCH(C1118,圣物评级,0),1))</f>
        <v>0</v>
      </c>
      <c r="M1118" s="4">
        <f t="shared" si="126"/>
        <v>5418</v>
      </c>
    </row>
    <row r="1119" spans="1:13" x14ac:dyDescent="0.3">
      <c r="A1119" s="4">
        <f t="shared" si="121"/>
        <v>81000010</v>
      </c>
      <c r="B1119" s="4">
        <v>2</v>
      </c>
      <c r="C1119" s="4">
        <f>INDEX(属性!F:F,MATCH(强化!A1119,属性!A:A,0))</f>
        <v>12</v>
      </c>
      <c r="D1119" s="4">
        <f t="shared" si="122"/>
        <v>37</v>
      </c>
      <c r="E1119" s="4">
        <v>0</v>
      </c>
      <c r="F1119" s="4">
        <v>0</v>
      </c>
      <c r="G1119" s="4">
        <v>0</v>
      </c>
      <c r="H1119" s="4">
        <f t="shared" si="124"/>
        <v>344</v>
      </c>
      <c r="I1119" s="4">
        <f t="shared" si="125"/>
        <v>0</v>
      </c>
      <c r="J1119" s="4">
        <f t="shared" si="123"/>
        <v>397</v>
      </c>
      <c r="K1119" s="4">
        <f t="shared" si="127"/>
        <v>3600</v>
      </c>
      <c r="L1119" s="4">
        <f>IF(D1119=1,"",VLOOKUP(D1119,系数!$AA$1:$AJ$12,MATCH(C1119,圣物评级,0),1))</f>
        <v>0</v>
      </c>
      <c r="M1119" s="4">
        <f t="shared" si="126"/>
        <v>5798</v>
      </c>
    </row>
    <row r="1120" spans="1:13" x14ac:dyDescent="0.3">
      <c r="A1120" s="4">
        <f t="shared" si="121"/>
        <v>81000010</v>
      </c>
      <c r="B1120" s="4">
        <v>2</v>
      </c>
      <c r="C1120" s="4">
        <f>INDEX(属性!F:F,MATCH(强化!A1120,属性!A:A,0))</f>
        <v>12</v>
      </c>
      <c r="D1120" s="4">
        <f t="shared" si="122"/>
        <v>38</v>
      </c>
      <c r="E1120" s="4">
        <v>0</v>
      </c>
      <c r="F1120" s="4">
        <v>0</v>
      </c>
      <c r="G1120" s="4">
        <v>0</v>
      </c>
      <c r="H1120" s="4">
        <f t="shared" si="124"/>
        <v>348</v>
      </c>
      <c r="I1120" s="4">
        <f t="shared" si="125"/>
        <v>0</v>
      </c>
      <c r="J1120" s="4">
        <f t="shared" si="123"/>
        <v>414</v>
      </c>
      <c r="K1120" s="4">
        <f t="shared" si="127"/>
        <v>3600</v>
      </c>
      <c r="L1120" s="4">
        <f>IF(D1120=1,"",VLOOKUP(D1120,系数!$AA$1:$AJ$12,MATCH(C1120,圣物评级,0),1))</f>
        <v>0</v>
      </c>
      <c r="M1120" s="4">
        <f t="shared" si="126"/>
        <v>6195</v>
      </c>
    </row>
    <row r="1121" spans="1:13" x14ac:dyDescent="0.3">
      <c r="A1121" s="4">
        <f t="shared" si="121"/>
        <v>81000010</v>
      </c>
      <c r="B1121" s="4">
        <v>2</v>
      </c>
      <c r="C1121" s="4">
        <f>INDEX(属性!F:F,MATCH(强化!A1121,属性!A:A,0))</f>
        <v>12</v>
      </c>
      <c r="D1121" s="4">
        <f t="shared" si="122"/>
        <v>39</v>
      </c>
      <c r="E1121" s="4">
        <v>0</v>
      </c>
      <c r="F1121" s="4">
        <v>0</v>
      </c>
      <c r="G1121" s="4">
        <v>0</v>
      </c>
      <c r="H1121" s="4">
        <f t="shared" si="124"/>
        <v>352</v>
      </c>
      <c r="I1121" s="4">
        <f t="shared" si="125"/>
        <v>0</v>
      </c>
      <c r="J1121" s="4">
        <f t="shared" si="123"/>
        <v>431</v>
      </c>
      <c r="K1121" s="4">
        <f t="shared" si="127"/>
        <v>3600</v>
      </c>
      <c r="L1121" s="4">
        <f>IF(D1121=1,"",VLOOKUP(D1121,系数!$AA$1:$AJ$12,MATCH(C1121,圣物评级,0),1))</f>
        <v>0</v>
      </c>
      <c r="M1121" s="4">
        <f t="shared" si="126"/>
        <v>6609</v>
      </c>
    </row>
    <row r="1122" spans="1:13" x14ac:dyDescent="0.3">
      <c r="A1122" s="4">
        <f t="shared" si="121"/>
        <v>81000010</v>
      </c>
      <c r="B1122" s="4">
        <v>2</v>
      </c>
      <c r="C1122" s="4">
        <f>INDEX(属性!F:F,MATCH(强化!A1122,属性!A:A,0))</f>
        <v>12</v>
      </c>
      <c r="D1122" s="4">
        <f t="shared" si="122"/>
        <v>40</v>
      </c>
      <c r="E1122" s="4">
        <v>0</v>
      </c>
      <c r="F1122" s="4">
        <v>0</v>
      </c>
      <c r="G1122" s="4">
        <v>0</v>
      </c>
      <c r="H1122" s="4">
        <f t="shared" si="124"/>
        <v>356</v>
      </c>
      <c r="I1122" s="4">
        <f t="shared" si="125"/>
        <v>0</v>
      </c>
      <c r="J1122" s="4">
        <f t="shared" si="123"/>
        <v>448</v>
      </c>
      <c r="K1122" s="4">
        <f t="shared" si="127"/>
        <v>3600</v>
      </c>
      <c r="L1122" s="4">
        <f>IF(D1122=1,"",VLOOKUP(D1122,系数!$AA$1:$AJ$12,MATCH(C1122,圣物评级,0),1))</f>
        <v>0</v>
      </c>
      <c r="M1122" s="4">
        <f t="shared" si="126"/>
        <v>7040</v>
      </c>
    </row>
    <row r="1123" spans="1:13" x14ac:dyDescent="0.3">
      <c r="A1123" s="4">
        <f t="shared" si="121"/>
        <v>81000010</v>
      </c>
      <c r="B1123" s="4">
        <v>2</v>
      </c>
      <c r="C1123" s="4">
        <f>INDEX(属性!F:F,MATCH(强化!A1123,属性!A:A,0))</f>
        <v>12</v>
      </c>
      <c r="D1123" s="4">
        <f t="shared" si="122"/>
        <v>41</v>
      </c>
      <c r="E1123" s="4">
        <v>0</v>
      </c>
      <c r="F1123" s="4">
        <v>0</v>
      </c>
      <c r="G1123" s="4">
        <v>0</v>
      </c>
      <c r="H1123" s="4">
        <f t="shared" si="124"/>
        <v>360</v>
      </c>
      <c r="I1123" s="4">
        <f t="shared" si="125"/>
        <v>0</v>
      </c>
      <c r="J1123" s="4">
        <f t="shared" si="123"/>
        <v>470</v>
      </c>
      <c r="K1123" s="4">
        <f t="shared" si="127"/>
        <v>3600</v>
      </c>
      <c r="L1123" s="4">
        <f>IF(D1123=1,"",VLOOKUP(D1123,系数!$AA$1:$AJ$12,MATCH(C1123,圣物评级,0),1))</f>
        <v>0</v>
      </c>
      <c r="M1123" s="4">
        <f t="shared" si="126"/>
        <v>7488</v>
      </c>
    </row>
    <row r="1124" spans="1:13" x14ac:dyDescent="0.3">
      <c r="A1124" s="4">
        <f t="shared" si="121"/>
        <v>81000010</v>
      </c>
      <c r="B1124" s="4">
        <v>2</v>
      </c>
      <c r="C1124" s="4">
        <f>INDEX(属性!F:F,MATCH(强化!A1124,属性!A:A,0))</f>
        <v>12</v>
      </c>
      <c r="D1124" s="4">
        <f t="shared" si="122"/>
        <v>42</v>
      </c>
      <c r="E1124" s="4">
        <v>0</v>
      </c>
      <c r="F1124" s="4">
        <v>0</v>
      </c>
      <c r="G1124" s="4">
        <v>0</v>
      </c>
      <c r="H1124" s="4">
        <f t="shared" si="124"/>
        <v>364</v>
      </c>
      <c r="I1124" s="4">
        <f t="shared" si="125"/>
        <v>0</v>
      </c>
      <c r="J1124" s="4">
        <f t="shared" si="123"/>
        <v>493</v>
      </c>
      <c r="K1124" s="4">
        <f t="shared" si="127"/>
        <v>3600</v>
      </c>
      <c r="L1124" s="4">
        <f>IF(D1124=1,"",VLOOKUP(D1124,系数!$AA$1:$AJ$12,MATCH(C1124,圣物评级,0),1))</f>
        <v>0</v>
      </c>
      <c r="M1124" s="4">
        <f t="shared" si="126"/>
        <v>7958</v>
      </c>
    </row>
    <row r="1125" spans="1:13" x14ac:dyDescent="0.3">
      <c r="A1125" s="4">
        <f t="shared" si="121"/>
        <v>81000010</v>
      </c>
      <c r="B1125" s="4">
        <v>2</v>
      </c>
      <c r="C1125" s="4">
        <f>INDEX(属性!F:F,MATCH(强化!A1125,属性!A:A,0))</f>
        <v>12</v>
      </c>
      <c r="D1125" s="4">
        <f t="shared" si="122"/>
        <v>43</v>
      </c>
      <c r="E1125" s="4">
        <v>0</v>
      </c>
      <c r="F1125" s="4">
        <v>0</v>
      </c>
      <c r="G1125" s="4">
        <v>0</v>
      </c>
      <c r="H1125" s="4">
        <f t="shared" si="124"/>
        <v>368</v>
      </c>
      <c r="I1125" s="4">
        <f t="shared" si="125"/>
        <v>0</v>
      </c>
      <c r="J1125" s="4">
        <f t="shared" si="123"/>
        <v>518</v>
      </c>
      <c r="K1125" s="4">
        <f t="shared" si="127"/>
        <v>3600</v>
      </c>
      <c r="L1125" s="4">
        <f>IF(D1125=1,"",VLOOKUP(D1125,系数!$AA$1:$AJ$12,MATCH(C1125,圣物评级,0),1))</f>
        <v>0</v>
      </c>
      <c r="M1125" s="4">
        <f t="shared" si="126"/>
        <v>8451</v>
      </c>
    </row>
    <row r="1126" spans="1:13" x14ac:dyDescent="0.3">
      <c r="A1126" s="4">
        <f t="shared" si="121"/>
        <v>81000010</v>
      </c>
      <c r="B1126" s="4">
        <v>2</v>
      </c>
      <c r="C1126" s="4">
        <f>INDEX(属性!F:F,MATCH(强化!A1126,属性!A:A,0))</f>
        <v>12</v>
      </c>
      <c r="D1126" s="4">
        <f t="shared" si="122"/>
        <v>44</v>
      </c>
      <c r="E1126" s="4">
        <v>0</v>
      </c>
      <c r="F1126" s="4">
        <v>0</v>
      </c>
      <c r="G1126" s="4">
        <v>0</v>
      </c>
      <c r="H1126" s="4">
        <f t="shared" si="124"/>
        <v>372</v>
      </c>
      <c r="I1126" s="4">
        <f t="shared" si="125"/>
        <v>0</v>
      </c>
      <c r="J1126" s="4">
        <f t="shared" si="123"/>
        <v>543</v>
      </c>
      <c r="K1126" s="4">
        <f t="shared" si="127"/>
        <v>3600</v>
      </c>
      <c r="L1126" s="4">
        <f>IF(D1126=1,"",VLOOKUP(D1126,系数!$AA$1:$AJ$12,MATCH(C1126,圣物评级,0),1))</f>
        <v>0</v>
      </c>
      <c r="M1126" s="4">
        <f t="shared" si="126"/>
        <v>8969</v>
      </c>
    </row>
    <row r="1127" spans="1:13" x14ac:dyDescent="0.3">
      <c r="A1127" s="4">
        <f t="shared" si="121"/>
        <v>81000010</v>
      </c>
      <c r="B1127" s="4">
        <v>2</v>
      </c>
      <c r="C1127" s="4">
        <f>INDEX(属性!F:F,MATCH(强化!A1127,属性!A:A,0))</f>
        <v>12</v>
      </c>
      <c r="D1127" s="4">
        <f t="shared" si="122"/>
        <v>45</v>
      </c>
      <c r="E1127" s="4">
        <v>0</v>
      </c>
      <c r="F1127" s="4">
        <v>0</v>
      </c>
      <c r="G1127" s="4">
        <v>0</v>
      </c>
      <c r="H1127" s="4">
        <f t="shared" si="124"/>
        <v>376</v>
      </c>
      <c r="I1127" s="4">
        <f t="shared" si="125"/>
        <v>0</v>
      </c>
      <c r="J1127" s="4">
        <f t="shared" si="123"/>
        <v>571</v>
      </c>
      <c r="K1127" s="4">
        <f t="shared" si="127"/>
        <v>3600</v>
      </c>
      <c r="L1127" s="4">
        <f>IF(D1127=1,"",VLOOKUP(D1127,系数!$AA$1:$AJ$12,MATCH(C1127,圣物评级,0),1))</f>
        <v>0</v>
      </c>
      <c r="M1127" s="4">
        <f t="shared" si="126"/>
        <v>9512</v>
      </c>
    </row>
    <row r="1128" spans="1:13" x14ac:dyDescent="0.3">
      <c r="A1128" s="4">
        <f t="shared" si="121"/>
        <v>81000010</v>
      </c>
      <c r="B1128" s="4">
        <v>2</v>
      </c>
      <c r="C1128" s="4">
        <f>INDEX(属性!F:F,MATCH(强化!A1128,属性!A:A,0))</f>
        <v>12</v>
      </c>
      <c r="D1128" s="4">
        <f t="shared" si="122"/>
        <v>46</v>
      </c>
      <c r="E1128" s="4">
        <v>0</v>
      </c>
      <c r="F1128" s="4">
        <v>0</v>
      </c>
      <c r="G1128" s="4">
        <v>0</v>
      </c>
      <c r="H1128" s="4">
        <f t="shared" si="124"/>
        <v>380</v>
      </c>
      <c r="I1128" s="4">
        <f t="shared" si="125"/>
        <v>0</v>
      </c>
      <c r="J1128" s="4">
        <f t="shared" si="123"/>
        <v>599</v>
      </c>
      <c r="K1128" s="4">
        <f t="shared" si="127"/>
        <v>3600</v>
      </c>
      <c r="L1128" s="4">
        <f>IF(D1128=1,"",VLOOKUP(D1128,系数!$AA$1:$AJ$12,MATCH(C1128,圣物评级,0),1))</f>
        <v>0</v>
      </c>
      <c r="M1128" s="4">
        <f t="shared" si="126"/>
        <v>10083</v>
      </c>
    </row>
    <row r="1129" spans="1:13" x14ac:dyDescent="0.3">
      <c r="A1129" s="4">
        <f t="shared" si="121"/>
        <v>81000010</v>
      </c>
      <c r="B1129" s="4">
        <v>2</v>
      </c>
      <c r="C1129" s="4">
        <f>INDEX(属性!F:F,MATCH(强化!A1129,属性!A:A,0))</f>
        <v>12</v>
      </c>
      <c r="D1129" s="4">
        <f t="shared" si="122"/>
        <v>47</v>
      </c>
      <c r="E1129" s="4">
        <v>0</v>
      </c>
      <c r="F1129" s="4">
        <v>0</v>
      </c>
      <c r="G1129" s="4">
        <v>0</v>
      </c>
      <c r="H1129" s="4">
        <f t="shared" si="124"/>
        <v>384</v>
      </c>
      <c r="I1129" s="4">
        <f t="shared" si="125"/>
        <v>0</v>
      </c>
      <c r="J1129" s="4">
        <f t="shared" si="123"/>
        <v>629</v>
      </c>
      <c r="K1129" s="4">
        <f t="shared" si="127"/>
        <v>3600</v>
      </c>
      <c r="L1129" s="4">
        <f>IF(D1129=1,"",VLOOKUP(D1129,系数!$AA$1:$AJ$12,MATCH(C1129,圣物评级,0),1))</f>
        <v>0</v>
      </c>
      <c r="M1129" s="4">
        <f t="shared" si="126"/>
        <v>10682</v>
      </c>
    </row>
    <row r="1130" spans="1:13" x14ac:dyDescent="0.3">
      <c r="A1130" s="4">
        <f t="shared" si="121"/>
        <v>81000010</v>
      </c>
      <c r="B1130" s="4">
        <v>2</v>
      </c>
      <c r="C1130" s="4">
        <f>INDEX(属性!F:F,MATCH(强化!A1130,属性!A:A,0))</f>
        <v>12</v>
      </c>
      <c r="D1130" s="4">
        <f t="shared" si="122"/>
        <v>48</v>
      </c>
      <c r="E1130" s="4">
        <v>0</v>
      </c>
      <c r="F1130" s="4">
        <v>0</v>
      </c>
      <c r="G1130" s="4">
        <v>0</v>
      </c>
      <c r="H1130" s="4">
        <f t="shared" si="124"/>
        <v>388</v>
      </c>
      <c r="I1130" s="4">
        <f t="shared" si="125"/>
        <v>0</v>
      </c>
      <c r="J1130" s="4">
        <f t="shared" si="123"/>
        <v>660</v>
      </c>
      <c r="K1130" s="4">
        <f t="shared" si="127"/>
        <v>3600</v>
      </c>
      <c r="L1130" s="4">
        <f>IF(D1130=1,"",VLOOKUP(D1130,系数!$AA$1:$AJ$12,MATCH(C1130,圣物评级,0),1))</f>
        <v>0</v>
      </c>
      <c r="M1130" s="4">
        <f t="shared" si="126"/>
        <v>11311</v>
      </c>
    </row>
    <row r="1131" spans="1:13" x14ac:dyDescent="0.3">
      <c r="A1131" s="4">
        <f t="shared" si="121"/>
        <v>81000010</v>
      </c>
      <c r="B1131" s="4">
        <v>2</v>
      </c>
      <c r="C1131" s="4">
        <f>INDEX(属性!F:F,MATCH(强化!A1131,属性!A:A,0))</f>
        <v>12</v>
      </c>
      <c r="D1131" s="4">
        <f t="shared" si="122"/>
        <v>49</v>
      </c>
      <c r="E1131" s="4">
        <v>0</v>
      </c>
      <c r="F1131" s="4">
        <v>0</v>
      </c>
      <c r="G1131" s="4">
        <v>0</v>
      </c>
      <c r="H1131" s="4">
        <f t="shared" si="124"/>
        <v>392</v>
      </c>
      <c r="I1131" s="4">
        <f t="shared" si="125"/>
        <v>0</v>
      </c>
      <c r="J1131" s="4">
        <f t="shared" si="123"/>
        <v>693</v>
      </c>
      <c r="K1131" s="4">
        <f t="shared" si="127"/>
        <v>3600</v>
      </c>
      <c r="L1131" s="4">
        <f>IF(D1131=1,"",VLOOKUP(D1131,系数!$AA$1:$AJ$12,MATCH(C1131,圣物评级,0),1))</f>
        <v>0</v>
      </c>
      <c r="M1131" s="4">
        <f t="shared" si="126"/>
        <v>11971</v>
      </c>
    </row>
    <row r="1132" spans="1:13" x14ac:dyDescent="0.3">
      <c r="A1132" s="4">
        <f t="shared" si="121"/>
        <v>81000010</v>
      </c>
      <c r="B1132" s="4">
        <v>2</v>
      </c>
      <c r="C1132" s="4">
        <f>INDEX(属性!F:F,MATCH(强化!A1132,属性!A:A,0))</f>
        <v>12</v>
      </c>
      <c r="D1132" s="4">
        <f t="shared" si="122"/>
        <v>50</v>
      </c>
      <c r="E1132" s="4">
        <v>0</v>
      </c>
      <c r="F1132" s="4">
        <v>0</v>
      </c>
      <c r="G1132" s="4">
        <v>0</v>
      </c>
      <c r="H1132" s="4">
        <f t="shared" si="124"/>
        <v>396</v>
      </c>
      <c r="I1132" s="4">
        <f t="shared" si="125"/>
        <v>0</v>
      </c>
      <c r="J1132" s="4">
        <f t="shared" si="123"/>
        <v>728</v>
      </c>
      <c r="K1132" s="4">
        <f t="shared" si="127"/>
        <v>3600</v>
      </c>
      <c r="L1132" s="4">
        <f>IF(D1132=1,"",VLOOKUP(D1132,系数!$AA$1:$AJ$12,MATCH(C1132,圣物评级,0),1))</f>
        <v>0</v>
      </c>
      <c r="M1132" s="4">
        <f t="shared" si="126"/>
        <v>12664</v>
      </c>
    </row>
    <row r="1133" spans="1:13" x14ac:dyDescent="0.3">
      <c r="A1133" s="4">
        <f t="shared" si="121"/>
        <v>81000010</v>
      </c>
      <c r="B1133" s="4">
        <v>2</v>
      </c>
      <c r="C1133" s="4">
        <f>INDEX(属性!F:F,MATCH(强化!A1133,属性!A:A,0))</f>
        <v>12</v>
      </c>
      <c r="D1133" s="4">
        <f t="shared" si="122"/>
        <v>51</v>
      </c>
      <c r="E1133" s="4">
        <v>0</v>
      </c>
      <c r="F1133" s="4">
        <v>0</v>
      </c>
      <c r="G1133" s="4">
        <v>0</v>
      </c>
      <c r="H1133" s="4">
        <f t="shared" si="124"/>
        <v>400</v>
      </c>
      <c r="I1133" s="4">
        <f t="shared" si="125"/>
        <v>0</v>
      </c>
      <c r="J1133" s="4">
        <f t="shared" si="123"/>
        <v>778</v>
      </c>
      <c r="K1133" s="4">
        <f t="shared" si="127"/>
        <v>3600</v>
      </c>
      <c r="L1133" s="4">
        <f>IF(D1133=1,"",VLOOKUP(D1133,系数!$AA$1:$AJ$12,MATCH(C1133,圣物评级,0),1))</f>
        <v>0</v>
      </c>
      <c r="M1133" s="4">
        <f t="shared" si="126"/>
        <v>13392</v>
      </c>
    </row>
    <row r="1134" spans="1:13" x14ac:dyDescent="0.3">
      <c r="A1134" s="4">
        <f t="shared" si="121"/>
        <v>81000010</v>
      </c>
      <c r="B1134" s="4">
        <v>2</v>
      </c>
      <c r="C1134" s="4">
        <f>INDEX(属性!F:F,MATCH(强化!A1134,属性!A:A,0))</f>
        <v>12</v>
      </c>
      <c r="D1134" s="4">
        <f t="shared" si="122"/>
        <v>52</v>
      </c>
      <c r="E1134" s="4">
        <v>0</v>
      </c>
      <c r="F1134" s="4">
        <v>0</v>
      </c>
      <c r="G1134" s="4">
        <v>0</v>
      </c>
      <c r="H1134" s="4">
        <f t="shared" si="124"/>
        <v>404</v>
      </c>
      <c r="I1134" s="4">
        <f t="shared" si="125"/>
        <v>0</v>
      </c>
      <c r="J1134" s="4">
        <f t="shared" si="123"/>
        <v>833</v>
      </c>
      <c r="K1134" s="4">
        <f t="shared" si="127"/>
        <v>3600</v>
      </c>
      <c r="L1134" s="4">
        <f>IF(D1134=1,"",VLOOKUP(D1134,系数!$AA$1:$AJ$12,MATCH(C1134,圣物评级,0),1))</f>
        <v>0</v>
      </c>
      <c r="M1134" s="4">
        <f t="shared" si="126"/>
        <v>14170</v>
      </c>
    </row>
    <row r="1135" spans="1:13" x14ac:dyDescent="0.3">
      <c r="A1135" s="4">
        <f t="shared" si="121"/>
        <v>81000010</v>
      </c>
      <c r="B1135" s="4">
        <v>2</v>
      </c>
      <c r="C1135" s="4">
        <f>INDEX(属性!F:F,MATCH(强化!A1135,属性!A:A,0))</f>
        <v>12</v>
      </c>
      <c r="D1135" s="4">
        <f t="shared" si="122"/>
        <v>53</v>
      </c>
      <c r="E1135" s="4">
        <v>0</v>
      </c>
      <c r="F1135" s="4">
        <v>0</v>
      </c>
      <c r="G1135" s="4">
        <v>0</v>
      </c>
      <c r="H1135" s="4">
        <f t="shared" si="124"/>
        <v>408</v>
      </c>
      <c r="I1135" s="4">
        <f t="shared" si="125"/>
        <v>0</v>
      </c>
      <c r="J1135" s="4">
        <f t="shared" si="123"/>
        <v>891</v>
      </c>
      <c r="K1135" s="4">
        <f t="shared" si="127"/>
        <v>3600</v>
      </c>
      <c r="L1135" s="4">
        <f>IF(D1135=1,"",VLOOKUP(D1135,系数!$AA$1:$AJ$12,MATCH(C1135,圣物评级,0),1))</f>
        <v>0</v>
      </c>
      <c r="M1135" s="4">
        <f t="shared" si="126"/>
        <v>15003</v>
      </c>
    </row>
    <row r="1136" spans="1:13" x14ac:dyDescent="0.3">
      <c r="A1136" s="4">
        <f t="shared" si="121"/>
        <v>81000010</v>
      </c>
      <c r="B1136" s="4">
        <v>2</v>
      </c>
      <c r="C1136" s="4">
        <f>INDEX(属性!F:F,MATCH(强化!A1136,属性!A:A,0))</f>
        <v>12</v>
      </c>
      <c r="D1136" s="4">
        <f t="shared" si="122"/>
        <v>54</v>
      </c>
      <c r="E1136" s="4">
        <v>0</v>
      </c>
      <c r="F1136" s="4">
        <v>0</v>
      </c>
      <c r="G1136" s="4">
        <v>0</v>
      </c>
      <c r="H1136" s="4">
        <f t="shared" si="124"/>
        <v>412</v>
      </c>
      <c r="I1136" s="4">
        <f t="shared" si="125"/>
        <v>0</v>
      </c>
      <c r="J1136" s="4">
        <f t="shared" si="123"/>
        <v>953</v>
      </c>
      <c r="K1136" s="4">
        <f t="shared" si="127"/>
        <v>3600</v>
      </c>
      <c r="L1136" s="4">
        <f>IF(D1136=1,"",VLOOKUP(D1136,系数!$AA$1:$AJ$12,MATCH(C1136,圣物评级,0),1))</f>
        <v>0</v>
      </c>
      <c r="M1136" s="4">
        <f t="shared" si="126"/>
        <v>15894</v>
      </c>
    </row>
    <row r="1137" spans="1:13" x14ac:dyDescent="0.3">
      <c r="A1137" s="4">
        <f t="shared" si="121"/>
        <v>81000010</v>
      </c>
      <c r="B1137" s="4">
        <v>2</v>
      </c>
      <c r="C1137" s="4">
        <f>INDEX(属性!F:F,MATCH(强化!A1137,属性!A:A,0))</f>
        <v>12</v>
      </c>
      <c r="D1137" s="4">
        <f t="shared" si="122"/>
        <v>55</v>
      </c>
      <c r="E1137" s="4">
        <v>0</v>
      </c>
      <c r="F1137" s="4">
        <v>0</v>
      </c>
      <c r="G1137" s="4">
        <v>0</v>
      </c>
      <c r="H1137" s="4">
        <f t="shared" si="124"/>
        <v>416</v>
      </c>
      <c r="I1137" s="4">
        <f t="shared" si="125"/>
        <v>0</v>
      </c>
      <c r="J1137" s="4">
        <f t="shared" si="123"/>
        <v>1019</v>
      </c>
      <c r="K1137" s="4">
        <f t="shared" si="127"/>
        <v>3600</v>
      </c>
      <c r="L1137" s="4">
        <f>IF(D1137=1,"",VLOOKUP(D1137,系数!$AA$1:$AJ$12,MATCH(C1137,圣物评级,0),1))</f>
        <v>0</v>
      </c>
      <c r="M1137" s="4">
        <f t="shared" si="126"/>
        <v>16847</v>
      </c>
    </row>
    <row r="1138" spans="1:13" x14ac:dyDescent="0.3">
      <c r="A1138" s="4">
        <f t="shared" si="121"/>
        <v>81000010</v>
      </c>
      <c r="B1138" s="4">
        <v>2</v>
      </c>
      <c r="C1138" s="4">
        <f>INDEX(属性!F:F,MATCH(强化!A1138,属性!A:A,0))</f>
        <v>12</v>
      </c>
      <c r="D1138" s="4">
        <f t="shared" si="122"/>
        <v>56</v>
      </c>
      <c r="E1138" s="4">
        <v>0</v>
      </c>
      <c r="F1138" s="4">
        <v>0</v>
      </c>
      <c r="G1138" s="4">
        <v>0</v>
      </c>
      <c r="H1138" s="4">
        <f t="shared" si="124"/>
        <v>420</v>
      </c>
      <c r="I1138" s="4">
        <f t="shared" si="125"/>
        <v>0</v>
      </c>
      <c r="J1138" s="4">
        <f t="shared" si="123"/>
        <v>1091</v>
      </c>
      <c r="K1138" s="4">
        <f t="shared" si="127"/>
        <v>3600</v>
      </c>
      <c r="L1138" s="4">
        <f>IF(D1138=1,"",VLOOKUP(D1138,系数!$AA$1:$AJ$12,MATCH(C1138,圣物评级,0),1))</f>
        <v>0</v>
      </c>
      <c r="M1138" s="4">
        <f t="shared" si="126"/>
        <v>17866</v>
      </c>
    </row>
    <row r="1139" spans="1:13" x14ac:dyDescent="0.3">
      <c r="A1139" s="4">
        <f t="shared" si="121"/>
        <v>81000010</v>
      </c>
      <c r="B1139" s="4">
        <v>2</v>
      </c>
      <c r="C1139" s="4">
        <f>INDEX(属性!F:F,MATCH(强化!A1139,属性!A:A,0))</f>
        <v>12</v>
      </c>
      <c r="D1139" s="4">
        <f t="shared" si="122"/>
        <v>57</v>
      </c>
      <c r="E1139" s="4">
        <v>0</v>
      </c>
      <c r="F1139" s="4">
        <v>0</v>
      </c>
      <c r="G1139" s="4">
        <v>0</v>
      </c>
      <c r="H1139" s="4">
        <f t="shared" si="124"/>
        <v>424</v>
      </c>
      <c r="I1139" s="4">
        <f t="shared" si="125"/>
        <v>0</v>
      </c>
      <c r="J1139" s="4">
        <f t="shared" si="123"/>
        <v>1167</v>
      </c>
      <c r="K1139" s="4">
        <f t="shared" si="127"/>
        <v>3600</v>
      </c>
      <c r="L1139" s="4">
        <f>IF(D1139=1,"",VLOOKUP(D1139,系数!$AA$1:$AJ$12,MATCH(C1139,圣物评级,0),1))</f>
        <v>0</v>
      </c>
      <c r="M1139" s="4">
        <f t="shared" si="126"/>
        <v>18957</v>
      </c>
    </row>
    <row r="1140" spans="1:13" x14ac:dyDescent="0.3">
      <c r="A1140" s="4">
        <f t="shared" si="121"/>
        <v>81000010</v>
      </c>
      <c r="B1140" s="4">
        <v>2</v>
      </c>
      <c r="C1140" s="4">
        <f>INDEX(属性!F:F,MATCH(强化!A1140,属性!A:A,0))</f>
        <v>12</v>
      </c>
      <c r="D1140" s="4">
        <f t="shared" si="122"/>
        <v>58</v>
      </c>
      <c r="E1140" s="4">
        <v>0</v>
      </c>
      <c r="F1140" s="4">
        <v>0</v>
      </c>
      <c r="G1140" s="4">
        <v>0</v>
      </c>
      <c r="H1140" s="4">
        <f t="shared" si="124"/>
        <v>428</v>
      </c>
      <c r="I1140" s="4">
        <f t="shared" si="125"/>
        <v>0</v>
      </c>
      <c r="J1140" s="4">
        <f t="shared" si="123"/>
        <v>1248</v>
      </c>
      <c r="K1140" s="4">
        <f t="shared" si="127"/>
        <v>3600</v>
      </c>
      <c r="L1140" s="4">
        <f>IF(D1140=1,"",VLOOKUP(D1140,系数!$AA$1:$AJ$12,MATCH(C1140,圣物评级,0),1))</f>
        <v>0</v>
      </c>
      <c r="M1140" s="4">
        <f t="shared" si="126"/>
        <v>20124</v>
      </c>
    </row>
    <row r="1141" spans="1:13" x14ac:dyDescent="0.3">
      <c r="A1141" s="4">
        <f t="shared" si="121"/>
        <v>81000010</v>
      </c>
      <c r="B1141" s="4">
        <v>2</v>
      </c>
      <c r="C1141" s="4">
        <f>INDEX(属性!F:F,MATCH(强化!A1141,属性!A:A,0))</f>
        <v>12</v>
      </c>
      <c r="D1141" s="4">
        <f t="shared" si="122"/>
        <v>59</v>
      </c>
      <c r="E1141" s="4">
        <v>0</v>
      </c>
      <c r="F1141" s="4">
        <v>0</v>
      </c>
      <c r="G1141" s="4">
        <v>0</v>
      </c>
      <c r="H1141" s="4">
        <f t="shared" si="124"/>
        <v>432</v>
      </c>
      <c r="I1141" s="4">
        <f t="shared" si="125"/>
        <v>0</v>
      </c>
      <c r="J1141" s="4">
        <f t="shared" si="123"/>
        <v>1335</v>
      </c>
      <c r="K1141" s="4">
        <f t="shared" si="127"/>
        <v>3600</v>
      </c>
      <c r="L1141" s="4">
        <f>IF(D1141=1,"",VLOOKUP(D1141,系数!$AA$1:$AJ$12,MATCH(C1141,圣物评级,0),1))</f>
        <v>0</v>
      </c>
      <c r="M1141" s="4">
        <f t="shared" si="126"/>
        <v>21372</v>
      </c>
    </row>
    <row r="1142" spans="1:13" x14ac:dyDescent="0.3">
      <c r="A1142" s="4">
        <f t="shared" si="121"/>
        <v>81000010</v>
      </c>
      <c r="B1142" s="4">
        <v>2</v>
      </c>
      <c r="C1142" s="4">
        <f>INDEX(属性!F:F,MATCH(强化!A1142,属性!A:A,0))</f>
        <v>12</v>
      </c>
      <c r="D1142" s="4">
        <f t="shared" si="122"/>
        <v>60</v>
      </c>
      <c r="E1142" s="4">
        <v>0</v>
      </c>
      <c r="F1142" s="4">
        <v>0</v>
      </c>
      <c r="G1142" s="4">
        <v>0</v>
      </c>
      <c r="H1142" s="4">
        <f t="shared" si="124"/>
        <v>436</v>
      </c>
      <c r="I1142" s="4">
        <f t="shared" si="125"/>
        <v>0</v>
      </c>
      <c r="J1142" s="4">
        <f t="shared" si="123"/>
        <v>1429</v>
      </c>
      <c r="K1142" s="4">
        <f t="shared" si="127"/>
        <v>3600</v>
      </c>
      <c r="L1142" s="4">
        <f>IF(D1142=1,"",VLOOKUP(D1142,系数!$AA$1:$AJ$12,MATCH(C1142,圣物评级,0),1))</f>
        <v>0</v>
      </c>
      <c r="M1142" s="4">
        <f t="shared" si="126"/>
        <v>22707</v>
      </c>
    </row>
    <row r="1143" spans="1:13" x14ac:dyDescent="0.3">
      <c r="A1143" s="4">
        <f t="shared" si="121"/>
        <v>81000010</v>
      </c>
      <c r="B1143" s="4">
        <v>2</v>
      </c>
      <c r="C1143" s="4">
        <f>INDEX(属性!F:F,MATCH(强化!A1143,属性!A:A,0))</f>
        <v>12</v>
      </c>
      <c r="D1143" s="4">
        <f t="shared" si="122"/>
        <v>61</v>
      </c>
      <c r="E1143" s="4">
        <v>0</v>
      </c>
      <c r="F1143" s="4">
        <v>0</v>
      </c>
      <c r="G1143" s="4">
        <v>0</v>
      </c>
      <c r="H1143" s="4">
        <f t="shared" si="124"/>
        <v>440</v>
      </c>
      <c r="I1143" s="4">
        <f t="shared" si="125"/>
        <v>0</v>
      </c>
      <c r="J1143" s="4">
        <f t="shared" si="123"/>
        <v>1557</v>
      </c>
      <c r="K1143" s="4">
        <f t="shared" si="127"/>
        <v>3600</v>
      </c>
      <c r="L1143" s="4">
        <f>IF(D1143=1,"",VLOOKUP(D1143,系数!$AA$1:$AJ$12,MATCH(C1143,圣物评级,0),1))</f>
        <v>0</v>
      </c>
      <c r="M1143" s="4">
        <f t="shared" si="126"/>
        <v>24136</v>
      </c>
    </row>
    <row r="1144" spans="1:13" x14ac:dyDescent="0.3">
      <c r="A1144" s="4">
        <f t="shared" si="121"/>
        <v>81000010</v>
      </c>
      <c r="B1144" s="4">
        <v>2</v>
      </c>
      <c r="C1144" s="4">
        <f>INDEX(属性!F:F,MATCH(强化!A1144,属性!A:A,0))</f>
        <v>12</v>
      </c>
      <c r="D1144" s="4">
        <f t="shared" si="122"/>
        <v>62</v>
      </c>
      <c r="E1144" s="4">
        <v>0</v>
      </c>
      <c r="F1144" s="4">
        <v>0</v>
      </c>
      <c r="G1144" s="4">
        <v>0</v>
      </c>
      <c r="H1144" s="4">
        <f t="shared" si="124"/>
        <v>444</v>
      </c>
      <c r="I1144" s="4">
        <f t="shared" si="125"/>
        <v>0</v>
      </c>
      <c r="J1144" s="4">
        <f t="shared" si="123"/>
        <v>1697</v>
      </c>
      <c r="K1144" s="4">
        <f t="shared" si="127"/>
        <v>3600</v>
      </c>
      <c r="L1144" s="4">
        <f>IF(D1144=1,"",VLOOKUP(D1144,系数!$AA$1:$AJ$12,MATCH(C1144,圣物评级,0),1))</f>
        <v>0</v>
      </c>
      <c r="M1144" s="4">
        <f t="shared" si="126"/>
        <v>25693</v>
      </c>
    </row>
    <row r="1145" spans="1:13" x14ac:dyDescent="0.3">
      <c r="A1145" s="4">
        <f t="shared" si="121"/>
        <v>81000010</v>
      </c>
      <c r="B1145" s="4">
        <v>2</v>
      </c>
      <c r="C1145" s="4">
        <f>INDEX(属性!F:F,MATCH(强化!A1145,属性!A:A,0))</f>
        <v>12</v>
      </c>
      <c r="D1145" s="4">
        <f t="shared" si="122"/>
        <v>63</v>
      </c>
      <c r="E1145" s="4">
        <v>0</v>
      </c>
      <c r="F1145" s="4">
        <v>0</v>
      </c>
      <c r="G1145" s="4">
        <v>0</v>
      </c>
      <c r="H1145" s="4">
        <f t="shared" si="124"/>
        <v>448</v>
      </c>
      <c r="I1145" s="4">
        <f t="shared" si="125"/>
        <v>0</v>
      </c>
      <c r="J1145" s="4">
        <f t="shared" si="123"/>
        <v>1850</v>
      </c>
      <c r="K1145" s="4">
        <f t="shared" si="127"/>
        <v>3600</v>
      </c>
      <c r="L1145" s="4">
        <f>IF(D1145=1,"",VLOOKUP(D1145,系数!$AA$1:$AJ$12,MATCH(C1145,圣物评级,0),1))</f>
        <v>0</v>
      </c>
      <c r="M1145" s="4">
        <f t="shared" si="126"/>
        <v>27390</v>
      </c>
    </row>
    <row r="1146" spans="1:13" x14ac:dyDescent="0.3">
      <c r="A1146" s="4">
        <f t="shared" si="121"/>
        <v>81000010</v>
      </c>
      <c r="B1146" s="4">
        <v>2</v>
      </c>
      <c r="C1146" s="4">
        <f>INDEX(属性!F:F,MATCH(强化!A1146,属性!A:A,0))</f>
        <v>12</v>
      </c>
      <c r="D1146" s="4">
        <f t="shared" si="122"/>
        <v>64</v>
      </c>
      <c r="E1146" s="4">
        <v>0</v>
      </c>
      <c r="F1146" s="4">
        <v>0</v>
      </c>
      <c r="G1146" s="4">
        <v>0</v>
      </c>
      <c r="H1146" s="4">
        <f t="shared" si="124"/>
        <v>452</v>
      </c>
      <c r="I1146" s="4">
        <f t="shared" si="125"/>
        <v>0</v>
      </c>
      <c r="J1146" s="4">
        <f t="shared" si="123"/>
        <v>2016</v>
      </c>
      <c r="K1146" s="4">
        <f t="shared" si="127"/>
        <v>3600</v>
      </c>
      <c r="L1146" s="4">
        <f>IF(D1146=1,"",VLOOKUP(D1146,系数!$AA$1:$AJ$12,MATCH(C1146,圣物评级,0),1))</f>
        <v>0</v>
      </c>
      <c r="M1146" s="4">
        <f t="shared" si="126"/>
        <v>29240</v>
      </c>
    </row>
    <row r="1147" spans="1:13" x14ac:dyDescent="0.3">
      <c r="A1147" s="4">
        <f t="shared" si="121"/>
        <v>81000010</v>
      </c>
      <c r="B1147" s="4">
        <v>2</v>
      </c>
      <c r="C1147" s="4">
        <f>INDEX(属性!F:F,MATCH(强化!A1147,属性!A:A,0))</f>
        <v>12</v>
      </c>
      <c r="D1147" s="4">
        <f t="shared" si="122"/>
        <v>65</v>
      </c>
      <c r="E1147" s="4">
        <v>0</v>
      </c>
      <c r="F1147" s="4">
        <v>0</v>
      </c>
      <c r="G1147" s="4">
        <v>0</v>
      </c>
      <c r="H1147" s="4">
        <f t="shared" si="124"/>
        <v>456</v>
      </c>
      <c r="I1147" s="4">
        <f t="shared" si="125"/>
        <v>0</v>
      </c>
      <c r="J1147" s="4">
        <f t="shared" si="123"/>
        <v>2198</v>
      </c>
      <c r="K1147" s="4">
        <f t="shared" si="127"/>
        <v>3600</v>
      </c>
      <c r="L1147" s="4">
        <f>IF(D1147=1,"",VLOOKUP(D1147,系数!$AA$1:$AJ$12,MATCH(C1147,圣物评级,0),1))</f>
        <v>0</v>
      </c>
      <c r="M1147" s="4">
        <f t="shared" si="126"/>
        <v>31256</v>
      </c>
    </row>
    <row r="1148" spans="1:13" x14ac:dyDescent="0.3">
      <c r="A1148" s="4">
        <f t="shared" ref="A1148:A1211" si="128">A1028+1</f>
        <v>81000010</v>
      </c>
      <c r="B1148" s="4">
        <v>2</v>
      </c>
      <c r="C1148" s="4">
        <f>INDEX(属性!F:F,MATCH(强化!A1148,属性!A:A,0))</f>
        <v>12</v>
      </c>
      <c r="D1148" s="4">
        <f t="shared" ref="D1148:D1211" si="129">D1028</f>
        <v>66</v>
      </c>
      <c r="E1148" s="4">
        <v>0</v>
      </c>
      <c r="F1148" s="4">
        <v>0</v>
      </c>
      <c r="G1148" s="4">
        <v>0</v>
      </c>
      <c r="H1148" s="4">
        <f t="shared" si="124"/>
        <v>460</v>
      </c>
      <c r="I1148" s="4">
        <f t="shared" si="125"/>
        <v>0</v>
      </c>
      <c r="J1148" s="4">
        <f t="shared" ref="J1148:J1202" si="130">J1028</f>
        <v>2395</v>
      </c>
      <c r="K1148" s="4">
        <f t="shared" si="127"/>
        <v>3600</v>
      </c>
      <c r="L1148" s="4">
        <f>IF(D1148=1,"",VLOOKUP(D1148,系数!$AA$1:$AJ$12,MATCH(C1148,圣物评级,0),1))</f>
        <v>0</v>
      </c>
      <c r="M1148" s="4">
        <f t="shared" si="126"/>
        <v>33454</v>
      </c>
    </row>
    <row r="1149" spans="1:13" x14ac:dyDescent="0.3">
      <c r="A1149" s="4">
        <f t="shared" si="128"/>
        <v>81000010</v>
      </c>
      <c r="B1149" s="4">
        <v>2</v>
      </c>
      <c r="C1149" s="4">
        <f>INDEX(属性!F:F,MATCH(强化!A1149,属性!A:A,0))</f>
        <v>12</v>
      </c>
      <c r="D1149" s="4">
        <f t="shared" si="129"/>
        <v>67</v>
      </c>
      <c r="E1149" s="4">
        <v>0</v>
      </c>
      <c r="F1149" s="4">
        <v>0</v>
      </c>
      <c r="G1149" s="4">
        <v>0</v>
      </c>
      <c r="H1149" s="4">
        <f t="shared" si="124"/>
        <v>464</v>
      </c>
      <c r="I1149" s="4">
        <f t="shared" si="125"/>
        <v>0</v>
      </c>
      <c r="J1149" s="4">
        <f t="shared" si="130"/>
        <v>2611</v>
      </c>
      <c r="K1149" s="4">
        <f t="shared" si="127"/>
        <v>3600</v>
      </c>
      <c r="L1149" s="4">
        <f>IF(D1149=1,"",VLOOKUP(D1149,系数!$AA$1:$AJ$12,MATCH(C1149,圣物评级,0),1))</f>
        <v>0</v>
      </c>
      <c r="M1149" s="4">
        <f t="shared" si="126"/>
        <v>35849</v>
      </c>
    </row>
    <row r="1150" spans="1:13" x14ac:dyDescent="0.3">
      <c r="A1150" s="4">
        <f t="shared" si="128"/>
        <v>81000010</v>
      </c>
      <c r="B1150" s="4">
        <v>2</v>
      </c>
      <c r="C1150" s="4">
        <f>INDEX(属性!F:F,MATCH(强化!A1150,属性!A:A,0))</f>
        <v>12</v>
      </c>
      <c r="D1150" s="4">
        <f t="shared" si="129"/>
        <v>68</v>
      </c>
      <c r="E1150" s="4">
        <v>0</v>
      </c>
      <c r="F1150" s="4">
        <v>0</v>
      </c>
      <c r="G1150" s="4">
        <v>0</v>
      </c>
      <c r="H1150" s="4">
        <f t="shared" si="124"/>
        <v>468</v>
      </c>
      <c r="I1150" s="4">
        <f t="shared" si="125"/>
        <v>0</v>
      </c>
      <c r="J1150" s="4">
        <f t="shared" si="130"/>
        <v>2845</v>
      </c>
      <c r="K1150" s="4">
        <f t="shared" si="127"/>
        <v>3600</v>
      </c>
      <c r="L1150" s="4">
        <f>IF(D1150=1,"",VLOOKUP(D1150,系数!$AA$1:$AJ$12,MATCH(C1150,圣物评级,0),1))</f>
        <v>0</v>
      </c>
      <c r="M1150" s="4">
        <f t="shared" si="126"/>
        <v>38460</v>
      </c>
    </row>
    <row r="1151" spans="1:13" x14ac:dyDescent="0.3">
      <c r="A1151" s="4">
        <f t="shared" si="128"/>
        <v>81000010</v>
      </c>
      <c r="B1151" s="4">
        <v>2</v>
      </c>
      <c r="C1151" s="4">
        <f>INDEX(属性!F:F,MATCH(强化!A1151,属性!A:A,0))</f>
        <v>12</v>
      </c>
      <c r="D1151" s="4">
        <f t="shared" si="129"/>
        <v>69</v>
      </c>
      <c r="E1151" s="4">
        <v>0</v>
      </c>
      <c r="F1151" s="4">
        <v>0</v>
      </c>
      <c r="G1151" s="4">
        <v>0</v>
      </c>
      <c r="H1151" s="4">
        <f t="shared" si="124"/>
        <v>472</v>
      </c>
      <c r="I1151" s="4">
        <f t="shared" si="125"/>
        <v>0</v>
      </c>
      <c r="J1151" s="4">
        <f t="shared" si="130"/>
        <v>3101</v>
      </c>
      <c r="K1151" s="4">
        <f t="shared" si="127"/>
        <v>3600</v>
      </c>
      <c r="L1151" s="4">
        <f>IF(D1151=1,"",VLOOKUP(D1151,系数!$AA$1:$AJ$12,MATCH(C1151,圣物评级,0),1))</f>
        <v>0</v>
      </c>
      <c r="M1151" s="4">
        <f t="shared" si="126"/>
        <v>41305</v>
      </c>
    </row>
    <row r="1152" spans="1:13" x14ac:dyDescent="0.3">
      <c r="A1152" s="4">
        <f t="shared" si="128"/>
        <v>81000010</v>
      </c>
      <c r="B1152" s="4">
        <v>2</v>
      </c>
      <c r="C1152" s="4">
        <f>INDEX(属性!F:F,MATCH(强化!A1152,属性!A:A,0))</f>
        <v>12</v>
      </c>
      <c r="D1152" s="4">
        <f t="shared" si="129"/>
        <v>70</v>
      </c>
      <c r="E1152" s="4">
        <v>0</v>
      </c>
      <c r="F1152" s="4">
        <v>0</v>
      </c>
      <c r="G1152" s="4">
        <v>0</v>
      </c>
      <c r="H1152" s="4">
        <f t="shared" si="124"/>
        <v>476</v>
      </c>
      <c r="I1152" s="4">
        <f t="shared" si="125"/>
        <v>0</v>
      </c>
      <c r="J1152" s="4">
        <f t="shared" si="130"/>
        <v>3380</v>
      </c>
      <c r="K1152" s="4">
        <f t="shared" si="127"/>
        <v>3600</v>
      </c>
      <c r="L1152" s="4">
        <f>IF(D1152=1,"",VLOOKUP(D1152,系数!$AA$1:$AJ$12,MATCH(C1152,圣物评级,0),1))</f>
        <v>0</v>
      </c>
      <c r="M1152" s="4">
        <f t="shared" si="126"/>
        <v>44406</v>
      </c>
    </row>
    <row r="1153" spans="1:13" x14ac:dyDescent="0.3">
      <c r="A1153" s="4">
        <f t="shared" si="128"/>
        <v>81000010</v>
      </c>
      <c r="B1153" s="4">
        <v>2</v>
      </c>
      <c r="C1153" s="4">
        <f>INDEX(属性!F:F,MATCH(强化!A1153,属性!A:A,0))</f>
        <v>12</v>
      </c>
      <c r="D1153" s="4">
        <f t="shared" si="129"/>
        <v>71</v>
      </c>
      <c r="E1153" s="4">
        <v>0</v>
      </c>
      <c r="F1153" s="4">
        <v>0</v>
      </c>
      <c r="G1153" s="4">
        <v>0</v>
      </c>
      <c r="H1153" s="4">
        <f t="shared" si="124"/>
        <v>480</v>
      </c>
      <c r="I1153" s="4">
        <f t="shared" si="125"/>
        <v>0</v>
      </c>
      <c r="J1153" s="4">
        <f t="shared" si="130"/>
        <v>3752</v>
      </c>
      <c r="K1153" s="4">
        <f t="shared" si="127"/>
        <v>3600</v>
      </c>
      <c r="L1153" s="4">
        <f>IF(D1153=1,"",VLOOKUP(D1153,系数!$AA$1:$AJ$12,MATCH(C1153,圣物评级,0),1))</f>
        <v>0</v>
      </c>
      <c r="M1153" s="4">
        <f t="shared" si="126"/>
        <v>47786</v>
      </c>
    </row>
    <row r="1154" spans="1:13" x14ac:dyDescent="0.3">
      <c r="A1154" s="4">
        <f t="shared" si="128"/>
        <v>81000010</v>
      </c>
      <c r="B1154" s="4">
        <v>2</v>
      </c>
      <c r="C1154" s="4">
        <f>INDEX(属性!F:F,MATCH(强化!A1154,属性!A:A,0))</f>
        <v>12</v>
      </c>
      <c r="D1154" s="4">
        <f t="shared" si="129"/>
        <v>72</v>
      </c>
      <c r="E1154" s="4">
        <v>0</v>
      </c>
      <c r="F1154" s="4">
        <v>0</v>
      </c>
      <c r="G1154" s="4">
        <v>0</v>
      </c>
      <c r="H1154" s="4">
        <f t="shared" si="124"/>
        <v>484</v>
      </c>
      <c r="I1154" s="4">
        <f t="shared" si="125"/>
        <v>0</v>
      </c>
      <c r="J1154" s="4">
        <f t="shared" si="130"/>
        <v>4165</v>
      </c>
      <c r="K1154" s="4">
        <f t="shared" si="127"/>
        <v>3600</v>
      </c>
      <c r="L1154" s="4">
        <f>IF(D1154=1,"",VLOOKUP(D1154,系数!$AA$1:$AJ$12,MATCH(C1154,圣物评级,0),1))</f>
        <v>0</v>
      </c>
      <c r="M1154" s="4">
        <f t="shared" si="126"/>
        <v>51538</v>
      </c>
    </row>
    <row r="1155" spans="1:13" x14ac:dyDescent="0.3">
      <c r="A1155" s="4">
        <f t="shared" si="128"/>
        <v>81000010</v>
      </c>
      <c r="B1155" s="4">
        <v>2</v>
      </c>
      <c r="C1155" s="4">
        <f>INDEX(属性!F:F,MATCH(强化!A1155,属性!A:A,0))</f>
        <v>12</v>
      </c>
      <c r="D1155" s="4">
        <f t="shared" si="129"/>
        <v>73</v>
      </c>
      <c r="E1155" s="4">
        <v>0</v>
      </c>
      <c r="F1155" s="4">
        <v>0</v>
      </c>
      <c r="G1155" s="4">
        <v>0</v>
      </c>
      <c r="H1155" s="4">
        <f t="shared" ref="H1155:H1218" si="131">IF(B1155=1,0,VLOOKUP($C1155,圣物数值,2,0)+VLOOKUP($C1155,圣物数值,3,0)*($D1155-1))</f>
        <v>488</v>
      </c>
      <c r="I1155" s="4">
        <f t="shared" ref="I1155:I1218" si="132">IF(B1155=2,0,VLOOKUP($C1155,圣物数值,2,0)+VLOOKUP($C1155,圣物数值,3,0)*($D1155-1))</f>
        <v>0</v>
      </c>
      <c r="J1155" s="4">
        <f t="shared" si="130"/>
        <v>4622</v>
      </c>
      <c r="K1155" s="4">
        <f t="shared" si="127"/>
        <v>3600</v>
      </c>
      <c r="L1155" s="4">
        <f>IF(D1155=1,"",VLOOKUP(D1155,系数!$AA$1:$AJ$12,MATCH(C1155,圣物评级,0),1))</f>
        <v>0</v>
      </c>
      <c r="M1155" s="4">
        <f t="shared" ref="M1155:M1218" si="133">IF(D1155=1,0,M1154+J1154)</f>
        <v>55703</v>
      </c>
    </row>
    <row r="1156" spans="1:13" x14ac:dyDescent="0.3">
      <c r="A1156" s="4">
        <f t="shared" si="128"/>
        <v>81000010</v>
      </c>
      <c r="B1156" s="4">
        <v>2</v>
      </c>
      <c r="C1156" s="4">
        <f>INDEX(属性!F:F,MATCH(强化!A1156,属性!A:A,0))</f>
        <v>12</v>
      </c>
      <c r="D1156" s="4">
        <f t="shared" si="129"/>
        <v>74</v>
      </c>
      <c r="E1156" s="4">
        <v>0</v>
      </c>
      <c r="F1156" s="4">
        <v>0</v>
      </c>
      <c r="G1156" s="4">
        <v>0</v>
      </c>
      <c r="H1156" s="4">
        <f t="shared" si="131"/>
        <v>492</v>
      </c>
      <c r="I1156" s="4">
        <f t="shared" si="132"/>
        <v>0</v>
      </c>
      <c r="J1156" s="4">
        <f t="shared" si="130"/>
        <v>5131</v>
      </c>
      <c r="K1156" s="4">
        <f t="shared" si="127"/>
        <v>3600</v>
      </c>
      <c r="L1156" s="4">
        <f>IF(D1156=1,"",VLOOKUP(D1156,系数!$AA$1:$AJ$12,MATCH(C1156,圣物评级,0),1))</f>
        <v>0</v>
      </c>
      <c r="M1156" s="4">
        <f t="shared" si="133"/>
        <v>60325</v>
      </c>
    </row>
    <row r="1157" spans="1:13" x14ac:dyDescent="0.3">
      <c r="A1157" s="4">
        <f t="shared" si="128"/>
        <v>81000010</v>
      </c>
      <c r="B1157" s="4">
        <v>2</v>
      </c>
      <c r="C1157" s="4">
        <f>INDEX(属性!F:F,MATCH(强化!A1157,属性!A:A,0))</f>
        <v>12</v>
      </c>
      <c r="D1157" s="4">
        <f t="shared" si="129"/>
        <v>75</v>
      </c>
      <c r="E1157" s="4">
        <v>0</v>
      </c>
      <c r="F1157" s="4">
        <v>0</v>
      </c>
      <c r="G1157" s="4">
        <v>0</v>
      </c>
      <c r="H1157" s="4">
        <f t="shared" si="131"/>
        <v>496</v>
      </c>
      <c r="I1157" s="4">
        <f t="shared" si="132"/>
        <v>0</v>
      </c>
      <c r="J1157" s="4">
        <f t="shared" si="130"/>
        <v>5695</v>
      </c>
      <c r="K1157" s="4">
        <f t="shared" si="127"/>
        <v>3600</v>
      </c>
      <c r="L1157" s="4">
        <f>IF(D1157=1,"",VLOOKUP(D1157,系数!$AA$1:$AJ$12,MATCH(C1157,圣物评级,0),1))</f>
        <v>0</v>
      </c>
      <c r="M1157" s="4">
        <f t="shared" si="133"/>
        <v>65456</v>
      </c>
    </row>
    <row r="1158" spans="1:13" x14ac:dyDescent="0.3">
      <c r="A1158" s="4">
        <f t="shared" si="128"/>
        <v>81000010</v>
      </c>
      <c r="B1158" s="4">
        <v>2</v>
      </c>
      <c r="C1158" s="4">
        <f>INDEX(属性!F:F,MATCH(强化!A1158,属性!A:A,0))</f>
        <v>12</v>
      </c>
      <c r="D1158" s="4">
        <f t="shared" si="129"/>
        <v>76</v>
      </c>
      <c r="E1158" s="4">
        <v>0</v>
      </c>
      <c r="F1158" s="4">
        <v>0</v>
      </c>
      <c r="G1158" s="4">
        <v>0</v>
      </c>
      <c r="H1158" s="4">
        <f t="shared" si="131"/>
        <v>500</v>
      </c>
      <c r="I1158" s="4">
        <f t="shared" si="132"/>
        <v>0</v>
      </c>
      <c r="J1158" s="4">
        <f t="shared" si="130"/>
        <v>6322</v>
      </c>
      <c r="K1158" s="4">
        <f t="shared" si="127"/>
        <v>3600</v>
      </c>
      <c r="L1158" s="4">
        <f>IF(D1158=1,"",VLOOKUP(D1158,系数!$AA$1:$AJ$12,MATCH(C1158,圣物评级,0),1))</f>
        <v>0</v>
      </c>
      <c r="M1158" s="4">
        <f t="shared" si="133"/>
        <v>71151</v>
      </c>
    </row>
    <row r="1159" spans="1:13" x14ac:dyDescent="0.3">
      <c r="A1159" s="4">
        <f t="shared" si="128"/>
        <v>81000010</v>
      </c>
      <c r="B1159" s="4">
        <v>2</v>
      </c>
      <c r="C1159" s="4">
        <f>INDEX(属性!F:F,MATCH(强化!A1159,属性!A:A,0))</f>
        <v>12</v>
      </c>
      <c r="D1159" s="4">
        <f t="shared" si="129"/>
        <v>77</v>
      </c>
      <c r="E1159" s="4">
        <v>0</v>
      </c>
      <c r="F1159" s="4">
        <v>0</v>
      </c>
      <c r="G1159" s="4">
        <v>0</v>
      </c>
      <c r="H1159" s="4">
        <f t="shared" si="131"/>
        <v>504</v>
      </c>
      <c r="I1159" s="4">
        <f t="shared" si="132"/>
        <v>0</v>
      </c>
      <c r="J1159" s="4">
        <f t="shared" si="130"/>
        <v>7016</v>
      </c>
      <c r="K1159" s="4">
        <f t="shared" si="127"/>
        <v>3600</v>
      </c>
      <c r="L1159" s="4">
        <f>IF(D1159=1,"",VLOOKUP(D1159,系数!$AA$1:$AJ$12,MATCH(C1159,圣物评级,0),1))</f>
        <v>0</v>
      </c>
      <c r="M1159" s="4">
        <f t="shared" si="133"/>
        <v>77473</v>
      </c>
    </row>
    <row r="1160" spans="1:13" x14ac:dyDescent="0.3">
      <c r="A1160" s="4">
        <f t="shared" si="128"/>
        <v>81000010</v>
      </c>
      <c r="B1160" s="4">
        <v>2</v>
      </c>
      <c r="C1160" s="4">
        <f>INDEX(属性!F:F,MATCH(强化!A1160,属性!A:A,0))</f>
        <v>12</v>
      </c>
      <c r="D1160" s="4">
        <f t="shared" si="129"/>
        <v>78</v>
      </c>
      <c r="E1160" s="4">
        <v>0</v>
      </c>
      <c r="F1160" s="4">
        <v>0</v>
      </c>
      <c r="G1160" s="4">
        <v>0</v>
      </c>
      <c r="H1160" s="4">
        <f t="shared" si="131"/>
        <v>508</v>
      </c>
      <c r="I1160" s="4">
        <f t="shared" si="132"/>
        <v>0</v>
      </c>
      <c r="J1160" s="4">
        <f t="shared" si="130"/>
        <v>7788</v>
      </c>
      <c r="K1160" s="4">
        <f t="shared" si="127"/>
        <v>3600</v>
      </c>
      <c r="L1160" s="4">
        <f>IF(D1160=1,"",VLOOKUP(D1160,系数!$AA$1:$AJ$12,MATCH(C1160,圣物评级,0),1))</f>
        <v>0</v>
      </c>
      <c r="M1160" s="4">
        <f t="shared" si="133"/>
        <v>84489</v>
      </c>
    </row>
    <row r="1161" spans="1:13" x14ac:dyDescent="0.3">
      <c r="A1161" s="4">
        <f t="shared" si="128"/>
        <v>81000010</v>
      </c>
      <c r="B1161" s="4">
        <v>2</v>
      </c>
      <c r="C1161" s="4">
        <f>INDEX(属性!F:F,MATCH(强化!A1161,属性!A:A,0))</f>
        <v>12</v>
      </c>
      <c r="D1161" s="4">
        <f t="shared" si="129"/>
        <v>79</v>
      </c>
      <c r="E1161" s="4">
        <v>0</v>
      </c>
      <c r="F1161" s="4">
        <v>0</v>
      </c>
      <c r="G1161" s="4">
        <v>0</v>
      </c>
      <c r="H1161" s="4">
        <f t="shared" si="131"/>
        <v>512</v>
      </c>
      <c r="I1161" s="4">
        <f t="shared" si="132"/>
        <v>0</v>
      </c>
      <c r="J1161" s="4">
        <f t="shared" si="130"/>
        <v>8645</v>
      </c>
      <c r="K1161" s="4">
        <f t="shared" si="127"/>
        <v>3600</v>
      </c>
      <c r="L1161" s="4">
        <f>IF(D1161=1,"",VLOOKUP(D1161,系数!$AA$1:$AJ$12,MATCH(C1161,圣物评级,0),1))</f>
        <v>0</v>
      </c>
      <c r="M1161" s="4">
        <f t="shared" si="133"/>
        <v>92277</v>
      </c>
    </row>
    <row r="1162" spans="1:13" x14ac:dyDescent="0.3">
      <c r="A1162" s="4">
        <f t="shared" si="128"/>
        <v>81000010</v>
      </c>
      <c r="B1162" s="4">
        <v>2</v>
      </c>
      <c r="C1162" s="4">
        <f>INDEX(属性!F:F,MATCH(强化!A1162,属性!A:A,0))</f>
        <v>12</v>
      </c>
      <c r="D1162" s="4">
        <f t="shared" si="129"/>
        <v>80</v>
      </c>
      <c r="E1162" s="4">
        <v>0</v>
      </c>
      <c r="F1162" s="4">
        <v>0</v>
      </c>
      <c r="G1162" s="4">
        <v>0</v>
      </c>
      <c r="H1162" s="4">
        <f t="shared" si="131"/>
        <v>516</v>
      </c>
      <c r="I1162" s="4">
        <f t="shared" si="132"/>
        <v>0</v>
      </c>
      <c r="J1162" s="4">
        <f t="shared" si="130"/>
        <v>10080</v>
      </c>
      <c r="K1162" s="4">
        <f t="shared" si="127"/>
        <v>3600</v>
      </c>
      <c r="L1162" s="4">
        <f>IF(D1162=1,"",VLOOKUP(D1162,系数!$AA$1:$AJ$12,MATCH(C1162,圣物评级,0),1))</f>
        <v>0</v>
      </c>
      <c r="M1162" s="4">
        <f t="shared" si="133"/>
        <v>100922</v>
      </c>
    </row>
    <row r="1163" spans="1:13" x14ac:dyDescent="0.3">
      <c r="A1163" s="4">
        <f t="shared" si="128"/>
        <v>81000010</v>
      </c>
      <c r="B1163" s="4">
        <v>2</v>
      </c>
      <c r="C1163" s="4">
        <f>INDEX(属性!F:F,MATCH(强化!A1163,属性!A:A,0))</f>
        <v>12</v>
      </c>
      <c r="D1163" s="4">
        <f t="shared" si="129"/>
        <v>81</v>
      </c>
      <c r="E1163" s="4">
        <v>0</v>
      </c>
      <c r="F1163" s="4">
        <v>0</v>
      </c>
      <c r="G1163" s="4">
        <v>0</v>
      </c>
      <c r="H1163" s="4">
        <f t="shared" si="131"/>
        <v>520</v>
      </c>
      <c r="I1163" s="4">
        <f t="shared" si="132"/>
        <v>0</v>
      </c>
      <c r="J1163" s="4">
        <f t="shared" si="130"/>
        <v>11760</v>
      </c>
      <c r="K1163" s="4">
        <f t="shared" si="127"/>
        <v>3600</v>
      </c>
      <c r="L1163" s="4">
        <f>IF(D1163=1,"",VLOOKUP(D1163,系数!$AA$1:$AJ$12,MATCH(C1163,圣物评级,0),1))</f>
        <v>0</v>
      </c>
      <c r="M1163" s="4">
        <f t="shared" si="133"/>
        <v>111002</v>
      </c>
    </row>
    <row r="1164" spans="1:13" x14ac:dyDescent="0.3">
      <c r="A1164" s="4">
        <f t="shared" si="128"/>
        <v>81000010</v>
      </c>
      <c r="B1164" s="4">
        <v>2</v>
      </c>
      <c r="C1164" s="4">
        <f>INDEX(属性!F:F,MATCH(强化!A1164,属性!A:A,0))</f>
        <v>12</v>
      </c>
      <c r="D1164" s="4">
        <f t="shared" si="129"/>
        <v>82</v>
      </c>
      <c r="E1164" s="4">
        <v>0</v>
      </c>
      <c r="F1164" s="4">
        <v>0</v>
      </c>
      <c r="G1164" s="4">
        <v>0</v>
      </c>
      <c r="H1164" s="4">
        <f t="shared" si="131"/>
        <v>524</v>
      </c>
      <c r="I1164" s="4">
        <f t="shared" si="132"/>
        <v>0</v>
      </c>
      <c r="J1164" s="4">
        <f t="shared" si="130"/>
        <v>13440</v>
      </c>
      <c r="K1164" s="4">
        <f t="shared" si="127"/>
        <v>3600</v>
      </c>
      <c r="L1164" s="4">
        <f>IF(D1164=1,"",VLOOKUP(D1164,系数!$AA$1:$AJ$12,MATCH(C1164,圣物评级,0),1))</f>
        <v>0</v>
      </c>
      <c r="M1164" s="4">
        <f t="shared" si="133"/>
        <v>122762</v>
      </c>
    </row>
    <row r="1165" spans="1:13" x14ac:dyDescent="0.3">
      <c r="A1165" s="4">
        <f t="shared" si="128"/>
        <v>81000010</v>
      </c>
      <c r="B1165" s="4">
        <v>2</v>
      </c>
      <c r="C1165" s="4">
        <f>INDEX(属性!F:F,MATCH(强化!A1165,属性!A:A,0))</f>
        <v>12</v>
      </c>
      <c r="D1165" s="4">
        <f t="shared" si="129"/>
        <v>83</v>
      </c>
      <c r="E1165" s="4">
        <v>0</v>
      </c>
      <c r="F1165" s="4">
        <v>0</v>
      </c>
      <c r="G1165" s="4">
        <v>0</v>
      </c>
      <c r="H1165" s="4">
        <f t="shared" si="131"/>
        <v>528</v>
      </c>
      <c r="I1165" s="4">
        <f t="shared" si="132"/>
        <v>0</v>
      </c>
      <c r="J1165" s="4">
        <f t="shared" si="130"/>
        <v>15120</v>
      </c>
      <c r="K1165" s="4">
        <f t="shared" si="127"/>
        <v>3600</v>
      </c>
      <c r="L1165" s="4">
        <f>IF(D1165=1,"",VLOOKUP(D1165,系数!$AA$1:$AJ$12,MATCH(C1165,圣物评级,0),1))</f>
        <v>0</v>
      </c>
      <c r="M1165" s="4">
        <f t="shared" si="133"/>
        <v>136202</v>
      </c>
    </row>
    <row r="1166" spans="1:13" x14ac:dyDescent="0.3">
      <c r="A1166" s="4">
        <f t="shared" si="128"/>
        <v>81000010</v>
      </c>
      <c r="B1166" s="4">
        <v>2</v>
      </c>
      <c r="C1166" s="4">
        <f>INDEX(属性!F:F,MATCH(强化!A1166,属性!A:A,0))</f>
        <v>12</v>
      </c>
      <c r="D1166" s="4">
        <f t="shared" si="129"/>
        <v>84</v>
      </c>
      <c r="E1166" s="4">
        <v>0</v>
      </c>
      <c r="F1166" s="4">
        <v>0</v>
      </c>
      <c r="G1166" s="4">
        <v>0</v>
      </c>
      <c r="H1166" s="4">
        <f t="shared" si="131"/>
        <v>532</v>
      </c>
      <c r="I1166" s="4">
        <f t="shared" si="132"/>
        <v>0</v>
      </c>
      <c r="J1166" s="4">
        <f t="shared" si="130"/>
        <v>16800</v>
      </c>
      <c r="K1166" s="4">
        <f t="shared" si="127"/>
        <v>3600</v>
      </c>
      <c r="L1166" s="4">
        <f>IF(D1166=1,"",VLOOKUP(D1166,系数!$AA$1:$AJ$12,MATCH(C1166,圣物评级,0),1))</f>
        <v>0</v>
      </c>
      <c r="M1166" s="4">
        <f t="shared" si="133"/>
        <v>151322</v>
      </c>
    </row>
    <row r="1167" spans="1:13" x14ac:dyDescent="0.3">
      <c r="A1167" s="4">
        <f t="shared" si="128"/>
        <v>81000010</v>
      </c>
      <c r="B1167" s="4">
        <v>2</v>
      </c>
      <c r="C1167" s="4">
        <f>INDEX(属性!F:F,MATCH(强化!A1167,属性!A:A,0))</f>
        <v>12</v>
      </c>
      <c r="D1167" s="4">
        <f t="shared" si="129"/>
        <v>85</v>
      </c>
      <c r="E1167" s="4">
        <v>0</v>
      </c>
      <c r="F1167" s="4">
        <v>0</v>
      </c>
      <c r="G1167" s="4">
        <v>0</v>
      </c>
      <c r="H1167" s="4">
        <f t="shared" si="131"/>
        <v>536</v>
      </c>
      <c r="I1167" s="4">
        <f t="shared" si="132"/>
        <v>0</v>
      </c>
      <c r="J1167" s="4">
        <f t="shared" si="130"/>
        <v>19600</v>
      </c>
      <c r="K1167" s="4">
        <f t="shared" si="127"/>
        <v>3600</v>
      </c>
      <c r="L1167" s="4">
        <f>IF(D1167=1,"",VLOOKUP(D1167,系数!$AA$1:$AJ$12,MATCH(C1167,圣物评级,0),1))</f>
        <v>0</v>
      </c>
      <c r="M1167" s="4">
        <f t="shared" si="133"/>
        <v>168122</v>
      </c>
    </row>
    <row r="1168" spans="1:13" x14ac:dyDescent="0.3">
      <c r="A1168" s="4">
        <f t="shared" si="128"/>
        <v>81000010</v>
      </c>
      <c r="B1168" s="4">
        <v>2</v>
      </c>
      <c r="C1168" s="4">
        <f>INDEX(属性!F:F,MATCH(强化!A1168,属性!A:A,0))</f>
        <v>12</v>
      </c>
      <c r="D1168" s="4">
        <f t="shared" si="129"/>
        <v>86</v>
      </c>
      <c r="E1168" s="4">
        <v>0</v>
      </c>
      <c r="F1168" s="4">
        <v>0</v>
      </c>
      <c r="G1168" s="4">
        <v>0</v>
      </c>
      <c r="H1168" s="4">
        <f t="shared" si="131"/>
        <v>540</v>
      </c>
      <c r="I1168" s="4">
        <f t="shared" si="132"/>
        <v>0</v>
      </c>
      <c r="J1168" s="4">
        <f t="shared" si="130"/>
        <v>22400</v>
      </c>
      <c r="K1168" s="4">
        <f t="shared" si="127"/>
        <v>3600</v>
      </c>
      <c r="L1168" s="4">
        <f>IF(D1168=1,"",VLOOKUP(D1168,系数!$AA$1:$AJ$12,MATCH(C1168,圣物评级,0),1))</f>
        <v>0</v>
      </c>
      <c r="M1168" s="4">
        <f t="shared" si="133"/>
        <v>187722</v>
      </c>
    </row>
    <row r="1169" spans="1:13" x14ac:dyDescent="0.3">
      <c r="A1169" s="4">
        <f t="shared" si="128"/>
        <v>81000010</v>
      </c>
      <c r="B1169" s="4">
        <v>2</v>
      </c>
      <c r="C1169" s="4">
        <f>INDEX(属性!F:F,MATCH(强化!A1169,属性!A:A,0))</f>
        <v>12</v>
      </c>
      <c r="D1169" s="4">
        <f t="shared" si="129"/>
        <v>87</v>
      </c>
      <c r="E1169" s="4">
        <v>0</v>
      </c>
      <c r="F1169" s="4">
        <v>0</v>
      </c>
      <c r="G1169" s="4">
        <v>0</v>
      </c>
      <c r="H1169" s="4">
        <f t="shared" si="131"/>
        <v>544</v>
      </c>
      <c r="I1169" s="4">
        <f t="shared" si="132"/>
        <v>0</v>
      </c>
      <c r="J1169" s="4">
        <f t="shared" si="130"/>
        <v>25200</v>
      </c>
      <c r="K1169" s="4">
        <f t="shared" si="127"/>
        <v>3600</v>
      </c>
      <c r="L1169" s="4">
        <f>IF(D1169=1,"",VLOOKUP(D1169,系数!$AA$1:$AJ$12,MATCH(C1169,圣物评级,0),1))</f>
        <v>0</v>
      </c>
      <c r="M1169" s="4">
        <f t="shared" si="133"/>
        <v>210122</v>
      </c>
    </row>
    <row r="1170" spans="1:13" x14ac:dyDescent="0.3">
      <c r="A1170" s="4">
        <f t="shared" si="128"/>
        <v>81000010</v>
      </c>
      <c r="B1170" s="4">
        <v>2</v>
      </c>
      <c r="C1170" s="4">
        <f>INDEX(属性!F:F,MATCH(强化!A1170,属性!A:A,0))</f>
        <v>12</v>
      </c>
      <c r="D1170" s="4">
        <f t="shared" si="129"/>
        <v>88</v>
      </c>
      <c r="E1170" s="4">
        <v>0</v>
      </c>
      <c r="F1170" s="4">
        <v>0</v>
      </c>
      <c r="G1170" s="4">
        <v>0</v>
      </c>
      <c r="H1170" s="4">
        <f t="shared" si="131"/>
        <v>548</v>
      </c>
      <c r="I1170" s="4">
        <f t="shared" si="132"/>
        <v>0</v>
      </c>
      <c r="J1170" s="4">
        <f t="shared" si="130"/>
        <v>28000</v>
      </c>
      <c r="K1170" s="4">
        <f t="shared" si="127"/>
        <v>3600</v>
      </c>
      <c r="L1170" s="4">
        <f>IF(D1170=1,"",VLOOKUP(D1170,系数!$AA$1:$AJ$12,MATCH(C1170,圣物评级,0),1))</f>
        <v>0</v>
      </c>
      <c r="M1170" s="4">
        <f t="shared" si="133"/>
        <v>235322</v>
      </c>
    </row>
    <row r="1171" spans="1:13" x14ac:dyDescent="0.3">
      <c r="A1171" s="4">
        <f t="shared" si="128"/>
        <v>81000010</v>
      </c>
      <c r="B1171" s="4">
        <v>2</v>
      </c>
      <c r="C1171" s="4">
        <f>INDEX(属性!F:F,MATCH(强化!A1171,属性!A:A,0))</f>
        <v>12</v>
      </c>
      <c r="D1171" s="4">
        <f t="shared" si="129"/>
        <v>89</v>
      </c>
      <c r="E1171" s="4">
        <v>0</v>
      </c>
      <c r="F1171" s="4">
        <v>0</v>
      </c>
      <c r="G1171" s="4">
        <v>0</v>
      </c>
      <c r="H1171" s="4">
        <f t="shared" si="131"/>
        <v>552</v>
      </c>
      <c r="I1171" s="4">
        <f t="shared" si="132"/>
        <v>0</v>
      </c>
      <c r="J1171" s="4">
        <f t="shared" si="130"/>
        <v>30800</v>
      </c>
      <c r="K1171" s="4">
        <f t="shared" si="127"/>
        <v>3600</v>
      </c>
      <c r="L1171" s="4">
        <f>IF(D1171=1,"",VLOOKUP(D1171,系数!$AA$1:$AJ$12,MATCH(C1171,圣物评级,0),1))</f>
        <v>0</v>
      </c>
      <c r="M1171" s="4">
        <f t="shared" si="133"/>
        <v>263322</v>
      </c>
    </row>
    <row r="1172" spans="1:13" x14ac:dyDescent="0.3">
      <c r="A1172" s="4">
        <f t="shared" si="128"/>
        <v>81000010</v>
      </c>
      <c r="B1172" s="4">
        <v>2</v>
      </c>
      <c r="C1172" s="4">
        <f>INDEX(属性!F:F,MATCH(强化!A1172,属性!A:A,0))</f>
        <v>12</v>
      </c>
      <c r="D1172" s="4">
        <f t="shared" si="129"/>
        <v>90</v>
      </c>
      <c r="E1172" s="4">
        <v>0</v>
      </c>
      <c r="F1172" s="4">
        <v>0</v>
      </c>
      <c r="G1172" s="4">
        <v>0</v>
      </c>
      <c r="H1172" s="4">
        <f t="shared" si="131"/>
        <v>556</v>
      </c>
      <c r="I1172" s="4">
        <f t="shared" si="132"/>
        <v>0</v>
      </c>
      <c r="J1172" s="4">
        <f t="shared" si="130"/>
        <v>30800</v>
      </c>
      <c r="K1172" s="4">
        <f t="shared" ref="K1172:K1202" si="134">60*60</f>
        <v>3600</v>
      </c>
      <c r="L1172" s="4">
        <f>IF(D1172=1,"",VLOOKUP(D1172,系数!$AA$1:$AJ$12,MATCH(C1172,圣物评级,0),1))</f>
        <v>0</v>
      </c>
      <c r="M1172" s="4">
        <f t="shared" si="133"/>
        <v>294122</v>
      </c>
    </row>
    <row r="1173" spans="1:13" x14ac:dyDescent="0.3">
      <c r="A1173" s="4">
        <f t="shared" si="128"/>
        <v>81000010</v>
      </c>
      <c r="B1173" s="4">
        <v>2</v>
      </c>
      <c r="C1173" s="4">
        <f>INDEX(属性!F:F,MATCH(强化!A1173,属性!A:A,0))</f>
        <v>12</v>
      </c>
      <c r="D1173" s="4">
        <f t="shared" si="129"/>
        <v>91</v>
      </c>
      <c r="E1173" s="4">
        <v>0</v>
      </c>
      <c r="F1173" s="4">
        <v>0</v>
      </c>
      <c r="G1173" s="4">
        <v>0</v>
      </c>
      <c r="H1173" s="4">
        <f t="shared" si="131"/>
        <v>560</v>
      </c>
      <c r="I1173" s="4">
        <f t="shared" si="132"/>
        <v>0</v>
      </c>
      <c r="J1173" s="4">
        <f t="shared" si="130"/>
        <v>30800</v>
      </c>
      <c r="K1173" s="4">
        <f t="shared" si="134"/>
        <v>3600</v>
      </c>
      <c r="L1173" s="4">
        <f>IF(D1173=1,"",VLOOKUP(D1173,系数!$AA$1:$AJ$12,MATCH(C1173,圣物评级,0),1))</f>
        <v>0</v>
      </c>
      <c r="M1173" s="4">
        <f t="shared" si="133"/>
        <v>324922</v>
      </c>
    </row>
    <row r="1174" spans="1:13" x14ac:dyDescent="0.3">
      <c r="A1174" s="4">
        <f t="shared" si="128"/>
        <v>81000010</v>
      </c>
      <c r="B1174" s="4">
        <v>2</v>
      </c>
      <c r="C1174" s="4">
        <f>INDEX(属性!F:F,MATCH(强化!A1174,属性!A:A,0))</f>
        <v>12</v>
      </c>
      <c r="D1174" s="4">
        <f t="shared" si="129"/>
        <v>92</v>
      </c>
      <c r="E1174" s="4">
        <v>0</v>
      </c>
      <c r="F1174" s="4">
        <v>0</v>
      </c>
      <c r="G1174" s="4">
        <v>0</v>
      </c>
      <c r="H1174" s="4">
        <f t="shared" si="131"/>
        <v>564</v>
      </c>
      <c r="I1174" s="4">
        <f t="shared" si="132"/>
        <v>0</v>
      </c>
      <c r="J1174" s="4">
        <f t="shared" si="130"/>
        <v>30800</v>
      </c>
      <c r="K1174" s="4">
        <f t="shared" si="134"/>
        <v>3600</v>
      </c>
      <c r="L1174" s="4">
        <f>IF(D1174=1,"",VLOOKUP(D1174,系数!$AA$1:$AJ$12,MATCH(C1174,圣物评级,0),1))</f>
        <v>0</v>
      </c>
      <c r="M1174" s="4">
        <f t="shared" si="133"/>
        <v>355722</v>
      </c>
    </row>
    <row r="1175" spans="1:13" x14ac:dyDescent="0.3">
      <c r="A1175" s="4">
        <f t="shared" si="128"/>
        <v>81000010</v>
      </c>
      <c r="B1175" s="4">
        <v>2</v>
      </c>
      <c r="C1175" s="4">
        <f>INDEX(属性!F:F,MATCH(强化!A1175,属性!A:A,0))</f>
        <v>12</v>
      </c>
      <c r="D1175" s="4">
        <f t="shared" si="129"/>
        <v>93</v>
      </c>
      <c r="E1175" s="4">
        <v>0</v>
      </c>
      <c r="F1175" s="4">
        <v>0</v>
      </c>
      <c r="G1175" s="4">
        <v>0</v>
      </c>
      <c r="H1175" s="4">
        <f t="shared" si="131"/>
        <v>568</v>
      </c>
      <c r="I1175" s="4">
        <f t="shared" si="132"/>
        <v>0</v>
      </c>
      <c r="J1175" s="4">
        <f t="shared" si="130"/>
        <v>30800</v>
      </c>
      <c r="K1175" s="4">
        <f t="shared" si="134"/>
        <v>3600</v>
      </c>
      <c r="L1175" s="4">
        <f>IF(D1175=1,"",VLOOKUP(D1175,系数!$AA$1:$AJ$12,MATCH(C1175,圣物评级,0),1))</f>
        <v>0</v>
      </c>
      <c r="M1175" s="4">
        <f t="shared" si="133"/>
        <v>386522</v>
      </c>
    </row>
    <row r="1176" spans="1:13" x14ac:dyDescent="0.3">
      <c r="A1176" s="4">
        <f t="shared" si="128"/>
        <v>81000010</v>
      </c>
      <c r="B1176" s="4">
        <v>2</v>
      </c>
      <c r="C1176" s="4">
        <f>INDEX(属性!F:F,MATCH(强化!A1176,属性!A:A,0))</f>
        <v>12</v>
      </c>
      <c r="D1176" s="4">
        <f t="shared" si="129"/>
        <v>94</v>
      </c>
      <c r="E1176" s="4">
        <v>0</v>
      </c>
      <c r="F1176" s="4">
        <v>0</v>
      </c>
      <c r="G1176" s="4">
        <v>0</v>
      </c>
      <c r="H1176" s="4">
        <f t="shared" si="131"/>
        <v>572</v>
      </c>
      <c r="I1176" s="4">
        <f t="shared" si="132"/>
        <v>0</v>
      </c>
      <c r="J1176" s="4">
        <f t="shared" si="130"/>
        <v>30800</v>
      </c>
      <c r="K1176" s="4">
        <f t="shared" si="134"/>
        <v>3600</v>
      </c>
      <c r="L1176" s="4">
        <f>IF(D1176=1,"",VLOOKUP(D1176,系数!$AA$1:$AJ$12,MATCH(C1176,圣物评级,0),1))</f>
        <v>0</v>
      </c>
      <c r="M1176" s="4">
        <f t="shared" si="133"/>
        <v>417322</v>
      </c>
    </row>
    <row r="1177" spans="1:13" x14ac:dyDescent="0.3">
      <c r="A1177" s="4">
        <f t="shared" si="128"/>
        <v>81000010</v>
      </c>
      <c r="B1177" s="4">
        <v>2</v>
      </c>
      <c r="C1177" s="4">
        <f>INDEX(属性!F:F,MATCH(强化!A1177,属性!A:A,0))</f>
        <v>12</v>
      </c>
      <c r="D1177" s="4">
        <f t="shared" si="129"/>
        <v>95</v>
      </c>
      <c r="E1177" s="4">
        <v>0</v>
      </c>
      <c r="F1177" s="4">
        <v>0</v>
      </c>
      <c r="G1177" s="4">
        <v>0</v>
      </c>
      <c r="H1177" s="4">
        <f t="shared" si="131"/>
        <v>576</v>
      </c>
      <c r="I1177" s="4">
        <f t="shared" si="132"/>
        <v>0</v>
      </c>
      <c r="J1177" s="4">
        <f t="shared" si="130"/>
        <v>30800</v>
      </c>
      <c r="K1177" s="4">
        <f t="shared" si="134"/>
        <v>3600</v>
      </c>
      <c r="L1177" s="4">
        <f>IF(D1177=1,"",VLOOKUP(D1177,系数!$AA$1:$AJ$12,MATCH(C1177,圣物评级,0),1))</f>
        <v>0</v>
      </c>
      <c r="M1177" s="4">
        <f t="shared" si="133"/>
        <v>448122</v>
      </c>
    </row>
    <row r="1178" spans="1:13" x14ac:dyDescent="0.3">
      <c r="A1178" s="4">
        <f t="shared" si="128"/>
        <v>81000010</v>
      </c>
      <c r="B1178" s="4">
        <v>2</v>
      </c>
      <c r="C1178" s="4">
        <f>INDEX(属性!F:F,MATCH(强化!A1178,属性!A:A,0))</f>
        <v>12</v>
      </c>
      <c r="D1178" s="4">
        <f t="shared" si="129"/>
        <v>96</v>
      </c>
      <c r="E1178" s="4">
        <v>0</v>
      </c>
      <c r="F1178" s="4">
        <v>0</v>
      </c>
      <c r="G1178" s="4">
        <v>0</v>
      </c>
      <c r="H1178" s="4">
        <f t="shared" si="131"/>
        <v>580</v>
      </c>
      <c r="I1178" s="4">
        <f t="shared" si="132"/>
        <v>0</v>
      </c>
      <c r="J1178" s="4">
        <f t="shared" si="130"/>
        <v>30800</v>
      </c>
      <c r="K1178" s="4">
        <f t="shared" si="134"/>
        <v>3600</v>
      </c>
      <c r="L1178" s="4">
        <f>IF(D1178=1,"",VLOOKUP(D1178,系数!$AA$1:$AJ$12,MATCH(C1178,圣物评级,0),1))</f>
        <v>0</v>
      </c>
      <c r="M1178" s="4">
        <f t="shared" si="133"/>
        <v>478922</v>
      </c>
    </row>
    <row r="1179" spans="1:13" x14ac:dyDescent="0.3">
      <c r="A1179" s="4">
        <f t="shared" si="128"/>
        <v>81000010</v>
      </c>
      <c r="B1179" s="4">
        <v>2</v>
      </c>
      <c r="C1179" s="4">
        <f>INDEX(属性!F:F,MATCH(强化!A1179,属性!A:A,0))</f>
        <v>12</v>
      </c>
      <c r="D1179" s="4">
        <f t="shared" si="129"/>
        <v>97</v>
      </c>
      <c r="E1179" s="4">
        <v>0</v>
      </c>
      <c r="F1179" s="4">
        <v>0</v>
      </c>
      <c r="G1179" s="4">
        <v>0</v>
      </c>
      <c r="H1179" s="4">
        <f t="shared" si="131"/>
        <v>584</v>
      </c>
      <c r="I1179" s="4">
        <f t="shared" si="132"/>
        <v>0</v>
      </c>
      <c r="J1179" s="4">
        <f t="shared" si="130"/>
        <v>30800</v>
      </c>
      <c r="K1179" s="4">
        <f t="shared" si="134"/>
        <v>3600</v>
      </c>
      <c r="L1179" s="4">
        <f>IF(D1179=1,"",VLOOKUP(D1179,系数!$AA$1:$AJ$12,MATCH(C1179,圣物评级,0),1))</f>
        <v>0</v>
      </c>
      <c r="M1179" s="4">
        <f t="shared" si="133"/>
        <v>509722</v>
      </c>
    </row>
    <row r="1180" spans="1:13" x14ac:dyDescent="0.3">
      <c r="A1180" s="4">
        <f t="shared" si="128"/>
        <v>81000010</v>
      </c>
      <c r="B1180" s="4">
        <v>2</v>
      </c>
      <c r="C1180" s="4">
        <f>INDEX(属性!F:F,MATCH(强化!A1180,属性!A:A,0))</f>
        <v>12</v>
      </c>
      <c r="D1180" s="4">
        <f t="shared" si="129"/>
        <v>98</v>
      </c>
      <c r="E1180" s="4">
        <v>0</v>
      </c>
      <c r="F1180" s="4">
        <v>0</v>
      </c>
      <c r="G1180" s="4">
        <v>0</v>
      </c>
      <c r="H1180" s="4">
        <f t="shared" si="131"/>
        <v>588</v>
      </c>
      <c r="I1180" s="4">
        <f t="shared" si="132"/>
        <v>0</v>
      </c>
      <c r="J1180" s="4">
        <f t="shared" si="130"/>
        <v>30800</v>
      </c>
      <c r="K1180" s="4">
        <f t="shared" si="134"/>
        <v>3600</v>
      </c>
      <c r="L1180" s="4">
        <f>IF(D1180=1,"",VLOOKUP(D1180,系数!$AA$1:$AJ$12,MATCH(C1180,圣物评级,0),1))</f>
        <v>0</v>
      </c>
      <c r="M1180" s="4">
        <f t="shared" si="133"/>
        <v>540522</v>
      </c>
    </row>
    <row r="1181" spans="1:13" x14ac:dyDescent="0.3">
      <c r="A1181" s="4">
        <f t="shared" si="128"/>
        <v>81000010</v>
      </c>
      <c r="B1181" s="4">
        <v>2</v>
      </c>
      <c r="C1181" s="4">
        <f>INDEX(属性!F:F,MATCH(强化!A1181,属性!A:A,0))</f>
        <v>12</v>
      </c>
      <c r="D1181" s="4">
        <f t="shared" si="129"/>
        <v>99</v>
      </c>
      <c r="E1181" s="4">
        <v>0</v>
      </c>
      <c r="F1181" s="4">
        <v>0</v>
      </c>
      <c r="G1181" s="4">
        <v>0</v>
      </c>
      <c r="H1181" s="4">
        <f t="shared" si="131"/>
        <v>592</v>
      </c>
      <c r="I1181" s="4">
        <f t="shared" si="132"/>
        <v>0</v>
      </c>
      <c r="J1181" s="4">
        <f t="shared" si="130"/>
        <v>30800</v>
      </c>
      <c r="K1181" s="4">
        <f t="shared" si="134"/>
        <v>3600</v>
      </c>
      <c r="L1181" s="4">
        <f>IF(D1181=1,"",VLOOKUP(D1181,系数!$AA$1:$AJ$12,MATCH(C1181,圣物评级,0),1))</f>
        <v>0</v>
      </c>
      <c r="M1181" s="4">
        <f t="shared" si="133"/>
        <v>571322</v>
      </c>
    </row>
    <row r="1182" spans="1:13" x14ac:dyDescent="0.3">
      <c r="A1182" s="4">
        <f t="shared" si="128"/>
        <v>81000010</v>
      </c>
      <c r="B1182" s="4">
        <v>2</v>
      </c>
      <c r="C1182" s="4">
        <f>INDEX(属性!F:F,MATCH(强化!A1182,属性!A:A,0))</f>
        <v>12</v>
      </c>
      <c r="D1182" s="4">
        <f t="shared" si="129"/>
        <v>100</v>
      </c>
      <c r="E1182" s="4">
        <v>0</v>
      </c>
      <c r="F1182" s="4">
        <v>0</v>
      </c>
      <c r="G1182" s="4">
        <v>0</v>
      </c>
      <c r="H1182" s="4">
        <f t="shared" si="131"/>
        <v>596</v>
      </c>
      <c r="I1182" s="4">
        <f t="shared" si="132"/>
        <v>0</v>
      </c>
      <c r="J1182" s="4">
        <f t="shared" si="130"/>
        <v>30800</v>
      </c>
      <c r="K1182" s="4">
        <f t="shared" si="134"/>
        <v>3600</v>
      </c>
      <c r="L1182" s="4">
        <f>IF(D1182=1,"",VLOOKUP(D1182,系数!$AA$1:$AJ$12,MATCH(C1182,圣物评级,0),1))</f>
        <v>0</v>
      </c>
      <c r="M1182" s="4">
        <f t="shared" si="133"/>
        <v>602122</v>
      </c>
    </row>
    <row r="1183" spans="1:13" x14ac:dyDescent="0.3">
      <c r="A1183" s="4">
        <f t="shared" si="128"/>
        <v>81000010</v>
      </c>
      <c r="B1183" s="4">
        <v>2</v>
      </c>
      <c r="C1183" s="4">
        <f>INDEX(属性!F:F,MATCH(强化!A1183,属性!A:A,0))</f>
        <v>12</v>
      </c>
      <c r="D1183" s="4">
        <f t="shared" si="129"/>
        <v>101</v>
      </c>
      <c r="E1183" s="4">
        <v>0</v>
      </c>
      <c r="F1183" s="4">
        <v>0</v>
      </c>
      <c r="G1183" s="4">
        <v>0</v>
      </c>
      <c r="H1183" s="4">
        <f t="shared" si="131"/>
        <v>600</v>
      </c>
      <c r="I1183" s="4">
        <f t="shared" si="132"/>
        <v>0</v>
      </c>
      <c r="J1183" s="4">
        <f t="shared" si="130"/>
        <v>30800</v>
      </c>
      <c r="K1183" s="4">
        <f t="shared" si="134"/>
        <v>3600</v>
      </c>
      <c r="L1183" s="4">
        <f>IF(D1183=1,"",VLOOKUP(D1183,系数!$AA$1:$AJ$12,MATCH(C1183,圣物评级,0),1))</f>
        <v>0</v>
      </c>
      <c r="M1183" s="4">
        <f t="shared" si="133"/>
        <v>632922</v>
      </c>
    </row>
    <row r="1184" spans="1:13" x14ac:dyDescent="0.3">
      <c r="A1184" s="4">
        <f t="shared" si="128"/>
        <v>81000010</v>
      </c>
      <c r="B1184" s="4">
        <v>2</v>
      </c>
      <c r="C1184" s="4">
        <f>INDEX(属性!F:F,MATCH(强化!A1184,属性!A:A,0))</f>
        <v>12</v>
      </c>
      <c r="D1184" s="4">
        <f t="shared" si="129"/>
        <v>102</v>
      </c>
      <c r="E1184" s="4">
        <v>0</v>
      </c>
      <c r="F1184" s="4">
        <v>0</v>
      </c>
      <c r="G1184" s="4">
        <v>0</v>
      </c>
      <c r="H1184" s="4">
        <f t="shared" si="131"/>
        <v>604</v>
      </c>
      <c r="I1184" s="4">
        <f t="shared" si="132"/>
        <v>0</v>
      </c>
      <c r="J1184" s="4">
        <f t="shared" si="130"/>
        <v>30800</v>
      </c>
      <c r="K1184" s="4">
        <f t="shared" si="134"/>
        <v>3600</v>
      </c>
      <c r="L1184" s="4">
        <f>IF(D1184=1,"",VLOOKUP(D1184,系数!$AA$1:$AJ$12,MATCH(C1184,圣物评级,0),1))</f>
        <v>0</v>
      </c>
      <c r="M1184" s="4">
        <f t="shared" si="133"/>
        <v>663722</v>
      </c>
    </row>
    <row r="1185" spans="1:13" x14ac:dyDescent="0.3">
      <c r="A1185" s="4">
        <f t="shared" si="128"/>
        <v>81000010</v>
      </c>
      <c r="B1185" s="4">
        <v>2</v>
      </c>
      <c r="C1185" s="4">
        <f>INDEX(属性!F:F,MATCH(强化!A1185,属性!A:A,0))</f>
        <v>12</v>
      </c>
      <c r="D1185" s="4">
        <f t="shared" si="129"/>
        <v>103</v>
      </c>
      <c r="E1185" s="4">
        <v>0</v>
      </c>
      <c r="F1185" s="4">
        <v>0</v>
      </c>
      <c r="G1185" s="4">
        <v>0</v>
      </c>
      <c r="H1185" s="4">
        <f t="shared" si="131"/>
        <v>608</v>
      </c>
      <c r="I1185" s="4">
        <f t="shared" si="132"/>
        <v>0</v>
      </c>
      <c r="J1185" s="4">
        <f t="shared" si="130"/>
        <v>30800</v>
      </c>
      <c r="K1185" s="4">
        <f t="shared" si="134"/>
        <v>3600</v>
      </c>
      <c r="L1185" s="4">
        <f>IF(D1185=1,"",VLOOKUP(D1185,系数!$AA$1:$AJ$12,MATCH(C1185,圣物评级,0),1))</f>
        <v>0</v>
      </c>
      <c r="M1185" s="4">
        <f t="shared" si="133"/>
        <v>694522</v>
      </c>
    </row>
    <row r="1186" spans="1:13" x14ac:dyDescent="0.3">
      <c r="A1186" s="4">
        <f t="shared" si="128"/>
        <v>81000010</v>
      </c>
      <c r="B1186" s="4">
        <v>2</v>
      </c>
      <c r="C1186" s="4">
        <f>INDEX(属性!F:F,MATCH(强化!A1186,属性!A:A,0))</f>
        <v>12</v>
      </c>
      <c r="D1186" s="4">
        <f t="shared" si="129"/>
        <v>104</v>
      </c>
      <c r="E1186" s="4">
        <v>0</v>
      </c>
      <c r="F1186" s="4">
        <v>0</v>
      </c>
      <c r="G1186" s="4">
        <v>0</v>
      </c>
      <c r="H1186" s="4">
        <f t="shared" si="131"/>
        <v>612</v>
      </c>
      <c r="I1186" s="4">
        <f t="shared" si="132"/>
        <v>0</v>
      </c>
      <c r="J1186" s="4">
        <f t="shared" si="130"/>
        <v>30800</v>
      </c>
      <c r="K1186" s="4">
        <f t="shared" si="134"/>
        <v>3600</v>
      </c>
      <c r="L1186" s="4">
        <f>IF(D1186=1,"",VLOOKUP(D1186,系数!$AA$1:$AJ$12,MATCH(C1186,圣物评级,0),1))</f>
        <v>0</v>
      </c>
      <c r="M1186" s="4">
        <f t="shared" si="133"/>
        <v>725322</v>
      </c>
    </row>
    <row r="1187" spans="1:13" x14ac:dyDescent="0.3">
      <c r="A1187" s="4">
        <f t="shared" si="128"/>
        <v>81000010</v>
      </c>
      <c r="B1187" s="4">
        <v>2</v>
      </c>
      <c r="C1187" s="4">
        <f>INDEX(属性!F:F,MATCH(强化!A1187,属性!A:A,0))</f>
        <v>12</v>
      </c>
      <c r="D1187" s="4">
        <f t="shared" si="129"/>
        <v>105</v>
      </c>
      <c r="E1187" s="4">
        <v>0</v>
      </c>
      <c r="F1187" s="4">
        <v>0</v>
      </c>
      <c r="G1187" s="4">
        <v>0</v>
      </c>
      <c r="H1187" s="4">
        <f t="shared" si="131"/>
        <v>616</v>
      </c>
      <c r="I1187" s="4">
        <f t="shared" si="132"/>
        <v>0</v>
      </c>
      <c r="J1187" s="4">
        <f t="shared" si="130"/>
        <v>30800</v>
      </c>
      <c r="K1187" s="4">
        <f t="shared" si="134"/>
        <v>3600</v>
      </c>
      <c r="L1187" s="4">
        <f>IF(D1187=1,"",VLOOKUP(D1187,系数!$AA$1:$AJ$12,MATCH(C1187,圣物评级,0),1))</f>
        <v>0</v>
      </c>
      <c r="M1187" s="4">
        <f t="shared" si="133"/>
        <v>756122</v>
      </c>
    </row>
    <row r="1188" spans="1:13" x14ac:dyDescent="0.3">
      <c r="A1188" s="4">
        <f t="shared" si="128"/>
        <v>81000010</v>
      </c>
      <c r="B1188" s="4">
        <v>2</v>
      </c>
      <c r="C1188" s="4">
        <f>INDEX(属性!F:F,MATCH(强化!A1188,属性!A:A,0))</f>
        <v>12</v>
      </c>
      <c r="D1188" s="4">
        <f t="shared" si="129"/>
        <v>106</v>
      </c>
      <c r="E1188" s="4">
        <v>0</v>
      </c>
      <c r="F1188" s="4">
        <v>0</v>
      </c>
      <c r="G1188" s="4">
        <v>0</v>
      </c>
      <c r="H1188" s="4">
        <f t="shared" si="131"/>
        <v>620</v>
      </c>
      <c r="I1188" s="4">
        <f t="shared" si="132"/>
        <v>0</v>
      </c>
      <c r="J1188" s="4">
        <f t="shared" si="130"/>
        <v>30800</v>
      </c>
      <c r="K1188" s="4">
        <f t="shared" si="134"/>
        <v>3600</v>
      </c>
      <c r="L1188" s="4">
        <f>IF(D1188=1,"",VLOOKUP(D1188,系数!$AA$1:$AJ$12,MATCH(C1188,圣物评级,0),1))</f>
        <v>0</v>
      </c>
      <c r="M1188" s="4">
        <f t="shared" si="133"/>
        <v>786922</v>
      </c>
    </row>
    <row r="1189" spans="1:13" x14ac:dyDescent="0.3">
      <c r="A1189" s="4">
        <f t="shared" si="128"/>
        <v>81000010</v>
      </c>
      <c r="B1189" s="4">
        <v>2</v>
      </c>
      <c r="C1189" s="4">
        <f>INDEX(属性!F:F,MATCH(强化!A1189,属性!A:A,0))</f>
        <v>12</v>
      </c>
      <c r="D1189" s="4">
        <f t="shared" si="129"/>
        <v>107</v>
      </c>
      <c r="E1189" s="4">
        <v>0</v>
      </c>
      <c r="F1189" s="4">
        <v>0</v>
      </c>
      <c r="G1189" s="4">
        <v>0</v>
      </c>
      <c r="H1189" s="4">
        <f t="shared" si="131"/>
        <v>624</v>
      </c>
      <c r="I1189" s="4">
        <f t="shared" si="132"/>
        <v>0</v>
      </c>
      <c r="J1189" s="4">
        <f t="shared" si="130"/>
        <v>30800</v>
      </c>
      <c r="K1189" s="4">
        <f t="shared" si="134"/>
        <v>3600</v>
      </c>
      <c r="L1189" s="4">
        <f>IF(D1189=1,"",VLOOKUP(D1189,系数!$AA$1:$AJ$12,MATCH(C1189,圣物评级,0),1))</f>
        <v>0</v>
      </c>
      <c r="M1189" s="4">
        <f t="shared" si="133"/>
        <v>817722</v>
      </c>
    </row>
    <row r="1190" spans="1:13" x14ac:dyDescent="0.3">
      <c r="A1190" s="4">
        <f t="shared" si="128"/>
        <v>81000010</v>
      </c>
      <c r="B1190" s="4">
        <v>2</v>
      </c>
      <c r="C1190" s="4">
        <f>INDEX(属性!F:F,MATCH(强化!A1190,属性!A:A,0))</f>
        <v>12</v>
      </c>
      <c r="D1190" s="4">
        <f t="shared" si="129"/>
        <v>108</v>
      </c>
      <c r="E1190" s="4">
        <v>0</v>
      </c>
      <c r="F1190" s="4">
        <v>0</v>
      </c>
      <c r="G1190" s="4">
        <v>0</v>
      </c>
      <c r="H1190" s="4">
        <f t="shared" si="131"/>
        <v>628</v>
      </c>
      <c r="I1190" s="4">
        <f t="shared" si="132"/>
        <v>0</v>
      </c>
      <c r="J1190" s="4">
        <f t="shared" si="130"/>
        <v>30800</v>
      </c>
      <c r="K1190" s="4">
        <f t="shared" si="134"/>
        <v>3600</v>
      </c>
      <c r="L1190" s="4">
        <f>IF(D1190=1,"",VLOOKUP(D1190,系数!$AA$1:$AJ$12,MATCH(C1190,圣物评级,0),1))</f>
        <v>0</v>
      </c>
      <c r="M1190" s="4">
        <f t="shared" si="133"/>
        <v>848522</v>
      </c>
    </row>
    <row r="1191" spans="1:13" x14ac:dyDescent="0.3">
      <c r="A1191" s="4">
        <f t="shared" si="128"/>
        <v>81000010</v>
      </c>
      <c r="B1191" s="4">
        <v>2</v>
      </c>
      <c r="C1191" s="4">
        <f>INDEX(属性!F:F,MATCH(强化!A1191,属性!A:A,0))</f>
        <v>12</v>
      </c>
      <c r="D1191" s="4">
        <f t="shared" si="129"/>
        <v>109</v>
      </c>
      <c r="E1191" s="4">
        <v>0</v>
      </c>
      <c r="F1191" s="4">
        <v>0</v>
      </c>
      <c r="G1191" s="4">
        <v>0</v>
      </c>
      <c r="H1191" s="4">
        <f t="shared" si="131"/>
        <v>632</v>
      </c>
      <c r="I1191" s="4">
        <f t="shared" si="132"/>
        <v>0</v>
      </c>
      <c r="J1191" s="4">
        <f t="shared" si="130"/>
        <v>30800</v>
      </c>
      <c r="K1191" s="4">
        <f t="shared" si="134"/>
        <v>3600</v>
      </c>
      <c r="L1191" s="4">
        <f>IF(D1191=1,"",VLOOKUP(D1191,系数!$AA$1:$AJ$12,MATCH(C1191,圣物评级,0),1))</f>
        <v>0</v>
      </c>
      <c r="M1191" s="4">
        <f t="shared" si="133"/>
        <v>879322</v>
      </c>
    </row>
    <row r="1192" spans="1:13" x14ac:dyDescent="0.3">
      <c r="A1192" s="4">
        <f t="shared" si="128"/>
        <v>81000010</v>
      </c>
      <c r="B1192" s="4">
        <v>2</v>
      </c>
      <c r="C1192" s="4">
        <f>INDEX(属性!F:F,MATCH(强化!A1192,属性!A:A,0))</f>
        <v>12</v>
      </c>
      <c r="D1192" s="4">
        <f t="shared" si="129"/>
        <v>110</v>
      </c>
      <c r="E1192" s="4">
        <v>0</v>
      </c>
      <c r="F1192" s="4">
        <v>0</v>
      </c>
      <c r="G1192" s="4">
        <v>0</v>
      </c>
      <c r="H1192" s="4">
        <f t="shared" si="131"/>
        <v>636</v>
      </c>
      <c r="I1192" s="4">
        <f t="shared" si="132"/>
        <v>0</v>
      </c>
      <c r="J1192" s="4">
        <f t="shared" si="130"/>
        <v>30800</v>
      </c>
      <c r="K1192" s="4">
        <f t="shared" si="134"/>
        <v>3600</v>
      </c>
      <c r="L1192" s="4">
        <f>IF(D1192=1,"",VLOOKUP(D1192,系数!$AA$1:$AJ$12,MATCH(C1192,圣物评级,0),1))</f>
        <v>0</v>
      </c>
      <c r="M1192" s="4">
        <f t="shared" si="133"/>
        <v>910122</v>
      </c>
    </row>
    <row r="1193" spans="1:13" x14ac:dyDescent="0.3">
      <c r="A1193" s="4">
        <f t="shared" si="128"/>
        <v>81000010</v>
      </c>
      <c r="B1193" s="4">
        <v>2</v>
      </c>
      <c r="C1193" s="4">
        <f>INDEX(属性!F:F,MATCH(强化!A1193,属性!A:A,0))</f>
        <v>12</v>
      </c>
      <c r="D1193" s="4">
        <f t="shared" si="129"/>
        <v>111</v>
      </c>
      <c r="E1193" s="4">
        <v>0</v>
      </c>
      <c r="F1193" s="4">
        <v>0</v>
      </c>
      <c r="G1193" s="4">
        <v>0</v>
      </c>
      <c r="H1193" s="4">
        <f t="shared" si="131"/>
        <v>640</v>
      </c>
      <c r="I1193" s="4">
        <f t="shared" si="132"/>
        <v>0</v>
      </c>
      <c r="J1193" s="4">
        <f t="shared" si="130"/>
        <v>30800</v>
      </c>
      <c r="K1193" s="4">
        <f t="shared" si="134"/>
        <v>3600</v>
      </c>
      <c r="L1193" s="4">
        <f>IF(D1193=1,"",VLOOKUP(D1193,系数!$AA$1:$AJ$12,MATCH(C1193,圣物评级,0),1))</f>
        <v>0</v>
      </c>
      <c r="M1193" s="4">
        <f t="shared" si="133"/>
        <v>940922</v>
      </c>
    </row>
    <row r="1194" spans="1:13" x14ac:dyDescent="0.3">
      <c r="A1194" s="4">
        <f t="shared" si="128"/>
        <v>81000010</v>
      </c>
      <c r="B1194" s="4">
        <v>2</v>
      </c>
      <c r="C1194" s="4">
        <f>INDEX(属性!F:F,MATCH(强化!A1194,属性!A:A,0))</f>
        <v>12</v>
      </c>
      <c r="D1194" s="4">
        <f t="shared" si="129"/>
        <v>112</v>
      </c>
      <c r="E1194" s="4">
        <v>0</v>
      </c>
      <c r="F1194" s="4">
        <v>0</v>
      </c>
      <c r="G1194" s="4">
        <v>0</v>
      </c>
      <c r="H1194" s="4">
        <f t="shared" si="131"/>
        <v>644</v>
      </c>
      <c r="I1194" s="4">
        <f t="shared" si="132"/>
        <v>0</v>
      </c>
      <c r="J1194" s="4">
        <f t="shared" si="130"/>
        <v>30800</v>
      </c>
      <c r="K1194" s="4">
        <f t="shared" si="134"/>
        <v>3600</v>
      </c>
      <c r="L1194" s="4">
        <f>IF(D1194=1,"",VLOOKUP(D1194,系数!$AA$1:$AJ$12,MATCH(C1194,圣物评级,0),1))</f>
        <v>0</v>
      </c>
      <c r="M1194" s="4">
        <f t="shared" si="133"/>
        <v>971722</v>
      </c>
    </row>
    <row r="1195" spans="1:13" x14ac:dyDescent="0.3">
      <c r="A1195" s="4">
        <f t="shared" si="128"/>
        <v>81000010</v>
      </c>
      <c r="B1195" s="4">
        <v>2</v>
      </c>
      <c r="C1195" s="4">
        <f>INDEX(属性!F:F,MATCH(强化!A1195,属性!A:A,0))</f>
        <v>12</v>
      </c>
      <c r="D1195" s="4">
        <f t="shared" si="129"/>
        <v>113</v>
      </c>
      <c r="E1195" s="4">
        <v>0</v>
      </c>
      <c r="F1195" s="4">
        <v>0</v>
      </c>
      <c r="G1195" s="4">
        <v>0</v>
      </c>
      <c r="H1195" s="4">
        <f t="shared" si="131"/>
        <v>648</v>
      </c>
      <c r="I1195" s="4">
        <f t="shared" si="132"/>
        <v>0</v>
      </c>
      <c r="J1195" s="4">
        <f t="shared" si="130"/>
        <v>30800</v>
      </c>
      <c r="K1195" s="4">
        <f t="shared" si="134"/>
        <v>3600</v>
      </c>
      <c r="L1195" s="4">
        <f>IF(D1195=1,"",VLOOKUP(D1195,系数!$AA$1:$AJ$12,MATCH(C1195,圣物评级,0),1))</f>
        <v>0</v>
      </c>
      <c r="M1195" s="4">
        <f t="shared" si="133"/>
        <v>1002522</v>
      </c>
    </row>
    <row r="1196" spans="1:13" x14ac:dyDescent="0.3">
      <c r="A1196" s="4">
        <f t="shared" si="128"/>
        <v>81000010</v>
      </c>
      <c r="B1196" s="4">
        <v>2</v>
      </c>
      <c r="C1196" s="4">
        <f>INDEX(属性!F:F,MATCH(强化!A1196,属性!A:A,0))</f>
        <v>12</v>
      </c>
      <c r="D1196" s="4">
        <f t="shared" si="129"/>
        <v>114</v>
      </c>
      <c r="E1196" s="4">
        <v>0</v>
      </c>
      <c r="F1196" s="4">
        <v>0</v>
      </c>
      <c r="G1196" s="4">
        <v>0</v>
      </c>
      <c r="H1196" s="4">
        <f t="shared" si="131"/>
        <v>652</v>
      </c>
      <c r="I1196" s="4">
        <f t="shared" si="132"/>
        <v>0</v>
      </c>
      <c r="J1196" s="4">
        <f t="shared" si="130"/>
        <v>30800</v>
      </c>
      <c r="K1196" s="4">
        <f t="shared" si="134"/>
        <v>3600</v>
      </c>
      <c r="L1196" s="4">
        <f>IF(D1196=1,"",VLOOKUP(D1196,系数!$AA$1:$AJ$12,MATCH(C1196,圣物评级,0),1))</f>
        <v>0</v>
      </c>
      <c r="M1196" s="4">
        <f t="shared" si="133"/>
        <v>1033322</v>
      </c>
    </row>
    <row r="1197" spans="1:13" x14ac:dyDescent="0.3">
      <c r="A1197" s="4">
        <f t="shared" si="128"/>
        <v>81000010</v>
      </c>
      <c r="B1197" s="4">
        <v>2</v>
      </c>
      <c r="C1197" s="4">
        <f>INDEX(属性!F:F,MATCH(强化!A1197,属性!A:A,0))</f>
        <v>12</v>
      </c>
      <c r="D1197" s="4">
        <f t="shared" si="129"/>
        <v>115</v>
      </c>
      <c r="E1197" s="4">
        <v>0</v>
      </c>
      <c r="F1197" s="4">
        <v>0</v>
      </c>
      <c r="G1197" s="4">
        <v>0</v>
      </c>
      <c r="H1197" s="4">
        <f t="shared" si="131"/>
        <v>656</v>
      </c>
      <c r="I1197" s="4">
        <f t="shared" si="132"/>
        <v>0</v>
      </c>
      <c r="J1197" s="4">
        <f t="shared" si="130"/>
        <v>30800</v>
      </c>
      <c r="K1197" s="4">
        <f t="shared" si="134"/>
        <v>3600</v>
      </c>
      <c r="L1197" s="4">
        <f>IF(D1197=1,"",VLOOKUP(D1197,系数!$AA$1:$AJ$12,MATCH(C1197,圣物评级,0),1))</f>
        <v>0</v>
      </c>
      <c r="M1197" s="4">
        <f t="shared" si="133"/>
        <v>1064122</v>
      </c>
    </row>
    <row r="1198" spans="1:13" x14ac:dyDescent="0.3">
      <c r="A1198" s="4">
        <f t="shared" si="128"/>
        <v>81000010</v>
      </c>
      <c r="B1198" s="4">
        <v>2</v>
      </c>
      <c r="C1198" s="4">
        <f>INDEX(属性!F:F,MATCH(强化!A1198,属性!A:A,0))</f>
        <v>12</v>
      </c>
      <c r="D1198" s="4">
        <f t="shared" si="129"/>
        <v>116</v>
      </c>
      <c r="E1198" s="4">
        <v>0</v>
      </c>
      <c r="F1198" s="4">
        <v>0</v>
      </c>
      <c r="G1198" s="4">
        <v>0</v>
      </c>
      <c r="H1198" s="4">
        <f t="shared" si="131"/>
        <v>660</v>
      </c>
      <c r="I1198" s="4">
        <f t="shared" si="132"/>
        <v>0</v>
      </c>
      <c r="J1198" s="4">
        <f t="shared" si="130"/>
        <v>30800</v>
      </c>
      <c r="K1198" s="4">
        <f t="shared" si="134"/>
        <v>3600</v>
      </c>
      <c r="L1198" s="4">
        <f>IF(D1198=1,"",VLOOKUP(D1198,系数!$AA$1:$AJ$12,MATCH(C1198,圣物评级,0),1))</f>
        <v>0</v>
      </c>
      <c r="M1198" s="4">
        <f t="shared" si="133"/>
        <v>1094922</v>
      </c>
    </row>
    <row r="1199" spans="1:13" x14ac:dyDescent="0.3">
      <c r="A1199" s="4">
        <f t="shared" si="128"/>
        <v>81000010</v>
      </c>
      <c r="B1199" s="4">
        <v>2</v>
      </c>
      <c r="C1199" s="4">
        <f>INDEX(属性!F:F,MATCH(强化!A1199,属性!A:A,0))</f>
        <v>12</v>
      </c>
      <c r="D1199" s="4">
        <f t="shared" si="129"/>
        <v>117</v>
      </c>
      <c r="E1199" s="4">
        <v>0</v>
      </c>
      <c r="F1199" s="4">
        <v>0</v>
      </c>
      <c r="G1199" s="4">
        <v>0</v>
      </c>
      <c r="H1199" s="4">
        <f t="shared" si="131"/>
        <v>664</v>
      </c>
      <c r="I1199" s="4">
        <f t="shared" si="132"/>
        <v>0</v>
      </c>
      <c r="J1199" s="4">
        <f t="shared" si="130"/>
        <v>30800</v>
      </c>
      <c r="K1199" s="4">
        <f t="shared" si="134"/>
        <v>3600</v>
      </c>
      <c r="L1199" s="4">
        <f>IF(D1199=1,"",VLOOKUP(D1199,系数!$AA$1:$AJ$12,MATCH(C1199,圣物评级,0),1))</f>
        <v>0</v>
      </c>
      <c r="M1199" s="4">
        <f t="shared" si="133"/>
        <v>1125722</v>
      </c>
    </row>
    <row r="1200" spans="1:13" x14ac:dyDescent="0.3">
      <c r="A1200" s="4">
        <f t="shared" si="128"/>
        <v>81000010</v>
      </c>
      <c r="B1200" s="4">
        <v>2</v>
      </c>
      <c r="C1200" s="4">
        <f>INDEX(属性!F:F,MATCH(强化!A1200,属性!A:A,0))</f>
        <v>12</v>
      </c>
      <c r="D1200" s="4">
        <f t="shared" si="129"/>
        <v>118</v>
      </c>
      <c r="E1200" s="4">
        <v>0</v>
      </c>
      <c r="F1200" s="4">
        <v>0</v>
      </c>
      <c r="G1200" s="4">
        <v>0</v>
      </c>
      <c r="H1200" s="4">
        <f t="shared" si="131"/>
        <v>668</v>
      </c>
      <c r="I1200" s="4">
        <f t="shared" si="132"/>
        <v>0</v>
      </c>
      <c r="J1200" s="4">
        <f t="shared" si="130"/>
        <v>30800</v>
      </c>
      <c r="K1200" s="4">
        <f t="shared" si="134"/>
        <v>3600</v>
      </c>
      <c r="L1200" s="4">
        <f>IF(D1200=1,"",VLOOKUP(D1200,系数!$AA$1:$AJ$12,MATCH(C1200,圣物评级,0),1))</f>
        <v>0</v>
      </c>
      <c r="M1200" s="4">
        <f t="shared" si="133"/>
        <v>1156522</v>
      </c>
    </row>
    <row r="1201" spans="1:13" x14ac:dyDescent="0.3">
      <c r="A1201" s="4">
        <f t="shared" si="128"/>
        <v>81000010</v>
      </c>
      <c r="B1201" s="4">
        <v>2</v>
      </c>
      <c r="C1201" s="4">
        <f>INDEX(属性!F:F,MATCH(强化!A1201,属性!A:A,0))</f>
        <v>12</v>
      </c>
      <c r="D1201" s="4">
        <f t="shared" si="129"/>
        <v>119</v>
      </c>
      <c r="E1201" s="4">
        <v>0</v>
      </c>
      <c r="F1201" s="4">
        <v>0</v>
      </c>
      <c r="G1201" s="4">
        <v>0</v>
      </c>
      <c r="H1201" s="4">
        <f t="shared" si="131"/>
        <v>672</v>
      </c>
      <c r="I1201" s="4">
        <f t="shared" si="132"/>
        <v>0</v>
      </c>
      <c r="J1201" s="4">
        <f t="shared" si="130"/>
        <v>30800</v>
      </c>
      <c r="K1201" s="4">
        <f t="shared" si="134"/>
        <v>3600</v>
      </c>
      <c r="L1201" s="4">
        <f>IF(D1201=1,"",VLOOKUP(D1201,系数!$AA$1:$AJ$12,MATCH(C1201,圣物评级,0),1))</f>
        <v>0</v>
      </c>
      <c r="M1201" s="4">
        <f t="shared" si="133"/>
        <v>1187322</v>
      </c>
    </row>
    <row r="1202" spans="1:13" x14ac:dyDescent="0.3">
      <c r="A1202" s="4">
        <f t="shared" si="128"/>
        <v>81000010</v>
      </c>
      <c r="B1202" s="4">
        <v>2</v>
      </c>
      <c r="C1202" s="4">
        <f>INDEX(属性!F:F,MATCH(强化!A1202,属性!A:A,0))</f>
        <v>12</v>
      </c>
      <c r="D1202" s="4">
        <f t="shared" si="129"/>
        <v>120</v>
      </c>
      <c r="E1202" s="4">
        <v>0</v>
      </c>
      <c r="F1202" s="4">
        <v>0</v>
      </c>
      <c r="G1202" s="4">
        <v>0</v>
      </c>
      <c r="H1202" s="4">
        <f t="shared" si="131"/>
        <v>676</v>
      </c>
      <c r="I1202" s="4">
        <f t="shared" si="132"/>
        <v>0</v>
      </c>
      <c r="J1202" s="4">
        <f t="shared" si="130"/>
        <v>30800</v>
      </c>
      <c r="K1202" s="4">
        <f t="shared" si="134"/>
        <v>3600</v>
      </c>
      <c r="L1202" s="4">
        <f>IF(D1202=1,"",VLOOKUP(D1202,系数!$AA$1:$AJ$12,MATCH(C1202,圣物评级,0),1))</f>
        <v>0</v>
      </c>
      <c r="M1202" s="4">
        <f t="shared" si="133"/>
        <v>1218122</v>
      </c>
    </row>
    <row r="1203" spans="1:13" x14ac:dyDescent="0.3">
      <c r="A1203" s="4">
        <f t="shared" si="128"/>
        <v>81000011</v>
      </c>
      <c r="B1203" s="4">
        <v>1</v>
      </c>
      <c r="C1203" s="4">
        <f>INDEX(属性!F:F,MATCH(强化!A1203,属性!A:A,0))</f>
        <v>16</v>
      </c>
      <c r="D1203" s="4">
        <f t="shared" si="129"/>
        <v>1</v>
      </c>
      <c r="E1203" s="4">
        <v>0</v>
      </c>
      <c r="F1203" s="4">
        <v>0</v>
      </c>
      <c r="G1203" s="4">
        <v>0</v>
      </c>
      <c r="H1203" s="4">
        <f t="shared" si="131"/>
        <v>0</v>
      </c>
      <c r="I1203" s="4">
        <f t="shared" si="132"/>
        <v>300</v>
      </c>
      <c r="J1203" s="4">
        <f>INT(J2163*0.8)</f>
        <v>8</v>
      </c>
      <c r="K1203" s="4">
        <f>60*100</f>
        <v>6000</v>
      </c>
      <c r="L1203" s="4" t="str">
        <f>IF(D1203=1,"",VLOOKUP(D1203,系数!$AA$1:$AJ$12,MATCH(C1203,圣物评级,0),1))</f>
        <v/>
      </c>
      <c r="M1203" s="4">
        <f t="shared" si="133"/>
        <v>0</v>
      </c>
    </row>
    <row r="1204" spans="1:13" x14ac:dyDescent="0.3">
      <c r="A1204" s="4">
        <f t="shared" si="128"/>
        <v>81000011</v>
      </c>
      <c r="B1204" s="4">
        <v>1</v>
      </c>
      <c r="C1204" s="4">
        <f>INDEX(属性!F:F,MATCH(强化!A1204,属性!A:A,0))</f>
        <v>16</v>
      </c>
      <c r="D1204" s="4">
        <f t="shared" si="129"/>
        <v>2</v>
      </c>
      <c r="E1204" s="4">
        <v>0</v>
      </c>
      <c r="F1204" s="4">
        <v>0</v>
      </c>
      <c r="G1204" s="4">
        <v>0</v>
      </c>
      <c r="H1204" s="4">
        <f t="shared" si="131"/>
        <v>0</v>
      </c>
      <c r="I1204" s="4">
        <f t="shared" si="132"/>
        <v>306</v>
      </c>
      <c r="J1204" s="4">
        <f t="shared" ref="J1204:J1267" si="135">INT(J2164*0.8)</f>
        <v>16</v>
      </c>
      <c r="K1204" s="4">
        <f t="shared" ref="K1204:K1267" si="136">60*100</f>
        <v>6000</v>
      </c>
      <c r="L1204" s="4">
        <f>IF(D1204=1,"",VLOOKUP(D1204,系数!$AA$1:$AJ$12,MATCH(C1204,圣物评级,0),1))</f>
        <v>5</v>
      </c>
      <c r="M1204" s="4">
        <f t="shared" si="133"/>
        <v>8</v>
      </c>
    </row>
    <row r="1205" spans="1:13" x14ac:dyDescent="0.3">
      <c r="A1205" s="4">
        <f t="shared" si="128"/>
        <v>81000011</v>
      </c>
      <c r="B1205" s="4">
        <v>1</v>
      </c>
      <c r="C1205" s="4">
        <f>INDEX(属性!F:F,MATCH(强化!A1205,属性!A:A,0))</f>
        <v>16</v>
      </c>
      <c r="D1205" s="4">
        <f t="shared" si="129"/>
        <v>3</v>
      </c>
      <c r="E1205" s="4">
        <v>0</v>
      </c>
      <c r="F1205" s="4">
        <v>0</v>
      </c>
      <c r="G1205" s="4">
        <v>0</v>
      </c>
      <c r="H1205" s="4">
        <f t="shared" si="131"/>
        <v>0</v>
      </c>
      <c r="I1205" s="4">
        <f t="shared" si="132"/>
        <v>312</v>
      </c>
      <c r="J1205" s="4">
        <f t="shared" si="135"/>
        <v>24</v>
      </c>
      <c r="K1205" s="4">
        <f t="shared" si="136"/>
        <v>6000</v>
      </c>
      <c r="L1205" s="4">
        <f>IF(D1205=1,"",VLOOKUP(D1205,系数!$AA$1:$AJ$12,MATCH(C1205,圣物评级,0),1))</f>
        <v>5</v>
      </c>
      <c r="M1205" s="4">
        <f t="shared" si="133"/>
        <v>24</v>
      </c>
    </row>
    <row r="1206" spans="1:13" x14ac:dyDescent="0.3">
      <c r="A1206" s="4">
        <f t="shared" si="128"/>
        <v>81000011</v>
      </c>
      <c r="B1206" s="4">
        <v>1</v>
      </c>
      <c r="C1206" s="4">
        <f>INDEX(属性!F:F,MATCH(强化!A1206,属性!A:A,0))</f>
        <v>16</v>
      </c>
      <c r="D1206" s="4">
        <f t="shared" si="129"/>
        <v>4</v>
      </c>
      <c r="E1206" s="4">
        <v>0</v>
      </c>
      <c r="F1206" s="4">
        <v>0</v>
      </c>
      <c r="G1206" s="4">
        <v>0</v>
      </c>
      <c r="H1206" s="4">
        <f t="shared" si="131"/>
        <v>0</v>
      </c>
      <c r="I1206" s="4">
        <f t="shared" si="132"/>
        <v>318</v>
      </c>
      <c r="J1206" s="4">
        <f t="shared" si="135"/>
        <v>32</v>
      </c>
      <c r="K1206" s="4">
        <f t="shared" si="136"/>
        <v>6000</v>
      </c>
      <c r="L1206" s="4">
        <f>IF(D1206=1,"",VLOOKUP(D1206,系数!$AA$1:$AJ$12,MATCH(C1206,圣物评级,0),1))</f>
        <v>5</v>
      </c>
      <c r="M1206" s="4">
        <f t="shared" si="133"/>
        <v>48</v>
      </c>
    </row>
    <row r="1207" spans="1:13" x14ac:dyDescent="0.3">
      <c r="A1207" s="4">
        <f t="shared" si="128"/>
        <v>81000011</v>
      </c>
      <c r="B1207" s="4">
        <v>1</v>
      </c>
      <c r="C1207" s="4">
        <f>INDEX(属性!F:F,MATCH(强化!A1207,属性!A:A,0))</f>
        <v>16</v>
      </c>
      <c r="D1207" s="4">
        <f t="shared" si="129"/>
        <v>5</v>
      </c>
      <c r="E1207" s="4">
        <v>0</v>
      </c>
      <c r="F1207" s="4">
        <v>0</v>
      </c>
      <c r="G1207" s="4">
        <v>0</v>
      </c>
      <c r="H1207" s="4">
        <f t="shared" si="131"/>
        <v>0</v>
      </c>
      <c r="I1207" s="4">
        <f t="shared" si="132"/>
        <v>324</v>
      </c>
      <c r="J1207" s="4">
        <f t="shared" si="135"/>
        <v>40</v>
      </c>
      <c r="K1207" s="4">
        <f t="shared" si="136"/>
        <v>6000</v>
      </c>
      <c r="L1207" s="4">
        <f>IF(D1207=1,"",VLOOKUP(D1207,系数!$AA$1:$AJ$12,MATCH(C1207,圣物评级,0),1))</f>
        <v>5</v>
      </c>
      <c r="M1207" s="4">
        <f t="shared" si="133"/>
        <v>80</v>
      </c>
    </row>
    <row r="1208" spans="1:13" x14ac:dyDescent="0.3">
      <c r="A1208" s="4">
        <f t="shared" si="128"/>
        <v>81000011</v>
      </c>
      <c r="B1208" s="4">
        <v>1</v>
      </c>
      <c r="C1208" s="4">
        <f>INDEX(属性!F:F,MATCH(强化!A1208,属性!A:A,0))</f>
        <v>16</v>
      </c>
      <c r="D1208" s="4">
        <f t="shared" si="129"/>
        <v>6</v>
      </c>
      <c r="E1208" s="4">
        <v>0</v>
      </c>
      <c r="F1208" s="4">
        <v>0</v>
      </c>
      <c r="G1208" s="4">
        <v>0</v>
      </c>
      <c r="H1208" s="4">
        <f t="shared" si="131"/>
        <v>0</v>
      </c>
      <c r="I1208" s="4">
        <f t="shared" si="132"/>
        <v>330</v>
      </c>
      <c r="J1208" s="4">
        <f t="shared" si="135"/>
        <v>48</v>
      </c>
      <c r="K1208" s="4">
        <f t="shared" si="136"/>
        <v>6000</v>
      </c>
      <c r="L1208" s="4">
        <f>IF(D1208=1,"",VLOOKUP(D1208,系数!$AA$1:$AJ$12,MATCH(C1208,圣物评级,0),1))</f>
        <v>5</v>
      </c>
      <c r="M1208" s="4">
        <f t="shared" si="133"/>
        <v>120</v>
      </c>
    </row>
    <row r="1209" spans="1:13" x14ac:dyDescent="0.3">
      <c r="A1209" s="4">
        <f t="shared" si="128"/>
        <v>81000011</v>
      </c>
      <c r="B1209" s="4">
        <v>1</v>
      </c>
      <c r="C1209" s="4">
        <f>INDEX(属性!F:F,MATCH(强化!A1209,属性!A:A,0))</f>
        <v>16</v>
      </c>
      <c r="D1209" s="4">
        <f t="shared" si="129"/>
        <v>7</v>
      </c>
      <c r="E1209" s="4">
        <v>0</v>
      </c>
      <c r="F1209" s="4">
        <v>0</v>
      </c>
      <c r="G1209" s="4">
        <v>0</v>
      </c>
      <c r="H1209" s="4">
        <f t="shared" si="131"/>
        <v>0</v>
      </c>
      <c r="I1209" s="4">
        <f t="shared" si="132"/>
        <v>336</v>
      </c>
      <c r="J1209" s="4">
        <f t="shared" si="135"/>
        <v>56</v>
      </c>
      <c r="K1209" s="4">
        <f t="shared" si="136"/>
        <v>6000</v>
      </c>
      <c r="L1209" s="4">
        <f>IF(D1209=1,"",VLOOKUP(D1209,系数!$AA$1:$AJ$12,MATCH(C1209,圣物评级,0),1))</f>
        <v>5</v>
      </c>
      <c r="M1209" s="4">
        <f t="shared" si="133"/>
        <v>168</v>
      </c>
    </row>
    <row r="1210" spans="1:13" x14ac:dyDescent="0.3">
      <c r="A1210" s="4">
        <f t="shared" si="128"/>
        <v>81000011</v>
      </c>
      <c r="B1210" s="4">
        <v>1</v>
      </c>
      <c r="C1210" s="4">
        <f>INDEX(属性!F:F,MATCH(强化!A1210,属性!A:A,0))</f>
        <v>16</v>
      </c>
      <c r="D1210" s="4">
        <f t="shared" si="129"/>
        <v>8</v>
      </c>
      <c r="E1210" s="4">
        <v>0</v>
      </c>
      <c r="F1210" s="4">
        <v>0</v>
      </c>
      <c r="G1210" s="4">
        <v>0</v>
      </c>
      <c r="H1210" s="4">
        <f t="shared" si="131"/>
        <v>0</v>
      </c>
      <c r="I1210" s="4">
        <f t="shared" si="132"/>
        <v>342</v>
      </c>
      <c r="J1210" s="4">
        <f t="shared" si="135"/>
        <v>64</v>
      </c>
      <c r="K1210" s="4">
        <f t="shared" si="136"/>
        <v>6000</v>
      </c>
      <c r="L1210" s="4">
        <f>IF(D1210=1,"",VLOOKUP(D1210,系数!$AA$1:$AJ$12,MATCH(C1210,圣物评级,0),1))</f>
        <v>5</v>
      </c>
      <c r="M1210" s="4">
        <f t="shared" si="133"/>
        <v>224</v>
      </c>
    </row>
    <row r="1211" spans="1:13" x14ac:dyDescent="0.3">
      <c r="A1211" s="4">
        <f t="shared" si="128"/>
        <v>81000011</v>
      </c>
      <c r="B1211" s="4">
        <v>1</v>
      </c>
      <c r="C1211" s="4">
        <f>INDEX(属性!F:F,MATCH(强化!A1211,属性!A:A,0))</f>
        <v>16</v>
      </c>
      <c r="D1211" s="4">
        <f t="shared" si="129"/>
        <v>9</v>
      </c>
      <c r="E1211" s="4">
        <v>0</v>
      </c>
      <c r="F1211" s="4">
        <v>0</v>
      </c>
      <c r="G1211" s="4">
        <v>0</v>
      </c>
      <c r="H1211" s="4">
        <f t="shared" si="131"/>
        <v>0</v>
      </c>
      <c r="I1211" s="4">
        <f t="shared" si="132"/>
        <v>348</v>
      </c>
      <c r="J1211" s="4">
        <f t="shared" si="135"/>
        <v>72</v>
      </c>
      <c r="K1211" s="4">
        <f t="shared" si="136"/>
        <v>6000</v>
      </c>
      <c r="L1211" s="4">
        <f>IF(D1211=1,"",VLOOKUP(D1211,系数!$AA$1:$AJ$12,MATCH(C1211,圣物评级,0),1))</f>
        <v>5</v>
      </c>
      <c r="M1211" s="4">
        <f t="shared" si="133"/>
        <v>288</v>
      </c>
    </row>
    <row r="1212" spans="1:13" x14ac:dyDescent="0.3">
      <c r="A1212" s="4">
        <f t="shared" ref="A1212:A1275" si="137">A1092+1</f>
        <v>81000011</v>
      </c>
      <c r="B1212" s="4">
        <v>1</v>
      </c>
      <c r="C1212" s="4">
        <f>INDEX(属性!F:F,MATCH(强化!A1212,属性!A:A,0))</f>
        <v>16</v>
      </c>
      <c r="D1212" s="4">
        <f t="shared" ref="D1212:D1275" si="138">D1092</f>
        <v>10</v>
      </c>
      <c r="E1212" s="4">
        <v>0</v>
      </c>
      <c r="F1212" s="4">
        <v>0</v>
      </c>
      <c r="G1212" s="4">
        <v>0</v>
      </c>
      <c r="H1212" s="4">
        <f t="shared" si="131"/>
        <v>0</v>
      </c>
      <c r="I1212" s="4">
        <f t="shared" si="132"/>
        <v>354</v>
      </c>
      <c r="J1212" s="4">
        <f t="shared" si="135"/>
        <v>80</v>
      </c>
      <c r="K1212" s="4">
        <f t="shared" si="136"/>
        <v>6000</v>
      </c>
      <c r="L1212" s="4">
        <f>IF(D1212=1,"",VLOOKUP(D1212,系数!$AA$1:$AJ$12,MATCH(C1212,圣物评级,0),1))</f>
        <v>10</v>
      </c>
      <c r="M1212" s="4">
        <f t="shared" si="133"/>
        <v>360</v>
      </c>
    </row>
    <row r="1213" spans="1:13" x14ac:dyDescent="0.3">
      <c r="A1213" s="4">
        <f t="shared" si="137"/>
        <v>81000011</v>
      </c>
      <c r="B1213" s="4">
        <v>1</v>
      </c>
      <c r="C1213" s="4">
        <f>INDEX(属性!F:F,MATCH(强化!A1213,属性!A:A,0))</f>
        <v>16</v>
      </c>
      <c r="D1213" s="4">
        <f t="shared" si="138"/>
        <v>11</v>
      </c>
      <c r="E1213" s="4">
        <v>0</v>
      </c>
      <c r="F1213" s="4">
        <v>0</v>
      </c>
      <c r="G1213" s="4">
        <v>0</v>
      </c>
      <c r="H1213" s="4">
        <f t="shared" si="131"/>
        <v>0</v>
      </c>
      <c r="I1213" s="4">
        <f t="shared" si="132"/>
        <v>360</v>
      </c>
      <c r="J1213" s="4">
        <f t="shared" si="135"/>
        <v>96</v>
      </c>
      <c r="K1213" s="4">
        <f t="shared" si="136"/>
        <v>6000</v>
      </c>
      <c r="L1213" s="4">
        <f>IF(D1213=1,"",VLOOKUP(D1213,系数!$AA$1:$AJ$12,MATCH(C1213,圣物评级,0),1))</f>
        <v>10</v>
      </c>
      <c r="M1213" s="4">
        <f t="shared" si="133"/>
        <v>440</v>
      </c>
    </row>
    <row r="1214" spans="1:13" x14ac:dyDescent="0.3">
      <c r="A1214" s="4">
        <f t="shared" si="137"/>
        <v>81000011</v>
      </c>
      <c r="B1214" s="4">
        <v>1</v>
      </c>
      <c r="C1214" s="4">
        <f>INDEX(属性!F:F,MATCH(强化!A1214,属性!A:A,0))</f>
        <v>16</v>
      </c>
      <c r="D1214" s="4">
        <f t="shared" si="138"/>
        <v>12</v>
      </c>
      <c r="E1214" s="4">
        <v>0</v>
      </c>
      <c r="F1214" s="4">
        <v>0</v>
      </c>
      <c r="G1214" s="4">
        <v>0</v>
      </c>
      <c r="H1214" s="4">
        <f t="shared" si="131"/>
        <v>0</v>
      </c>
      <c r="I1214" s="4">
        <f t="shared" si="132"/>
        <v>366</v>
      </c>
      <c r="J1214" s="4">
        <f t="shared" si="135"/>
        <v>112</v>
      </c>
      <c r="K1214" s="4">
        <f t="shared" si="136"/>
        <v>6000</v>
      </c>
      <c r="L1214" s="4">
        <f>IF(D1214=1,"",VLOOKUP(D1214,系数!$AA$1:$AJ$12,MATCH(C1214,圣物评级,0),1))</f>
        <v>10</v>
      </c>
      <c r="M1214" s="4">
        <f t="shared" si="133"/>
        <v>536</v>
      </c>
    </row>
    <row r="1215" spans="1:13" x14ac:dyDescent="0.3">
      <c r="A1215" s="4">
        <f t="shared" si="137"/>
        <v>81000011</v>
      </c>
      <c r="B1215" s="4">
        <v>1</v>
      </c>
      <c r="C1215" s="4">
        <f>INDEX(属性!F:F,MATCH(强化!A1215,属性!A:A,0))</f>
        <v>16</v>
      </c>
      <c r="D1215" s="4">
        <f t="shared" si="138"/>
        <v>13</v>
      </c>
      <c r="E1215" s="4">
        <v>0</v>
      </c>
      <c r="F1215" s="4">
        <v>0</v>
      </c>
      <c r="G1215" s="4">
        <v>0</v>
      </c>
      <c r="H1215" s="4">
        <f t="shared" si="131"/>
        <v>0</v>
      </c>
      <c r="I1215" s="4">
        <f t="shared" si="132"/>
        <v>372</v>
      </c>
      <c r="J1215" s="4">
        <f t="shared" si="135"/>
        <v>128</v>
      </c>
      <c r="K1215" s="4">
        <f t="shared" si="136"/>
        <v>6000</v>
      </c>
      <c r="L1215" s="4">
        <f>IF(D1215=1,"",VLOOKUP(D1215,系数!$AA$1:$AJ$12,MATCH(C1215,圣物评级,0),1))</f>
        <v>10</v>
      </c>
      <c r="M1215" s="4">
        <f t="shared" si="133"/>
        <v>648</v>
      </c>
    </row>
    <row r="1216" spans="1:13" x14ac:dyDescent="0.3">
      <c r="A1216" s="4">
        <f t="shared" si="137"/>
        <v>81000011</v>
      </c>
      <c r="B1216" s="4">
        <v>1</v>
      </c>
      <c r="C1216" s="4">
        <f>INDEX(属性!F:F,MATCH(强化!A1216,属性!A:A,0))</f>
        <v>16</v>
      </c>
      <c r="D1216" s="4">
        <f t="shared" si="138"/>
        <v>14</v>
      </c>
      <c r="E1216" s="4">
        <v>0</v>
      </c>
      <c r="F1216" s="4">
        <v>0</v>
      </c>
      <c r="G1216" s="4">
        <v>0</v>
      </c>
      <c r="H1216" s="4">
        <f t="shared" si="131"/>
        <v>0</v>
      </c>
      <c r="I1216" s="4">
        <f t="shared" si="132"/>
        <v>378</v>
      </c>
      <c r="J1216" s="4">
        <f t="shared" si="135"/>
        <v>144</v>
      </c>
      <c r="K1216" s="4">
        <f t="shared" si="136"/>
        <v>6000</v>
      </c>
      <c r="L1216" s="4">
        <f>IF(D1216=1,"",VLOOKUP(D1216,系数!$AA$1:$AJ$12,MATCH(C1216,圣物评级,0),1))</f>
        <v>10</v>
      </c>
      <c r="M1216" s="4">
        <f t="shared" si="133"/>
        <v>776</v>
      </c>
    </row>
    <row r="1217" spans="1:13" x14ac:dyDescent="0.3">
      <c r="A1217" s="4">
        <f t="shared" si="137"/>
        <v>81000011</v>
      </c>
      <c r="B1217" s="4">
        <v>1</v>
      </c>
      <c r="C1217" s="4">
        <f>INDEX(属性!F:F,MATCH(强化!A1217,属性!A:A,0))</f>
        <v>16</v>
      </c>
      <c r="D1217" s="4">
        <f t="shared" si="138"/>
        <v>15</v>
      </c>
      <c r="E1217" s="4">
        <v>0</v>
      </c>
      <c r="F1217" s="4">
        <v>0</v>
      </c>
      <c r="G1217" s="4">
        <v>0</v>
      </c>
      <c r="H1217" s="4">
        <f t="shared" si="131"/>
        <v>0</v>
      </c>
      <c r="I1217" s="4">
        <f t="shared" si="132"/>
        <v>384</v>
      </c>
      <c r="J1217" s="4">
        <f t="shared" si="135"/>
        <v>160</v>
      </c>
      <c r="K1217" s="4">
        <f t="shared" si="136"/>
        <v>6000</v>
      </c>
      <c r="L1217" s="4">
        <f>IF(D1217=1,"",VLOOKUP(D1217,系数!$AA$1:$AJ$12,MATCH(C1217,圣物评级,0),1))</f>
        <v>10</v>
      </c>
      <c r="M1217" s="4">
        <f t="shared" si="133"/>
        <v>920</v>
      </c>
    </row>
    <row r="1218" spans="1:13" x14ac:dyDescent="0.3">
      <c r="A1218" s="4">
        <f t="shared" si="137"/>
        <v>81000011</v>
      </c>
      <c r="B1218" s="4">
        <v>1</v>
      </c>
      <c r="C1218" s="4">
        <f>INDEX(属性!F:F,MATCH(强化!A1218,属性!A:A,0))</f>
        <v>16</v>
      </c>
      <c r="D1218" s="4">
        <f t="shared" si="138"/>
        <v>16</v>
      </c>
      <c r="E1218" s="4">
        <v>0</v>
      </c>
      <c r="F1218" s="4">
        <v>0</v>
      </c>
      <c r="G1218" s="4">
        <v>0</v>
      </c>
      <c r="H1218" s="4">
        <f t="shared" si="131"/>
        <v>0</v>
      </c>
      <c r="I1218" s="4">
        <f t="shared" si="132"/>
        <v>390</v>
      </c>
      <c r="J1218" s="4">
        <f t="shared" si="135"/>
        <v>176</v>
      </c>
      <c r="K1218" s="4">
        <f t="shared" si="136"/>
        <v>6000</v>
      </c>
      <c r="L1218" s="4">
        <f>IF(D1218=1,"",VLOOKUP(D1218,系数!$AA$1:$AJ$12,MATCH(C1218,圣物评级,0),1))</f>
        <v>10</v>
      </c>
      <c r="M1218" s="4">
        <f t="shared" si="133"/>
        <v>1080</v>
      </c>
    </row>
    <row r="1219" spans="1:13" x14ac:dyDescent="0.3">
      <c r="A1219" s="4">
        <f t="shared" si="137"/>
        <v>81000011</v>
      </c>
      <c r="B1219" s="4">
        <v>1</v>
      </c>
      <c r="C1219" s="4">
        <f>INDEX(属性!F:F,MATCH(强化!A1219,属性!A:A,0))</f>
        <v>16</v>
      </c>
      <c r="D1219" s="4">
        <f t="shared" si="138"/>
        <v>17</v>
      </c>
      <c r="E1219" s="4">
        <v>0</v>
      </c>
      <c r="F1219" s="4">
        <v>0</v>
      </c>
      <c r="G1219" s="4">
        <v>0</v>
      </c>
      <c r="H1219" s="4">
        <f t="shared" ref="H1219:H1282" si="139">IF(B1219=1,0,VLOOKUP($C1219,圣物数值,2,0)+VLOOKUP($C1219,圣物数值,3,0)*($D1219-1))</f>
        <v>0</v>
      </c>
      <c r="I1219" s="4">
        <f t="shared" ref="I1219:I1282" si="140">IF(B1219=2,0,VLOOKUP($C1219,圣物数值,2,0)+VLOOKUP($C1219,圣物数值,3,0)*($D1219-1))</f>
        <v>396</v>
      </c>
      <c r="J1219" s="4">
        <f t="shared" si="135"/>
        <v>192</v>
      </c>
      <c r="K1219" s="4">
        <f t="shared" si="136"/>
        <v>6000</v>
      </c>
      <c r="L1219" s="4">
        <f>IF(D1219=1,"",VLOOKUP(D1219,系数!$AA$1:$AJ$12,MATCH(C1219,圣物评级,0),1))</f>
        <v>10</v>
      </c>
      <c r="M1219" s="4">
        <f t="shared" ref="M1219:M1282" si="141">IF(D1219=1,0,M1218+J1218)</f>
        <v>1256</v>
      </c>
    </row>
    <row r="1220" spans="1:13" x14ac:dyDescent="0.3">
      <c r="A1220" s="4">
        <f t="shared" si="137"/>
        <v>81000011</v>
      </c>
      <c r="B1220" s="4">
        <v>1</v>
      </c>
      <c r="C1220" s="4">
        <f>INDEX(属性!F:F,MATCH(强化!A1220,属性!A:A,0))</f>
        <v>16</v>
      </c>
      <c r="D1220" s="4">
        <f t="shared" si="138"/>
        <v>18</v>
      </c>
      <c r="E1220" s="4">
        <v>0</v>
      </c>
      <c r="F1220" s="4">
        <v>0</v>
      </c>
      <c r="G1220" s="4">
        <v>0</v>
      </c>
      <c r="H1220" s="4">
        <f t="shared" si="139"/>
        <v>0</v>
      </c>
      <c r="I1220" s="4">
        <f t="shared" si="140"/>
        <v>402</v>
      </c>
      <c r="J1220" s="4">
        <f t="shared" si="135"/>
        <v>208</v>
      </c>
      <c r="K1220" s="4">
        <f t="shared" si="136"/>
        <v>6000</v>
      </c>
      <c r="L1220" s="4">
        <f>IF(D1220=1,"",VLOOKUP(D1220,系数!$AA$1:$AJ$12,MATCH(C1220,圣物评级,0),1))</f>
        <v>10</v>
      </c>
      <c r="M1220" s="4">
        <f t="shared" si="141"/>
        <v>1448</v>
      </c>
    </row>
    <row r="1221" spans="1:13" x14ac:dyDescent="0.3">
      <c r="A1221" s="4">
        <f t="shared" si="137"/>
        <v>81000011</v>
      </c>
      <c r="B1221" s="4">
        <v>1</v>
      </c>
      <c r="C1221" s="4">
        <f>INDEX(属性!F:F,MATCH(强化!A1221,属性!A:A,0))</f>
        <v>16</v>
      </c>
      <c r="D1221" s="4">
        <f t="shared" si="138"/>
        <v>19</v>
      </c>
      <c r="E1221" s="4">
        <v>0</v>
      </c>
      <c r="F1221" s="4">
        <v>0</v>
      </c>
      <c r="G1221" s="4">
        <v>0</v>
      </c>
      <c r="H1221" s="4">
        <f t="shared" si="139"/>
        <v>0</v>
      </c>
      <c r="I1221" s="4">
        <f t="shared" si="140"/>
        <v>408</v>
      </c>
      <c r="J1221" s="4">
        <f t="shared" si="135"/>
        <v>224</v>
      </c>
      <c r="K1221" s="4">
        <f t="shared" si="136"/>
        <v>6000</v>
      </c>
      <c r="L1221" s="4">
        <f>IF(D1221=1,"",VLOOKUP(D1221,系数!$AA$1:$AJ$12,MATCH(C1221,圣物评级,0),1))</f>
        <v>10</v>
      </c>
      <c r="M1221" s="4">
        <f t="shared" si="141"/>
        <v>1656</v>
      </c>
    </row>
    <row r="1222" spans="1:13" x14ac:dyDescent="0.3">
      <c r="A1222" s="4">
        <f t="shared" si="137"/>
        <v>81000011</v>
      </c>
      <c r="B1222" s="4">
        <v>1</v>
      </c>
      <c r="C1222" s="4">
        <f>INDEX(属性!F:F,MATCH(强化!A1222,属性!A:A,0))</f>
        <v>16</v>
      </c>
      <c r="D1222" s="4">
        <f t="shared" si="138"/>
        <v>20</v>
      </c>
      <c r="E1222" s="4">
        <v>0</v>
      </c>
      <c r="F1222" s="4">
        <v>0</v>
      </c>
      <c r="G1222" s="4">
        <v>0</v>
      </c>
      <c r="H1222" s="4">
        <f t="shared" si="139"/>
        <v>0</v>
      </c>
      <c r="I1222" s="4">
        <f t="shared" si="140"/>
        <v>414</v>
      </c>
      <c r="J1222" s="4">
        <f t="shared" si="135"/>
        <v>240</v>
      </c>
      <c r="K1222" s="4">
        <f t="shared" si="136"/>
        <v>6000</v>
      </c>
      <c r="L1222" s="4">
        <f>IF(D1222=1,"",VLOOKUP(D1222,系数!$AA$1:$AJ$12,MATCH(C1222,圣物评级,0),1))</f>
        <v>15</v>
      </c>
      <c r="M1222" s="4">
        <f t="shared" si="141"/>
        <v>1880</v>
      </c>
    </row>
    <row r="1223" spans="1:13" x14ac:dyDescent="0.3">
      <c r="A1223" s="4">
        <f t="shared" si="137"/>
        <v>81000011</v>
      </c>
      <c r="B1223" s="4">
        <v>1</v>
      </c>
      <c r="C1223" s="4">
        <f>INDEX(属性!F:F,MATCH(强化!A1223,属性!A:A,0))</f>
        <v>16</v>
      </c>
      <c r="D1223" s="4">
        <f t="shared" si="138"/>
        <v>21</v>
      </c>
      <c r="E1223" s="4">
        <v>0</v>
      </c>
      <c r="F1223" s="4">
        <v>0</v>
      </c>
      <c r="G1223" s="4">
        <v>0</v>
      </c>
      <c r="H1223" s="4">
        <f t="shared" si="139"/>
        <v>0</v>
      </c>
      <c r="I1223" s="4">
        <f t="shared" si="140"/>
        <v>420</v>
      </c>
      <c r="J1223" s="4">
        <f t="shared" si="135"/>
        <v>256</v>
      </c>
      <c r="K1223" s="4">
        <f t="shared" si="136"/>
        <v>6000</v>
      </c>
      <c r="L1223" s="4">
        <f>IF(D1223=1,"",VLOOKUP(D1223,系数!$AA$1:$AJ$12,MATCH(C1223,圣物评级,0),1))</f>
        <v>15</v>
      </c>
      <c r="M1223" s="4">
        <f t="shared" si="141"/>
        <v>2120</v>
      </c>
    </row>
    <row r="1224" spans="1:13" x14ac:dyDescent="0.3">
      <c r="A1224" s="4">
        <f t="shared" si="137"/>
        <v>81000011</v>
      </c>
      <c r="B1224" s="4">
        <v>1</v>
      </c>
      <c r="C1224" s="4">
        <f>INDEX(属性!F:F,MATCH(强化!A1224,属性!A:A,0))</f>
        <v>16</v>
      </c>
      <c r="D1224" s="4">
        <f t="shared" si="138"/>
        <v>22</v>
      </c>
      <c r="E1224" s="4">
        <v>0</v>
      </c>
      <c r="F1224" s="4">
        <v>0</v>
      </c>
      <c r="G1224" s="4">
        <v>0</v>
      </c>
      <c r="H1224" s="4">
        <f t="shared" si="139"/>
        <v>0</v>
      </c>
      <c r="I1224" s="4">
        <f t="shared" si="140"/>
        <v>426</v>
      </c>
      <c r="J1224" s="4">
        <f t="shared" si="135"/>
        <v>272</v>
      </c>
      <c r="K1224" s="4">
        <f t="shared" si="136"/>
        <v>6000</v>
      </c>
      <c r="L1224" s="4">
        <f>IF(D1224=1,"",VLOOKUP(D1224,系数!$AA$1:$AJ$12,MATCH(C1224,圣物评级,0),1))</f>
        <v>15</v>
      </c>
      <c r="M1224" s="4">
        <f t="shared" si="141"/>
        <v>2376</v>
      </c>
    </row>
    <row r="1225" spans="1:13" x14ac:dyDescent="0.3">
      <c r="A1225" s="4">
        <f t="shared" si="137"/>
        <v>81000011</v>
      </c>
      <c r="B1225" s="4">
        <v>1</v>
      </c>
      <c r="C1225" s="4">
        <f>INDEX(属性!F:F,MATCH(强化!A1225,属性!A:A,0))</f>
        <v>16</v>
      </c>
      <c r="D1225" s="4">
        <f t="shared" si="138"/>
        <v>23</v>
      </c>
      <c r="E1225" s="4">
        <v>0</v>
      </c>
      <c r="F1225" s="4">
        <v>0</v>
      </c>
      <c r="G1225" s="4">
        <v>0</v>
      </c>
      <c r="H1225" s="4">
        <f t="shared" si="139"/>
        <v>0</v>
      </c>
      <c r="I1225" s="4">
        <f t="shared" si="140"/>
        <v>432</v>
      </c>
      <c r="J1225" s="4">
        <f t="shared" si="135"/>
        <v>288</v>
      </c>
      <c r="K1225" s="4">
        <f t="shared" si="136"/>
        <v>6000</v>
      </c>
      <c r="L1225" s="4">
        <f>IF(D1225=1,"",VLOOKUP(D1225,系数!$AA$1:$AJ$12,MATCH(C1225,圣物评级,0),1))</f>
        <v>15</v>
      </c>
      <c r="M1225" s="4">
        <f t="shared" si="141"/>
        <v>2648</v>
      </c>
    </row>
    <row r="1226" spans="1:13" x14ac:dyDescent="0.3">
      <c r="A1226" s="4">
        <f t="shared" si="137"/>
        <v>81000011</v>
      </c>
      <c r="B1226" s="4">
        <v>1</v>
      </c>
      <c r="C1226" s="4">
        <f>INDEX(属性!F:F,MATCH(强化!A1226,属性!A:A,0))</f>
        <v>16</v>
      </c>
      <c r="D1226" s="4">
        <f t="shared" si="138"/>
        <v>24</v>
      </c>
      <c r="E1226" s="4">
        <v>0</v>
      </c>
      <c r="F1226" s="4">
        <v>0</v>
      </c>
      <c r="G1226" s="4">
        <v>0</v>
      </c>
      <c r="H1226" s="4">
        <f t="shared" si="139"/>
        <v>0</v>
      </c>
      <c r="I1226" s="4">
        <f t="shared" si="140"/>
        <v>438</v>
      </c>
      <c r="J1226" s="4">
        <f t="shared" si="135"/>
        <v>304</v>
      </c>
      <c r="K1226" s="4">
        <f t="shared" si="136"/>
        <v>6000</v>
      </c>
      <c r="L1226" s="4">
        <f>IF(D1226=1,"",VLOOKUP(D1226,系数!$AA$1:$AJ$12,MATCH(C1226,圣物评级,0),1))</f>
        <v>15</v>
      </c>
      <c r="M1226" s="4">
        <f t="shared" si="141"/>
        <v>2936</v>
      </c>
    </row>
    <row r="1227" spans="1:13" x14ac:dyDescent="0.3">
      <c r="A1227" s="4">
        <f t="shared" si="137"/>
        <v>81000011</v>
      </c>
      <c r="B1227" s="4">
        <v>1</v>
      </c>
      <c r="C1227" s="4">
        <f>INDEX(属性!F:F,MATCH(强化!A1227,属性!A:A,0))</f>
        <v>16</v>
      </c>
      <c r="D1227" s="4">
        <f t="shared" si="138"/>
        <v>25</v>
      </c>
      <c r="E1227" s="4">
        <v>0</v>
      </c>
      <c r="F1227" s="4">
        <v>0</v>
      </c>
      <c r="G1227" s="4">
        <v>0</v>
      </c>
      <c r="H1227" s="4">
        <f t="shared" si="139"/>
        <v>0</v>
      </c>
      <c r="I1227" s="4">
        <f t="shared" si="140"/>
        <v>444</v>
      </c>
      <c r="J1227" s="4">
        <f t="shared" si="135"/>
        <v>320</v>
      </c>
      <c r="K1227" s="4">
        <f t="shared" si="136"/>
        <v>6000</v>
      </c>
      <c r="L1227" s="4">
        <f>IF(D1227=1,"",VLOOKUP(D1227,系数!$AA$1:$AJ$12,MATCH(C1227,圣物评级,0),1))</f>
        <v>15</v>
      </c>
      <c r="M1227" s="4">
        <f t="shared" si="141"/>
        <v>3240</v>
      </c>
    </row>
    <row r="1228" spans="1:13" x14ac:dyDescent="0.3">
      <c r="A1228" s="4">
        <f t="shared" si="137"/>
        <v>81000011</v>
      </c>
      <c r="B1228" s="4">
        <v>1</v>
      </c>
      <c r="C1228" s="4">
        <f>INDEX(属性!F:F,MATCH(强化!A1228,属性!A:A,0))</f>
        <v>16</v>
      </c>
      <c r="D1228" s="4">
        <f t="shared" si="138"/>
        <v>26</v>
      </c>
      <c r="E1228" s="4">
        <v>0</v>
      </c>
      <c r="F1228" s="4">
        <v>0</v>
      </c>
      <c r="G1228" s="4">
        <v>0</v>
      </c>
      <c r="H1228" s="4">
        <f t="shared" si="139"/>
        <v>0</v>
      </c>
      <c r="I1228" s="4">
        <f t="shared" si="140"/>
        <v>450</v>
      </c>
      <c r="J1228" s="4">
        <f t="shared" si="135"/>
        <v>336</v>
      </c>
      <c r="K1228" s="4">
        <f t="shared" si="136"/>
        <v>6000</v>
      </c>
      <c r="L1228" s="4">
        <f>IF(D1228=1,"",VLOOKUP(D1228,系数!$AA$1:$AJ$12,MATCH(C1228,圣物评级,0),1))</f>
        <v>15</v>
      </c>
      <c r="M1228" s="4">
        <f t="shared" si="141"/>
        <v>3560</v>
      </c>
    </row>
    <row r="1229" spans="1:13" x14ac:dyDescent="0.3">
      <c r="A1229" s="4">
        <f t="shared" si="137"/>
        <v>81000011</v>
      </c>
      <c r="B1229" s="4">
        <v>1</v>
      </c>
      <c r="C1229" s="4">
        <f>INDEX(属性!F:F,MATCH(强化!A1229,属性!A:A,0))</f>
        <v>16</v>
      </c>
      <c r="D1229" s="4">
        <f t="shared" si="138"/>
        <v>27</v>
      </c>
      <c r="E1229" s="4">
        <v>0</v>
      </c>
      <c r="F1229" s="4">
        <v>0</v>
      </c>
      <c r="G1229" s="4">
        <v>0</v>
      </c>
      <c r="H1229" s="4">
        <f t="shared" si="139"/>
        <v>0</v>
      </c>
      <c r="I1229" s="4">
        <f t="shared" si="140"/>
        <v>456</v>
      </c>
      <c r="J1229" s="4">
        <f t="shared" si="135"/>
        <v>352</v>
      </c>
      <c r="K1229" s="4">
        <f t="shared" si="136"/>
        <v>6000</v>
      </c>
      <c r="L1229" s="4">
        <f>IF(D1229=1,"",VLOOKUP(D1229,系数!$AA$1:$AJ$12,MATCH(C1229,圣物评级,0),1))</f>
        <v>15</v>
      </c>
      <c r="M1229" s="4">
        <f t="shared" si="141"/>
        <v>3896</v>
      </c>
    </row>
    <row r="1230" spans="1:13" x14ac:dyDescent="0.3">
      <c r="A1230" s="4">
        <f t="shared" si="137"/>
        <v>81000011</v>
      </c>
      <c r="B1230" s="4">
        <v>1</v>
      </c>
      <c r="C1230" s="4">
        <f>INDEX(属性!F:F,MATCH(强化!A1230,属性!A:A,0))</f>
        <v>16</v>
      </c>
      <c r="D1230" s="4">
        <f t="shared" si="138"/>
        <v>28</v>
      </c>
      <c r="E1230" s="4">
        <v>0</v>
      </c>
      <c r="F1230" s="4">
        <v>0</v>
      </c>
      <c r="G1230" s="4">
        <v>0</v>
      </c>
      <c r="H1230" s="4">
        <f t="shared" si="139"/>
        <v>0</v>
      </c>
      <c r="I1230" s="4">
        <f t="shared" si="140"/>
        <v>462</v>
      </c>
      <c r="J1230" s="4">
        <f t="shared" si="135"/>
        <v>368</v>
      </c>
      <c r="K1230" s="4">
        <f t="shared" si="136"/>
        <v>6000</v>
      </c>
      <c r="L1230" s="4">
        <f>IF(D1230=1,"",VLOOKUP(D1230,系数!$AA$1:$AJ$12,MATCH(C1230,圣物评级,0),1))</f>
        <v>15</v>
      </c>
      <c r="M1230" s="4">
        <f t="shared" si="141"/>
        <v>4248</v>
      </c>
    </row>
    <row r="1231" spans="1:13" x14ac:dyDescent="0.3">
      <c r="A1231" s="4">
        <f t="shared" si="137"/>
        <v>81000011</v>
      </c>
      <c r="B1231" s="4">
        <v>1</v>
      </c>
      <c r="C1231" s="4">
        <f>INDEX(属性!F:F,MATCH(强化!A1231,属性!A:A,0))</f>
        <v>16</v>
      </c>
      <c r="D1231" s="4">
        <f t="shared" si="138"/>
        <v>29</v>
      </c>
      <c r="E1231" s="4">
        <v>0</v>
      </c>
      <c r="F1231" s="4">
        <v>0</v>
      </c>
      <c r="G1231" s="4">
        <v>0</v>
      </c>
      <c r="H1231" s="4">
        <f t="shared" si="139"/>
        <v>0</v>
      </c>
      <c r="I1231" s="4">
        <f t="shared" si="140"/>
        <v>468</v>
      </c>
      <c r="J1231" s="4">
        <f t="shared" si="135"/>
        <v>384</v>
      </c>
      <c r="K1231" s="4">
        <f t="shared" si="136"/>
        <v>6000</v>
      </c>
      <c r="L1231" s="4">
        <f>IF(D1231=1,"",VLOOKUP(D1231,系数!$AA$1:$AJ$12,MATCH(C1231,圣物评级,0),1))</f>
        <v>15</v>
      </c>
      <c r="M1231" s="4">
        <f t="shared" si="141"/>
        <v>4616</v>
      </c>
    </row>
    <row r="1232" spans="1:13" x14ac:dyDescent="0.3">
      <c r="A1232" s="4">
        <f t="shared" si="137"/>
        <v>81000011</v>
      </c>
      <c r="B1232" s="4">
        <v>1</v>
      </c>
      <c r="C1232" s="4">
        <f>INDEX(属性!F:F,MATCH(强化!A1232,属性!A:A,0))</f>
        <v>16</v>
      </c>
      <c r="D1232" s="4">
        <f t="shared" si="138"/>
        <v>30</v>
      </c>
      <c r="E1232" s="4">
        <v>0</v>
      </c>
      <c r="F1232" s="4">
        <v>0</v>
      </c>
      <c r="G1232" s="4">
        <v>0</v>
      </c>
      <c r="H1232" s="4">
        <f t="shared" si="139"/>
        <v>0</v>
      </c>
      <c r="I1232" s="4">
        <f t="shared" si="140"/>
        <v>474</v>
      </c>
      <c r="J1232" s="4">
        <f t="shared" si="135"/>
        <v>400</v>
      </c>
      <c r="K1232" s="4">
        <f t="shared" si="136"/>
        <v>6000</v>
      </c>
      <c r="L1232" s="4">
        <f>IF(D1232=1,"",VLOOKUP(D1232,系数!$AA$1:$AJ$12,MATCH(C1232,圣物评级,0),1))</f>
        <v>20</v>
      </c>
      <c r="M1232" s="4">
        <f t="shared" si="141"/>
        <v>5000</v>
      </c>
    </row>
    <row r="1233" spans="1:13" x14ac:dyDescent="0.3">
      <c r="A1233" s="4">
        <f t="shared" si="137"/>
        <v>81000011</v>
      </c>
      <c r="B1233" s="4">
        <v>1</v>
      </c>
      <c r="C1233" s="4">
        <f>INDEX(属性!F:F,MATCH(强化!A1233,属性!A:A,0))</f>
        <v>16</v>
      </c>
      <c r="D1233" s="4">
        <f t="shared" si="138"/>
        <v>31</v>
      </c>
      <c r="E1233" s="4">
        <v>0</v>
      </c>
      <c r="F1233" s="4">
        <v>0</v>
      </c>
      <c r="G1233" s="4">
        <v>0</v>
      </c>
      <c r="H1233" s="4">
        <f t="shared" si="139"/>
        <v>0</v>
      </c>
      <c r="I1233" s="4">
        <f t="shared" si="140"/>
        <v>480</v>
      </c>
      <c r="J1233" s="4">
        <f t="shared" si="135"/>
        <v>424</v>
      </c>
      <c r="K1233" s="4">
        <f t="shared" si="136"/>
        <v>6000</v>
      </c>
      <c r="L1233" s="4">
        <f>IF(D1233=1,"",VLOOKUP(D1233,系数!$AA$1:$AJ$12,MATCH(C1233,圣物评级,0),1))</f>
        <v>20</v>
      </c>
      <c r="M1233" s="4">
        <f t="shared" si="141"/>
        <v>5400</v>
      </c>
    </row>
    <row r="1234" spans="1:13" x14ac:dyDescent="0.3">
      <c r="A1234" s="4">
        <f t="shared" si="137"/>
        <v>81000011</v>
      </c>
      <c r="B1234" s="4">
        <v>1</v>
      </c>
      <c r="C1234" s="4">
        <f>INDEX(属性!F:F,MATCH(强化!A1234,属性!A:A,0))</f>
        <v>16</v>
      </c>
      <c r="D1234" s="4">
        <f t="shared" si="138"/>
        <v>32</v>
      </c>
      <c r="E1234" s="4">
        <v>0</v>
      </c>
      <c r="F1234" s="4">
        <v>0</v>
      </c>
      <c r="G1234" s="4">
        <v>0</v>
      </c>
      <c r="H1234" s="4">
        <f t="shared" si="139"/>
        <v>0</v>
      </c>
      <c r="I1234" s="4">
        <f t="shared" si="140"/>
        <v>486</v>
      </c>
      <c r="J1234" s="4">
        <f t="shared" si="135"/>
        <v>448</v>
      </c>
      <c r="K1234" s="4">
        <f t="shared" si="136"/>
        <v>6000</v>
      </c>
      <c r="L1234" s="4">
        <f>IF(D1234=1,"",VLOOKUP(D1234,系数!$AA$1:$AJ$12,MATCH(C1234,圣物评级,0),1))</f>
        <v>20</v>
      </c>
      <c r="M1234" s="4">
        <f t="shared" si="141"/>
        <v>5824</v>
      </c>
    </row>
    <row r="1235" spans="1:13" x14ac:dyDescent="0.3">
      <c r="A1235" s="4">
        <f t="shared" si="137"/>
        <v>81000011</v>
      </c>
      <c r="B1235" s="4">
        <v>1</v>
      </c>
      <c r="C1235" s="4">
        <f>INDEX(属性!F:F,MATCH(强化!A1235,属性!A:A,0))</f>
        <v>16</v>
      </c>
      <c r="D1235" s="4">
        <f t="shared" si="138"/>
        <v>33</v>
      </c>
      <c r="E1235" s="4">
        <v>0</v>
      </c>
      <c r="F1235" s="4">
        <v>0</v>
      </c>
      <c r="G1235" s="4">
        <v>0</v>
      </c>
      <c r="H1235" s="4">
        <f t="shared" si="139"/>
        <v>0</v>
      </c>
      <c r="I1235" s="4">
        <f t="shared" si="140"/>
        <v>492</v>
      </c>
      <c r="J1235" s="4">
        <f t="shared" si="135"/>
        <v>472</v>
      </c>
      <c r="K1235" s="4">
        <f t="shared" si="136"/>
        <v>6000</v>
      </c>
      <c r="L1235" s="4">
        <f>IF(D1235=1,"",VLOOKUP(D1235,系数!$AA$1:$AJ$12,MATCH(C1235,圣物评级,0),1))</f>
        <v>20</v>
      </c>
      <c r="M1235" s="4">
        <f t="shared" si="141"/>
        <v>6272</v>
      </c>
    </row>
    <row r="1236" spans="1:13" x14ac:dyDescent="0.3">
      <c r="A1236" s="4">
        <f t="shared" si="137"/>
        <v>81000011</v>
      </c>
      <c r="B1236" s="4">
        <v>1</v>
      </c>
      <c r="C1236" s="4">
        <f>INDEX(属性!F:F,MATCH(强化!A1236,属性!A:A,0))</f>
        <v>16</v>
      </c>
      <c r="D1236" s="4">
        <f t="shared" si="138"/>
        <v>34</v>
      </c>
      <c r="E1236" s="4">
        <v>0</v>
      </c>
      <c r="F1236" s="4">
        <v>0</v>
      </c>
      <c r="G1236" s="4">
        <v>0</v>
      </c>
      <c r="H1236" s="4">
        <f t="shared" si="139"/>
        <v>0</v>
      </c>
      <c r="I1236" s="4">
        <f t="shared" si="140"/>
        <v>498</v>
      </c>
      <c r="J1236" s="4">
        <f t="shared" si="135"/>
        <v>496</v>
      </c>
      <c r="K1236" s="4">
        <f t="shared" si="136"/>
        <v>6000</v>
      </c>
      <c r="L1236" s="4">
        <f>IF(D1236=1,"",VLOOKUP(D1236,系数!$AA$1:$AJ$12,MATCH(C1236,圣物评级,0),1))</f>
        <v>20</v>
      </c>
      <c r="M1236" s="4">
        <f t="shared" si="141"/>
        <v>6744</v>
      </c>
    </row>
    <row r="1237" spans="1:13" x14ac:dyDescent="0.3">
      <c r="A1237" s="4">
        <f t="shared" si="137"/>
        <v>81000011</v>
      </c>
      <c r="B1237" s="4">
        <v>1</v>
      </c>
      <c r="C1237" s="4">
        <f>INDEX(属性!F:F,MATCH(强化!A1237,属性!A:A,0))</f>
        <v>16</v>
      </c>
      <c r="D1237" s="4">
        <f t="shared" si="138"/>
        <v>35</v>
      </c>
      <c r="E1237" s="4">
        <v>0</v>
      </c>
      <c r="F1237" s="4">
        <v>0</v>
      </c>
      <c r="G1237" s="4">
        <v>0</v>
      </c>
      <c r="H1237" s="4">
        <f t="shared" si="139"/>
        <v>0</v>
      </c>
      <c r="I1237" s="4">
        <f t="shared" si="140"/>
        <v>504</v>
      </c>
      <c r="J1237" s="4">
        <f t="shared" si="135"/>
        <v>520</v>
      </c>
      <c r="K1237" s="4">
        <f t="shared" si="136"/>
        <v>6000</v>
      </c>
      <c r="L1237" s="4">
        <f>IF(D1237=1,"",VLOOKUP(D1237,系数!$AA$1:$AJ$12,MATCH(C1237,圣物评级,0),1))</f>
        <v>20</v>
      </c>
      <c r="M1237" s="4">
        <f t="shared" si="141"/>
        <v>7240</v>
      </c>
    </row>
    <row r="1238" spans="1:13" x14ac:dyDescent="0.3">
      <c r="A1238" s="4">
        <f t="shared" si="137"/>
        <v>81000011</v>
      </c>
      <c r="B1238" s="4">
        <v>1</v>
      </c>
      <c r="C1238" s="4">
        <f>INDEX(属性!F:F,MATCH(强化!A1238,属性!A:A,0))</f>
        <v>16</v>
      </c>
      <c r="D1238" s="4">
        <f t="shared" si="138"/>
        <v>36</v>
      </c>
      <c r="E1238" s="4">
        <v>0</v>
      </c>
      <c r="F1238" s="4">
        <v>0</v>
      </c>
      <c r="G1238" s="4">
        <v>0</v>
      </c>
      <c r="H1238" s="4">
        <f t="shared" si="139"/>
        <v>0</v>
      </c>
      <c r="I1238" s="4">
        <f t="shared" si="140"/>
        <v>510</v>
      </c>
      <c r="J1238" s="4">
        <f t="shared" si="135"/>
        <v>544</v>
      </c>
      <c r="K1238" s="4">
        <f t="shared" si="136"/>
        <v>6000</v>
      </c>
      <c r="L1238" s="4">
        <f>IF(D1238=1,"",VLOOKUP(D1238,系数!$AA$1:$AJ$12,MATCH(C1238,圣物评级,0),1))</f>
        <v>20</v>
      </c>
      <c r="M1238" s="4">
        <f t="shared" si="141"/>
        <v>7760</v>
      </c>
    </row>
    <row r="1239" spans="1:13" x14ac:dyDescent="0.3">
      <c r="A1239" s="4">
        <f t="shared" si="137"/>
        <v>81000011</v>
      </c>
      <c r="B1239" s="4">
        <v>1</v>
      </c>
      <c r="C1239" s="4">
        <f>INDEX(属性!F:F,MATCH(强化!A1239,属性!A:A,0))</f>
        <v>16</v>
      </c>
      <c r="D1239" s="4">
        <f t="shared" si="138"/>
        <v>37</v>
      </c>
      <c r="E1239" s="4">
        <v>0</v>
      </c>
      <c r="F1239" s="4">
        <v>0</v>
      </c>
      <c r="G1239" s="4">
        <v>0</v>
      </c>
      <c r="H1239" s="4">
        <f t="shared" si="139"/>
        <v>0</v>
      </c>
      <c r="I1239" s="4">
        <f t="shared" si="140"/>
        <v>516</v>
      </c>
      <c r="J1239" s="4">
        <f t="shared" si="135"/>
        <v>568</v>
      </c>
      <c r="K1239" s="4">
        <f t="shared" si="136"/>
        <v>6000</v>
      </c>
      <c r="L1239" s="4">
        <f>IF(D1239=1,"",VLOOKUP(D1239,系数!$AA$1:$AJ$12,MATCH(C1239,圣物评级,0),1))</f>
        <v>20</v>
      </c>
      <c r="M1239" s="4">
        <f t="shared" si="141"/>
        <v>8304</v>
      </c>
    </row>
    <row r="1240" spans="1:13" x14ac:dyDescent="0.3">
      <c r="A1240" s="4">
        <f t="shared" si="137"/>
        <v>81000011</v>
      </c>
      <c r="B1240" s="4">
        <v>1</v>
      </c>
      <c r="C1240" s="4">
        <f>INDEX(属性!F:F,MATCH(强化!A1240,属性!A:A,0))</f>
        <v>16</v>
      </c>
      <c r="D1240" s="4">
        <f t="shared" si="138"/>
        <v>38</v>
      </c>
      <c r="E1240" s="4">
        <v>0</v>
      </c>
      <c r="F1240" s="4">
        <v>0</v>
      </c>
      <c r="G1240" s="4">
        <v>0</v>
      </c>
      <c r="H1240" s="4">
        <f t="shared" si="139"/>
        <v>0</v>
      </c>
      <c r="I1240" s="4">
        <f t="shared" si="140"/>
        <v>522</v>
      </c>
      <c r="J1240" s="4">
        <f t="shared" si="135"/>
        <v>592</v>
      </c>
      <c r="K1240" s="4">
        <f t="shared" si="136"/>
        <v>6000</v>
      </c>
      <c r="L1240" s="4">
        <f>IF(D1240=1,"",VLOOKUP(D1240,系数!$AA$1:$AJ$12,MATCH(C1240,圣物评级,0),1))</f>
        <v>20</v>
      </c>
      <c r="M1240" s="4">
        <f t="shared" si="141"/>
        <v>8872</v>
      </c>
    </row>
    <row r="1241" spans="1:13" x14ac:dyDescent="0.3">
      <c r="A1241" s="4">
        <f t="shared" si="137"/>
        <v>81000011</v>
      </c>
      <c r="B1241" s="4">
        <v>1</v>
      </c>
      <c r="C1241" s="4">
        <f>INDEX(属性!F:F,MATCH(强化!A1241,属性!A:A,0))</f>
        <v>16</v>
      </c>
      <c r="D1241" s="4">
        <f t="shared" si="138"/>
        <v>39</v>
      </c>
      <c r="E1241" s="4">
        <v>0</v>
      </c>
      <c r="F1241" s="4">
        <v>0</v>
      </c>
      <c r="G1241" s="4">
        <v>0</v>
      </c>
      <c r="H1241" s="4">
        <f t="shared" si="139"/>
        <v>0</v>
      </c>
      <c r="I1241" s="4">
        <f t="shared" si="140"/>
        <v>528</v>
      </c>
      <c r="J1241" s="4">
        <f t="shared" si="135"/>
        <v>616</v>
      </c>
      <c r="K1241" s="4">
        <f t="shared" si="136"/>
        <v>6000</v>
      </c>
      <c r="L1241" s="4">
        <f>IF(D1241=1,"",VLOOKUP(D1241,系数!$AA$1:$AJ$12,MATCH(C1241,圣物评级,0),1))</f>
        <v>20</v>
      </c>
      <c r="M1241" s="4">
        <f t="shared" si="141"/>
        <v>9464</v>
      </c>
    </row>
    <row r="1242" spans="1:13" x14ac:dyDescent="0.3">
      <c r="A1242" s="4">
        <f t="shared" si="137"/>
        <v>81000011</v>
      </c>
      <c r="B1242" s="4">
        <v>1</v>
      </c>
      <c r="C1242" s="4">
        <f>INDEX(属性!F:F,MATCH(强化!A1242,属性!A:A,0))</f>
        <v>16</v>
      </c>
      <c r="D1242" s="4">
        <f t="shared" si="138"/>
        <v>40</v>
      </c>
      <c r="E1242" s="4">
        <v>0</v>
      </c>
      <c r="F1242" s="4">
        <v>0</v>
      </c>
      <c r="G1242" s="4">
        <v>0</v>
      </c>
      <c r="H1242" s="4">
        <f t="shared" si="139"/>
        <v>0</v>
      </c>
      <c r="I1242" s="4">
        <f t="shared" si="140"/>
        <v>534</v>
      </c>
      <c r="J1242" s="4">
        <f t="shared" si="135"/>
        <v>640</v>
      </c>
      <c r="K1242" s="4">
        <f t="shared" si="136"/>
        <v>6000</v>
      </c>
      <c r="L1242" s="4">
        <f>IF(D1242=1,"",VLOOKUP(D1242,系数!$AA$1:$AJ$12,MATCH(C1242,圣物评级,0),1))</f>
        <v>25</v>
      </c>
      <c r="M1242" s="4">
        <f t="shared" si="141"/>
        <v>10080</v>
      </c>
    </row>
    <row r="1243" spans="1:13" x14ac:dyDescent="0.3">
      <c r="A1243" s="4">
        <f t="shared" si="137"/>
        <v>81000011</v>
      </c>
      <c r="B1243" s="4">
        <v>1</v>
      </c>
      <c r="C1243" s="4">
        <f>INDEX(属性!F:F,MATCH(强化!A1243,属性!A:A,0))</f>
        <v>16</v>
      </c>
      <c r="D1243" s="4">
        <f t="shared" si="138"/>
        <v>41</v>
      </c>
      <c r="E1243" s="4">
        <v>0</v>
      </c>
      <c r="F1243" s="4">
        <v>0</v>
      </c>
      <c r="G1243" s="4">
        <v>0</v>
      </c>
      <c r="H1243" s="4">
        <f t="shared" si="139"/>
        <v>0</v>
      </c>
      <c r="I1243" s="4">
        <f t="shared" si="140"/>
        <v>540</v>
      </c>
      <c r="J1243" s="4">
        <f t="shared" si="135"/>
        <v>672</v>
      </c>
      <c r="K1243" s="4">
        <f t="shared" si="136"/>
        <v>6000</v>
      </c>
      <c r="L1243" s="4">
        <f>IF(D1243=1,"",VLOOKUP(D1243,系数!$AA$1:$AJ$12,MATCH(C1243,圣物评级,0),1))</f>
        <v>25</v>
      </c>
      <c r="M1243" s="4">
        <f t="shared" si="141"/>
        <v>10720</v>
      </c>
    </row>
    <row r="1244" spans="1:13" x14ac:dyDescent="0.3">
      <c r="A1244" s="4">
        <f t="shared" si="137"/>
        <v>81000011</v>
      </c>
      <c r="B1244" s="4">
        <v>1</v>
      </c>
      <c r="C1244" s="4">
        <f>INDEX(属性!F:F,MATCH(强化!A1244,属性!A:A,0))</f>
        <v>16</v>
      </c>
      <c r="D1244" s="4">
        <f t="shared" si="138"/>
        <v>42</v>
      </c>
      <c r="E1244" s="4">
        <v>0</v>
      </c>
      <c r="F1244" s="4">
        <v>0</v>
      </c>
      <c r="G1244" s="4">
        <v>0</v>
      </c>
      <c r="H1244" s="4">
        <f t="shared" si="139"/>
        <v>0</v>
      </c>
      <c r="I1244" s="4">
        <f t="shared" si="140"/>
        <v>546</v>
      </c>
      <c r="J1244" s="4">
        <f t="shared" si="135"/>
        <v>705</v>
      </c>
      <c r="K1244" s="4">
        <f t="shared" si="136"/>
        <v>6000</v>
      </c>
      <c r="L1244" s="4">
        <f>IF(D1244=1,"",VLOOKUP(D1244,系数!$AA$1:$AJ$12,MATCH(C1244,圣物评级,0),1))</f>
        <v>25</v>
      </c>
      <c r="M1244" s="4">
        <f t="shared" si="141"/>
        <v>11392</v>
      </c>
    </row>
    <row r="1245" spans="1:13" x14ac:dyDescent="0.3">
      <c r="A1245" s="4">
        <f t="shared" si="137"/>
        <v>81000011</v>
      </c>
      <c r="B1245" s="4">
        <v>1</v>
      </c>
      <c r="C1245" s="4">
        <f>INDEX(属性!F:F,MATCH(强化!A1245,属性!A:A,0))</f>
        <v>16</v>
      </c>
      <c r="D1245" s="4">
        <f t="shared" si="138"/>
        <v>43</v>
      </c>
      <c r="E1245" s="4">
        <v>0</v>
      </c>
      <c r="F1245" s="4">
        <v>0</v>
      </c>
      <c r="G1245" s="4">
        <v>0</v>
      </c>
      <c r="H1245" s="4">
        <f t="shared" si="139"/>
        <v>0</v>
      </c>
      <c r="I1245" s="4">
        <f t="shared" si="140"/>
        <v>552</v>
      </c>
      <c r="J1245" s="4">
        <f t="shared" si="135"/>
        <v>740</v>
      </c>
      <c r="K1245" s="4">
        <f t="shared" si="136"/>
        <v>6000</v>
      </c>
      <c r="L1245" s="4">
        <f>IF(D1245=1,"",VLOOKUP(D1245,系数!$AA$1:$AJ$12,MATCH(C1245,圣物评级,0),1))</f>
        <v>25</v>
      </c>
      <c r="M1245" s="4">
        <f t="shared" si="141"/>
        <v>12097</v>
      </c>
    </row>
    <row r="1246" spans="1:13" x14ac:dyDescent="0.3">
      <c r="A1246" s="4">
        <f t="shared" si="137"/>
        <v>81000011</v>
      </c>
      <c r="B1246" s="4">
        <v>1</v>
      </c>
      <c r="C1246" s="4">
        <f>INDEX(属性!F:F,MATCH(强化!A1246,属性!A:A,0))</f>
        <v>16</v>
      </c>
      <c r="D1246" s="4">
        <f t="shared" si="138"/>
        <v>44</v>
      </c>
      <c r="E1246" s="4">
        <v>0</v>
      </c>
      <c r="F1246" s="4">
        <v>0</v>
      </c>
      <c r="G1246" s="4">
        <v>0</v>
      </c>
      <c r="H1246" s="4">
        <f t="shared" si="139"/>
        <v>0</v>
      </c>
      <c r="I1246" s="4">
        <f t="shared" si="140"/>
        <v>558</v>
      </c>
      <c r="J1246" s="4">
        <f t="shared" si="135"/>
        <v>777</v>
      </c>
      <c r="K1246" s="4">
        <f t="shared" si="136"/>
        <v>6000</v>
      </c>
      <c r="L1246" s="4">
        <f>IF(D1246=1,"",VLOOKUP(D1246,系数!$AA$1:$AJ$12,MATCH(C1246,圣物评级,0),1))</f>
        <v>25</v>
      </c>
      <c r="M1246" s="4">
        <f t="shared" si="141"/>
        <v>12837</v>
      </c>
    </row>
    <row r="1247" spans="1:13" x14ac:dyDescent="0.3">
      <c r="A1247" s="4">
        <f t="shared" si="137"/>
        <v>81000011</v>
      </c>
      <c r="B1247" s="4">
        <v>1</v>
      </c>
      <c r="C1247" s="4">
        <f>INDEX(属性!F:F,MATCH(强化!A1247,属性!A:A,0))</f>
        <v>16</v>
      </c>
      <c r="D1247" s="4">
        <f t="shared" si="138"/>
        <v>45</v>
      </c>
      <c r="E1247" s="4">
        <v>0</v>
      </c>
      <c r="F1247" s="4">
        <v>0</v>
      </c>
      <c r="G1247" s="4">
        <v>0</v>
      </c>
      <c r="H1247" s="4">
        <f t="shared" si="139"/>
        <v>0</v>
      </c>
      <c r="I1247" s="4">
        <f t="shared" si="140"/>
        <v>564</v>
      </c>
      <c r="J1247" s="4">
        <f t="shared" si="135"/>
        <v>816</v>
      </c>
      <c r="K1247" s="4">
        <f t="shared" si="136"/>
        <v>6000</v>
      </c>
      <c r="L1247" s="4">
        <f>IF(D1247=1,"",VLOOKUP(D1247,系数!$AA$1:$AJ$12,MATCH(C1247,圣物评级,0),1))</f>
        <v>25</v>
      </c>
      <c r="M1247" s="4">
        <f t="shared" si="141"/>
        <v>13614</v>
      </c>
    </row>
    <row r="1248" spans="1:13" x14ac:dyDescent="0.3">
      <c r="A1248" s="4">
        <f t="shared" si="137"/>
        <v>81000011</v>
      </c>
      <c r="B1248" s="4">
        <v>1</v>
      </c>
      <c r="C1248" s="4">
        <f>INDEX(属性!F:F,MATCH(强化!A1248,属性!A:A,0))</f>
        <v>16</v>
      </c>
      <c r="D1248" s="4">
        <f t="shared" si="138"/>
        <v>46</v>
      </c>
      <c r="E1248" s="4">
        <v>0</v>
      </c>
      <c r="F1248" s="4">
        <v>0</v>
      </c>
      <c r="G1248" s="4">
        <v>0</v>
      </c>
      <c r="H1248" s="4">
        <f t="shared" si="139"/>
        <v>0</v>
      </c>
      <c r="I1248" s="4">
        <f t="shared" si="140"/>
        <v>570</v>
      </c>
      <c r="J1248" s="4">
        <f t="shared" si="135"/>
        <v>856</v>
      </c>
      <c r="K1248" s="4">
        <f t="shared" si="136"/>
        <v>6000</v>
      </c>
      <c r="L1248" s="4">
        <f>IF(D1248=1,"",VLOOKUP(D1248,系数!$AA$1:$AJ$12,MATCH(C1248,圣物评级,0),1))</f>
        <v>25</v>
      </c>
      <c r="M1248" s="4">
        <f t="shared" si="141"/>
        <v>14430</v>
      </c>
    </row>
    <row r="1249" spans="1:13" x14ac:dyDescent="0.3">
      <c r="A1249" s="4">
        <f t="shared" si="137"/>
        <v>81000011</v>
      </c>
      <c r="B1249" s="4">
        <v>1</v>
      </c>
      <c r="C1249" s="4">
        <f>INDEX(属性!F:F,MATCH(强化!A1249,属性!A:A,0))</f>
        <v>16</v>
      </c>
      <c r="D1249" s="4">
        <f t="shared" si="138"/>
        <v>47</v>
      </c>
      <c r="E1249" s="4">
        <v>0</v>
      </c>
      <c r="F1249" s="4">
        <v>0</v>
      </c>
      <c r="G1249" s="4">
        <v>0</v>
      </c>
      <c r="H1249" s="4">
        <f t="shared" si="139"/>
        <v>0</v>
      </c>
      <c r="I1249" s="4">
        <f t="shared" si="140"/>
        <v>576</v>
      </c>
      <c r="J1249" s="4">
        <f t="shared" si="135"/>
        <v>899</v>
      </c>
      <c r="K1249" s="4">
        <f t="shared" si="136"/>
        <v>6000</v>
      </c>
      <c r="L1249" s="4">
        <f>IF(D1249=1,"",VLOOKUP(D1249,系数!$AA$1:$AJ$12,MATCH(C1249,圣物评级,0),1))</f>
        <v>25</v>
      </c>
      <c r="M1249" s="4">
        <f t="shared" si="141"/>
        <v>15286</v>
      </c>
    </row>
    <row r="1250" spans="1:13" x14ac:dyDescent="0.3">
      <c r="A1250" s="4">
        <f t="shared" si="137"/>
        <v>81000011</v>
      </c>
      <c r="B1250" s="4">
        <v>1</v>
      </c>
      <c r="C1250" s="4">
        <f>INDEX(属性!F:F,MATCH(强化!A1250,属性!A:A,0))</f>
        <v>16</v>
      </c>
      <c r="D1250" s="4">
        <f t="shared" si="138"/>
        <v>48</v>
      </c>
      <c r="E1250" s="4">
        <v>0</v>
      </c>
      <c r="F1250" s="4">
        <v>0</v>
      </c>
      <c r="G1250" s="4">
        <v>0</v>
      </c>
      <c r="H1250" s="4">
        <f t="shared" si="139"/>
        <v>0</v>
      </c>
      <c r="I1250" s="4">
        <f t="shared" si="140"/>
        <v>582</v>
      </c>
      <c r="J1250" s="4">
        <f t="shared" si="135"/>
        <v>944</v>
      </c>
      <c r="K1250" s="4">
        <f t="shared" si="136"/>
        <v>6000</v>
      </c>
      <c r="L1250" s="4">
        <f>IF(D1250=1,"",VLOOKUP(D1250,系数!$AA$1:$AJ$12,MATCH(C1250,圣物评级,0),1))</f>
        <v>25</v>
      </c>
      <c r="M1250" s="4">
        <f t="shared" si="141"/>
        <v>16185</v>
      </c>
    </row>
    <row r="1251" spans="1:13" x14ac:dyDescent="0.3">
      <c r="A1251" s="4">
        <f t="shared" si="137"/>
        <v>81000011</v>
      </c>
      <c r="B1251" s="4">
        <v>1</v>
      </c>
      <c r="C1251" s="4">
        <f>INDEX(属性!F:F,MATCH(强化!A1251,属性!A:A,0))</f>
        <v>16</v>
      </c>
      <c r="D1251" s="4">
        <f t="shared" si="138"/>
        <v>49</v>
      </c>
      <c r="E1251" s="4">
        <v>0</v>
      </c>
      <c r="F1251" s="4">
        <v>0</v>
      </c>
      <c r="G1251" s="4">
        <v>0</v>
      </c>
      <c r="H1251" s="4">
        <f t="shared" si="139"/>
        <v>0</v>
      </c>
      <c r="I1251" s="4">
        <f t="shared" si="140"/>
        <v>588</v>
      </c>
      <c r="J1251" s="4">
        <f t="shared" si="135"/>
        <v>991</v>
      </c>
      <c r="K1251" s="4">
        <f t="shared" si="136"/>
        <v>6000</v>
      </c>
      <c r="L1251" s="4">
        <f>IF(D1251=1,"",VLOOKUP(D1251,系数!$AA$1:$AJ$12,MATCH(C1251,圣物评级,0),1))</f>
        <v>25</v>
      </c>
      <c r="M1251" s="4">
        <f t="shared" si="141"/>
        <v>17129</v>
      </c>
    </row>
    <row r="1252" spans="1:13" x14ac:dyDescent="0.3">
      <c r="A1252" s="4">
        <f t="shared" si="137"/>
        <v>81000011</v>
      </c>
      <c r="B1252" s="4">
        <v>1</v>
      </c>
      <c r="C1252" s="4">
        <f>INDEX(属性!F:F,MATCH(强化!A1252,属性!A:A,0))</f>
        <v>16</v>
      </c>
      <c r="D1252" s="4">
        <f t="shared" si="138"/>
        <v>50</v>
      </c>
      <c r="E1252" s="4">
        <v>0</v>
      </c>
      <c r="F1252" s="4">
        <v>0</v>
      </c>
      <c r="G1252" s="4">
        <v>0</v>
      </c>
      <c r="H1252" s="4">
        <f t="shared" si="139"/>
        <v>0</v>
      </c>
      <c r="I1252" s="4">
        <f t="shared" si="140"/>
        <v>594</v>
      </c>
      <c r="J1252" s="4">
        <f t="shared" si="135"/>
        <v>1040</v>
      </c>
      <c r="K1252" s="4">
        <f t="shared" si="136"/>
        <v>6000</v>
      </c>
      <c r="L1252" s="4">
        <f>IF(D1252=1,"",VLOOKUP(D1252,系数!$AA$1:$AJ$12,MATCH(C1252,圣物评级,0),1))</f>
        <v>30</v>
      </c>
      <c r="M1252" s="4">
        <f t="shared" si="141"/>
        <v>18120</v>
      </c>
    </row>
    <row r="1253" spans="1:13" x14ac:dyDescent="0.3">
      <c r="A1253" s="4">
        <f t="shared" si="137"/>
        <v>81000011</v>
      </c>
      <c r="B1253" s="4">
        <v>1</v>
      </c>
      <c r="C1253" s="4">
        <f>INDEX(属性!F:F,MATCH(强化!A1253,属性!A:A,0))</f>
        <v>16</v>
      </c>
      <c r="D1253" s="4">
        <f t="shared" si="138"/>
        <v>51</v>
      </c>
      <c r="E1253" s="4">
        <v>0</v>
      </c>
      <c r="F1253" s="4">
        <v>0</v>
      </c>
      <c r="G1253" s="4">
        <v>0</v>
      </c>
      <c r="H1253" s="4">
        <f t="shared" si="139"/>
        <v>0</v>
      </c>
      <c r="I1253" s="4">
        <f t="shared" si="140"/>
        <v>600</v>
      </c>
      <c r="J1253" s="4">
        <f t="shared" si="135"/>
        <v>1112</v>
      </c>
      <c r="K1253" s="4">
        <f t="shared" si="136"/>
        <v>6000</v>
      </c>
      <c r="L1253" s="4">
        <f>IF(D1253=1,"",VLOOKUP(D1253,系数!$AA$1:$AJ$12,MATCH(C1253,圣物评级,0),1))</f>
        <v>30</v>
      </c>
      <c r="M1253" s="4">
        <f t="shared" si="141"/>
        <v>19160</v>
      </c>
    </row>
    <row r="1254" spans="1:13" x14ac:dyDescent="0.3">
      <c r="A1254" s="4">
        <f t="shared" si="137"/>
        <v>81000011</v>
      </c>
      <c r="B1254" s="4">
        <v>1</v>
      </c>
      <c r="C1254" s="4">
        <f>INDEX(属性!F:F,MATCH(强化!A1254,属性!A:A,0))</f>
        <v>16</v>
      </c>
      <c r="D1254" s="4">
        <f t="shared" si="138"/>
        <v>52</v>
      </c>
      <c r="E1254" s="4">
        <v>0</v>
      </c>
      <c r="F1254" s="4">
        <v>0</v>
      </c>
      <c r="G1254" s="4">
        <v>0</v>
      </c>
      <c r="H1254" s="4">
        <f t="shared" si="139"/>
        <v>0</v>
      </c>
      <c r="I1254" s="4">
        <f t="shared" si="140"/>
        <v>606</v>
      </c>
      <c r="J1254" s="4">
        <f t="shared" si="135"/>
        <v>1190</v>
      </c>
      <c r="K1254" s="4">
        <f t="shared" si="136"/>
        <v>6000</v>
      </c>
      <c r="L1254" s="4">
        <f>IF(D1254=1,"",VLOOKUP(D1254,系数!$AA$1:$AJ$12,MATCH(C1254,圣物评级,0),1))</f>
        <v>30</v>
      </c>
      <c r="M1254" s="4">
        <f t="shared" si="141"/>
        <v>20272</v>
      </c>
    </row>
    <row r="1255" spans="1:13" x14ac:dyDescent="0.3">
      <c r="A1255" s="4">
        <f t="shared" si="137"/>
        <v>81000011</v>
      </c>
      <c r="B1255" s="4">
        <v>1</v>
      </c>
      <c r="C1255" s="4">
        <f>INDEX(属性!F:F,MATCH(强化!A1255,属性!A:A,0))</f>
        <v>16</v>
      </c>
      <c r="D1255" s="4">
        <f t="shared" si="138"/>
        <v>53</v>
      </c>
      <c r="E1255" s="4">
        <v>0</v>
      </c>
      <c r="F1255" s="4">
        <v>0</v>
      </c>
      <c r="G1255" s="4">
        <v>0</v>
      </c>
      <c r="H1255" s="4">
        <f t="shared" si="139"/>
        <v>0</v>
      </c>
      <c r="I1255" s="4">
        <f t="shared" si="140"/>
        <v>612</v>
      </c>
      <c r="J1255" s="4">
        <f t="shared" si="135"/>
        <v>1273</v>
      </c>
      <c r="K1255" s="4">
        <f t="shared" si="136"/>
        <v>6000</v>
      </c>
      <c r="L1255" s="4">
        <f>IF(D1255=1,"",VLOOKUP(D1255,系数!$AA$1:$AJ$12,MATCH(C1255,圣物评级,0),1))</f>
        <v>30</v>
      </c>
      <c r="M1255" s="4">
        <f t="shared" si="141"/>
        <v>21462</v>
      </c>
    </row>
    <row r="1256" spans="1:13" x14ac:dyDescent="0.3">
      <c r="A1256" s="4">
        <f t="shared" si="137"/>
        <v>81000011</v>
      </c>
      <c r="B1256" s="4">
        <v>1</v>
      </c>
      <c r="C1256" s="4">
        <f>INDEX(属性!F:F,MATCH(强化!A1256,属性!A:A,0))</f>
        <v>16</v>
      </c>
      <c r="D1256" s="4">
        <f t="shared" si="138"/>
        <v>54</v>
      </c>
      <c r="E1256" s="4">
        <v>0</v>
      </c>
      <c r="F1256" s="4">
        <v>0</v>
      </c>
      <c r="G1256" s="4">
        <v>0</v>
      </c>
      <c r="H1256" s="4">
        <f t="shared" si="139"/>
        <v>0</v>
      </c>
      <c r="I1256" s="4">
        <f t="shared" si="140"/>
        <v>618</v>
      </c>
      <c r="J1256" s="4">
        <f t="shared" si="135"/>
        <v>1362</v>
      </c>
      <c r="K1256" s="4">
        <f t="shared" si="136"/>
        <v>6000</v>
      </c>
      <c r="L1256" s="4">
        <f>IF(D1256=1,"",VLOOKUP(D1256,系数!$AA$1:$AJ$12,MATCH(C1256,圣物评级,0),1))</f>
        <v>30</v>
      </c>
      <c r="M1256" s="4">
        <f t="shared" si="141"/>
        <v>22735</v>
      </c>
    </row>
    <row r="1257" spans="1:13" x14ac:dyDescent="0.3">
      <c r="A1257" s="4">
        <f t="shared" si="137"/>
        <v>81000011</v>
      </c>
      <c r="B1257" s="4">
        <v>1</v>
      </c>
      <c r="C1257" s="4">
        <f>INDEX(属性!F:F,MATCH(强化!A1257,属性!A:A,0))</f>
        <v>16</v>
      </c>
      <c r="D1257" s="4">
        <f t="shared" si="138"/>
        <v>55</v>
      </c>
      <c r="E1257" s="4">
        <v>0</v>
      </c>
      <c r="F1257" s="4">
        <v>0</v>
      </c>
      <c r="G1257" s="4">
        <v>0</v>
      </c>
      <c r="H1257" s="4">
        <f t="shared" si="139"/>
        <v>0</v>
      </c>
      <c r="I1257" s="4">
        <f t="shared" si="140"/>
        <v>624</v>
      </c>
      <c r="J1257" s="4">
        <f t="shared" si="135"/>
        <v>1457</v>
      </c>
      <c r="K1257" s="4">
        <f t="shared" si="136"/>
        <v>6000</v>
      </c>
      <c r="L1257" s="4">
        <f>IF(D1257=1,"",VLOOKUP(D1257,系数!$AA$1:$AJ$12,MATCH(C1257,圣物评级,0),1))</f>
        <v>30</v>
      </c>
      <c r="M1257" s="4">
        <f t="shared" si="141"/>
        <v>24097</v>
      </c>
    </row>
    <row r="1258" spans="1:13" x14ac:dyDescent="0.3">
      <c r="A1258" s="4">
        <f t="shared" si="137"/>
        <v>81000011</v>
      </c>
      <c r="B1258" s="4">
        <v>1</v>
      </c>
      <c r="C1258" s="4">
        <f>INDEX(属性!F:F,MATCH(强化!A1258,属性!A:A,0))</f>
        <v>16</v>
      </c>
      <c r="D1258" s="4">
        <f t="shared" si="138"/>
        <v>56</v>
      </c>
      <c r="E1258" s="4">
        <v>0</v>
      </c>
      <c r="F1258" s="4">
        <v>0</v>
      </c>
      <c r="G1258" s="4">
        <v>0</v>
      </c>
      <c r="H1258" s="4">
        <f t="shared" si="139"/>
        <v>0</v>
      </c>
      <c r="I1258" s="4">
        <f t="shared" si="140"/>
        <v>630</v>
      </c>
      <c r="J1258" s="4">
        <f t="shared" si="135"/>
        <v>1559</v>
      </c>
      <c r="K1258" s="4">
        <f t="shared" si="136"/>
        <v>6000</v>
      </c>
      <c r="L1258" s="4">
        <f>IF(D1258=1,"",VLOOKUP(D1258,系数!$AA$1:$AJ$12,MATCH(C1258,圣物评级,0),1))</f>
        <v>30</v>
      </c>
      <c r="M1258" s="4">
        <f t="shared" si="141"/>
        <v>25554</v>
      </c>
    </row>
    <row r="1259" spans="1:13" x14ac:dyDescent="0.3">
      <c r="A1259" s="4">
        <f t="shared" si="137"/>
        <v>81000011</v>
      </c>
      <c r="B1259" s="4">
        <v>1</v>
      </c>
      <c r="C1259" s="4">
        <f>INDEX(属性!F:F,MATCH(强化!A1259,属性!A:A,0))</f>
        <v>16</v>
      </c>
      <c r="D1259" s="4">
        <f t="shared" si="138"/>
        <v>57</v>
      </c>
      <c r="E1259" s="4">
        <v>0</v>
      </c>
      <c r="F1259" s="4">
        <v>0</v>
      </c>
      <c r="G1259" s="4">
        <v>0</v>
      </c>
      <c r="H1259" s="4">
        <f t="shared" si="139"/>
        <v>0</v>
      </c>
      <c r="I1259" s="4">
        <f t="shared" si="140"/>
        <v>636</v>
      </c>
      <c r="J1259" s="4">
        <f t="shared" si="135"/>
        <v>1668</v>
      </c>
      <c r="K1259" s="4">
        <f t="shared" si="136"/>
        <v>6000</v>
      </c>
      <c r="L1259" s="4">
        <f>IF(D1259=1,"",VLOOKUP(D1259,系数!$AA$1:$AJ$12,MATCH(C1259,圣物评级,0),1))</f>
        <v>30</v>
      </c>
      <c r="M1259" s="4">
        <f t="shared" si="141"/>
        <v>27113</v>
      </c>
    </row>
    <row r="1260" spans="1:13" x14ac:dyDescent="0.3">
      <c r="A1260" s="4">
        <f t="shared" si="137"/>
        <v>81000011</v>
      </c>
      <c r="B1260" s="4">
        <v>1</v>
      </c>
      <c r="C1260" s="4">
        <f>INDEX(属性!F:F,MATCH(强化!A1260,属性!A:A,0))</f>
        <v>16</v>
      </c>
      <c r="D1260" s="4">
        <f t="shared" si="138"/>
        <v>58</v>
      </c>
      <c r="E1260" s="4">
        <v>0</v>
      </c>
      <c r="F1260" s="4">
        <v>0</v>
      </c>
      <c r="G1260" s="4">
        <v>0</v>
      </c>
      <c r="H1260" s="4">
        <f t="shared" si="139"/>
        <v>0</v>
      </c>
      <c r="I1260" s="4">
        <f t="shared" si="140"/>
        <v>642</v>
      </c>
      <c r="J1260" s="4">
        <f t="shared" si="135"/>
        <v>1784</v>
      </c>
      <c r="K1260" s="4">
        <f t="shared" si="136"/>
        <v>6000</v>
      </c>
      <c r="L1260" s="4">
        <f>IF(D1260=1,"",VLOOKUP(D1260,系数!$AA$1:$AJ$12,MATCH(C1260,圣物评级,0),1))</f>
        <v>30</v>
      </c>
      <c r="M1260" s="4">
        <f t="shared" si="141"/>
        <v>28781</v>
      </c>
    </row>
    <row r="1261" spans="1:13" x14ac:dyDescent="0.3">
      <c r="A1261" s="4">
        <f t="shared" si="137"/>
        <v>81000011</v>
      </c>
      <c r="B1261" s="4">
        <v>1</v>
      </c>
      <c r="C1261" s="4">
        <f>INDEX(属性!F:F,MATCH(强化!A1261,属性!A:A,0))</f>
        <v>16</v>
      </c>
      <c r="D1261" s="4">
        <f t="shared" si="138"/>
        <v>59</v>
      </c>
      <c r="E1261" s="4">
        <v>0</v>
      </c>
      <c r="F1261" s="4">
        <v>0</v>
      </c>
      <c r="G1261" s="4">
        <v>0</v>
      </c>
      <c r="H1261" s="4">
        <f t="shared" si="139"/>
        <v>0</v>
      </c>
      <c r="I1261" s="4">
        <f t="shared" si="140"/>
        <v>648</v>
      </c>
      <c r="J1261" s="4">
        <f t="shared" si="135"/>
        <v>1908</v>
      </c>
      <c r="K1261" s="4">
        <f t="shared" si="136"/>
        <v>6000</v>
      </c>
      <c r="L1261" s="4">
        <f>IF(D1261=1,"",VLOOKUP(D1261,系数!$AA$1:$AJ$12,MATCH(C1261,圣物评级,0),1))</f>
        <v>30</v>
      </c>
      <c r="M1261" s="4">
        <f t="shared" si="141"/>
        <v>30565</v>
      </c>
    </row>
    <row r="1262" spans="1:13" x14ac:dyDescent="0.3">
      <c r="A1262" s="4">
        <f t="shared" si="137"/>
        <v>81000011</v>
      </c>
      <c r="B1262" s="4">
        <v>1</v>
      </c>
      <c r="C1262" s="4">
        <f>INDEX(属性!F:F,MATCH(强化!A1262,属性!A:A,0))</f>
        <v>16</v>
      </c>
      <c r="D1262" s="4">
        <f t="shared" si="138"/>
        <v>60</v>
      </c>
      <c r="E1262" s="4">
        <v>0</v>
      </c>
      <c r="F1262" s="4">
        <v>0</v>
      </c>
      <c r="G1262" s="4">
        <v>0</v>
      </c>
      <c r="H1262" s="4">
        <f t="shared" si="139"/>
        <v>0</v>
      </c>
      <c r="I1262" s="4">
        <f t="shared" si="140"/>
        <v>654</v>
      </c>
      <c r="J1262" s="4">
        <f t="shared" si="135"/>
        <v>2042</v>
      </c>
      <c r="K1262" s="4">
        <f t="shared" si="136"/>
        <v>6000</v>
      </c>
      <c r="L1262" s="4">
        <f>IF(D1262=1,"",VLOOKUP(D1262,系数!$AA$1:$AJ$12,MATCH(C1262,圣物评级,0),1))</f>
        <v>35</v>
      </c>
      <c r="M1262" s="4">
        <f t="shared" si="141"/>
        <v>32473</v>
      </c>
    </row>
    <row r="1263" spans="1:13" x14ac:dyDescent="0.3">
      <c r="A1263" s="4">
        <f t="shared" si="137"/>
        <v>81000011</v>
      </c>
      <c r="B1263" s="4">
        <v>1</v>
      </c>
      <c r="C1263" s="4">
        <f>INDEX(属性!F:F,MATCH(强化!A1263,属性!A:A,0))</f>
        <v>16</v>
      </c>
      <c r="D1263" s="4">
        <f t="shared" si="138"/>
        <v>61</v>
      </c>
      <c r="E1263" s="4">
        <v>0</v>
      </c>
      <c r="F1263" s="4">
        <v>0</v>
      </c>
      <c r="G1263" s="4">
        <v>0</v>
      </c>
      <c r="H1263" s="4">
        <f t="shared" si="139"/>
        <v>0</v>
      </c>
      <c r="I1263" s="4">
        <f t="shared" si="140"/>
        <v>660</v>
      </c>
      <c r="J1263" s="4">
        <f t="shared" si="135"/>
        <v>2225</v>
      </c>
      <c r="K1263" s="4">
        <f t="shared" si="136"/>
        <v>6000</v>
      </c>
      <c r="L1263" s="4">
        <f>IF(D1263=1,"",VLOOKUP(D1263,系数!$AA$1:$AJ$12,MATCH(C1263,圣物评级,0),1))</f>
        <v>35</v>
      </c>
      <c r="M1263" s="4">
        <f t="shared" si="141"/>
        <v>34515</v>
      </c>
    </row>
    <row r="1264" spans="1:13" x14ac:dyDescent="0.3">
      <c r="A1264" s="4">
        <f t="shared" si="137"/>
        <v>81000011</v>
      </c>
      <c r="B1264" s="4">
        <v>1</v>
      </c>
      <c r="C1264" s="4">
        <f>INDEX(属性!F:F,MATCH(强化!A1264,属性!A:A,0))</f>
        <v>16</v>
      </c>
      <c r="D1264" s="4">
        <f t="shared" si="138"/>
        <v>62</v>
      </c>
      <c r="E1264" s="4">
        <v>0</v>
      </c>
      <c r="F1264" s="4">
        <v>0</v>
      </c>
      <c r="G1264" s="4">
        <v>0</v>
      </c>
      <c r="H1264" s="4">
        <f t="shared" si="139"/>
        <v>0</v>
      </c>
      <c r="I1264" s="4">
        <f t="shared" si="140"/>
        <v>666</v>
      </c>
      <c r="J1264" s="4">
        <f t="shared" si="135"/>
        <v>2425</v>
      </c>
      <c r="K1264" s="4">
        <f t="shared" si="136"/>
        <v>6000</v>
      </c>
      <c r="L1264" s="4">
        <f>IF(D1264=1,"",VLOOKUP(D1264,系数!$AA$1:$AJ$12,MATCH(C1264,圣物评级,0),1))</f>
        <v>35</v>
      </c>
      <c r="M1264" s="4">
        <f t="shared" si="141"/>
        <v>36740</v>
      </c>
    </row>
    <row r="1265" spans="1:13" x14ac:dyDescent="0.3">
      <c r="A1265" s="4">
        <f t="shared" si="137"/>
        <v>81000011</v>
      </c>
      <c r="B1265" s="4">
        <v>1</v>
      </c>
      <c r="C1265" s="4">
        <f>INDEX(属性!F:F,MATCH(强化!A1265,属性!A:A,0))</f>
        <v>16</v>
      </c>
      <c r="D1265" s="4">
        <f t="shared" si="138"/>
        <v>63</v>
      </c>
      <c r="E1265" s="4">
        <v>0</v>
      </c>
      <c r="F1265" s="4">
        <v>0</v>
      </c>
      <c r="G1265" s="4">
        <v>0</v>
      </c>
      <c r="H1265" s="4">
        <f t="shared" si="139"/>
        <v>0</v>
      </c>
      <c r="I1265" s="4">
        <f t="shared" si="140"/>
        <v>672</v>
      </c>
      <c r="J1265" s="4">
        <f t="shared" si="135"/>
        <v>2643</v>
      </c>
      <c r="K1265" s="4">
        <f t="shared" si="136"/>
        <v>6000</v>
      </c>
      <c r="L1265" s="4">
        <f>IF(D1265=1,"",VLOOKUP(D1265,系数!$AA$1:$AJ$12,MATCH(C1265,圣物评级,0),1))</f>
        <v>35</v>
      </c>
      <c r="M1265" s="4">
        <f t="shared" si="141"/>
        <v>39165</v>
      </c>
    </row>
    <row r="1266" spans="1:13" x14ac:dyDescent="0.3">
      <c r="A1266" s="4">
        <f t="shared" si="137"/>
        <v>81000011</v>
      </c>
      <c r="B1266" s="4">
        <v>1</v>
      </c>
      <c r="C1266" s="4">
        <f>INDEX(属性!F:F,MATCH(强化!A1266,属性!A:A,0))</f>
        <v>16</v>
      </c>
      <c r="D1266" s="4">
        <f t="shared" si="138"/>
        <v>64</v>
      </c>
      <c r="E1266" s="4">
        <v>0</v>
      </c>
      <c r="F1266" s="4">
        <v>0</v>
      </c>
      <c r="G1266" s="4">
        <v>0</v>
      </c>
      <c r="H1266" s="4">
        <f t="shared" si="139"/>
        <v>0</v>
      </c>
      <c r="I1266" s="4">
        <f t="shared" si="140"/>
        <v>678</v>
      </c>
      <c r="J1266" s="4">
        <f t="shared" si="135"/>
        <v>2880</v>
      </c>
      <c r="K1266" s="4">
        <f t="shared" si="136"/>
        <v>6000</v>
      </c>
      <c r="L1266" s="4">
        <f>IF(D1266=1,"",VLOOKUP(D1266,系数!$AA$1:$AJ$12,MATCH(C1266,圣物评级,0),1))</f>
        <v>35</v>
      </c>
      <c r="M1266" s="4">
        <f t="shared" si="141"/>
        <v>41808</v>
      </c>
    </row>
    <row r="1267" spans="1:13" x14ac:dyDescent="0.3">
      <c r="A1267" s="4">
        <f t="shared" si="137"/>
        <v>81000011</v>
      </c>
      <c r="B1267" s="4">
        <v>1</v>
      </c>
      <c r="C1267" s="4">
        <f>INDEX(属性!F:F,MATCH(强化!A1267,属性!A:A,0))</f>
        <v>16</v>
      </c>
      <c r="D1267" s="4">
        <f t="shared" si="138"/>
        <v>65</v>
      </c>
      <c r="E1267" s="4">
        <v>0</v>
      </c>
      <c r="F1267" s="4">
        <v>0</v>
      </c>
      <c r="G1267" s="4">
        <v>0</v>
      </c>
      <c r="H1267" s="4">
        <f t="shared" si="139"/>
        <v>0</v>
      </c>
      <c r="I1267" s="4">
        <f t="shared" si="140"/>
        <v>684</v>
      </c>
      <c r="J1267" s="4">
        <f t="shared" si="135"/>
        <v>3140</v>
      </c>
      <c r="K1267" s="4">
        <f t="shared" si="136"/>
        <v>6000</v>
      </c>
      <c r="L1267" s="4">
        <f>IF(D1267=1,"",VLOOKUP(D1267,系数!$AA$1:$AJ$12,MATCH(C1267,圣物评级,0),1))</f>
        <v>35</v>
      </c>
      <c r="M1267" s="4">
        <f t="shared" si="141"/>
        <v>44688</v>
      </c>
    </row>
    <row r="1268" spans="1:13" x14ac:dyDescent="0.3">
      <c r="A1268" s="4">
        <f t="shared" si="137"/>
        <v>81000011</v>
      </c>
      <c r="B1268" s="4">
        <v>1</v>
      </c>
      <c r="C1268" s="4">
        <f>INDEX(属性!F:F,MATCH(强化!A1268,属性!A:A,0))</f>
        <v>16</v>
      </c>
      <c r="D1268" s="4">
        <f t="shared" si="138"/>
        <v>66</v>
      </c>
      <c r="E1268" s="4">
        <v>0</v>
      </c>
      <c r="F1268" s="4">
        <v>0</v>
      </c>
      <c r="G1268" s="4">
        <v>0</v>
      </c>
      <c r="H1268" s="4">
        <f t="shared" si="139"/>
        <v>0</v>
      </c>
      <c r="I1268" s="4">
        <f t="shared" si="140"/>
        <v>690</v>
      </c>
      <c r="J1268" s="4">
        <f t="shared" ref="J1268:J1322" si="142">INT(J2228*0.8)</f>
        <v>3422</v>
      </c>
      <c r="K1268" s="4">
        <f t="shared" ref="K1268:K1331" si="143">60*100</f>
        <v>6000</v>
      </c>
      <c r="L1268" s="4">
        <f>IF(D1268=1,"",VLOOKUP(D1268,系数!$AA$1:$AJ$12,MATCH(C1268,圣物评级,0),1))</f>
        <v>35</v>
      </c>
      <c r="M1268" s="4">
        <f t="shared" si="141"/>
        <v>47828</v>
      </c>
    </row>
    <row r="1269" spans="1:13" x14ac:dyDescent="0.3">
      <c r="A1269" s="4">
        <f t="shared" si="137"/>
        <v>81000011</v>
      </c>
      <c r="B1269" s="4">
        <v>1</v>
      </c>
      <c r="C1269" s="4">
        <f>INDEX(属性!F:F,MATCH(强化!A1269,属性!A:A,0))</f>
        <v>16</v>
      </c>
      <c r="D1269" s="4">
        <f t="shared" si="138"/>
        <v>67</v>
      </c>
      <c r="E1269" s="4">
        <v>0</v>
      </c>
      <c r="F1269" s="4">
        <v>0</v>
      </c>
      <c r="G1269" s="4">
        <v>0</v>
      </c>
      <c r="H1269" s="4">
        <f t="shared" si="139"/>
        <v>0</v>
      </c>
      <c r="I1269" s="4">
        <f t="shared" si="140"/>
        <v>696</v>
      </c>
      <c r="J1269" s="4">
        <f t="shared" si="142"/>
        <v>3730</v>
      </c>
      <c r="K1269" s="4">
        <f t="shared" si="143"/>
        <v>6000</v>
      </c>
      <c r="L1269" s="4">
        <f>IF(D1269=1,"",VLOOKUP(D1269,系数!$AA$1:$AJ$12,MATCH(C1269,圣物评级,0),1))</f>
        <v>35</v>
      </c>
      <c r="M1269" s="4">
        <f t="shared" si="141"/>
        <v>51250</v>
      </c>
    </row>
    <row r="1270" spans="1:13" x14ac:dyDescent="0.3">
      <c r="A1270" s="4">
        <f t="shared" si="137"/>
        <v>81000011</v>
      </c>
      <c r="B1270" s="4">
        <v>1</v>
      </c>
      <c r="C1270" s="4">
        <f>INDEX(属性!F:F,MATCH(强化!A1270,属性!A:A,0))</f>
        <v>16</v>
      </c>
      <c r="D1270" s="4">
        <f t="shared" si="138"/>
        <v>68</v>
      </c>
      <c r="E1270" s="4">
        <v>0</v>
      </c>
      <c r="F1270" s="4">
        <v>0</v>
      </c>
      <c r="G1270" s="4">
        <v>0</v>
      </c>
      <c r="H1270" s="4">
        <f t="shared" si="139"/>
        <v>0</v>
      </c>
      <c r="I1270" s="4">
        <f t="shared" si="140"/>
        <v>702</v>
      </c>
      <c r="J1270" s="4">
        <f t="shared" si="142"/>
        <v>4065</v>
      </c>
      <c r="K1270" s="4">
        <f t="shared" si="143"/>
        <v>6000</v>
      </c>
      <c r="L1270" s="4">
        <f>IF(D1270=1,"",VLOOKUP(D1270,系数!$AA$1:$AJ$12,MATCH(C1270,圣物评级,0),1))</f>
        <v>35</v>
      </c>
      <c r="M1270" s="4">
        <f t="shared" si="141"/>
        <v>54980</v>
      </c>
    </row>
    <row r="1271" spans="1:13" x14ac:dyDescent="0.3">
      <c r="A1271" s="4">
        <f t="shared" si="137"/>
        <v>81000011</v>
      </c>
      <c r="B1271" s="4">
        <v>1</v>
      </c>
      <c r="C1271" s="4">
        <f>INDEX(属性!F:F,MATCH(强化!A1271,属性!A:A,0))</f>
        <v>16</v>
      </c>
      <c r="D1271" s="4">
        <f t="shared" si="138"/>
        <v>69</v>
      </c>
      <c r="E1271" s="4">
        <v>0</v>
      </c>
      <c r="F1271" s="4">
        <v>0</v>
      </c>
      <c r="G1271" s="4">
        <v>0</v>
      </c>
      <c r="H1271" s="4">
        <f t="shared" si="139"/>
        <v>0</v>
      </c>
      <c r="I1271" s="4">
        <f t="shared" si="140"/>
        <v>708</v>
      </c>
      <c r="J1271" s="4">
        <f t="shared" si="142"/>
        <v>4431</v>
      </c>
      <c r="K1271" s="4">
        <f t="shared" si="143"/>
        <v>6000</v>
      </c>
      <c r="L1271" s="4">
        <f>IF(D1271=1,"",VLOOKUP(D1271,系数!$AA$1:$AJ$12,MATCH(C1271,圣物评级,0),1))</f>
        <v>35</v>
      </c>
      <c r="M1271" s="4">
        <f t="shared" si="141"/>
        <v>59045</v>
      </c>
    </row>
    <row r="1272" spans="1:13" x14ac:dyDescent="0.3">
      <c r="A1272" s="4">
        <f t="shared" si="137"/>
        <v>81000011</v>
      </c>
      <c r="B1272" s="4">
        <v>1</v>
      </c>
      <c r="C1272" s="4">
        <f>INDEX(属性!F:F,MATCH(强化!A1272,属性!A:A,0))</f>
        <v>16</v>
      </c>
      <c r="D1272" s="4">
        <f t="shared" si="138"/>
        <v>70</v>
      </c>
      <c r="E1272" s="4">
        <v>0</v>
      </c>
      <c r="F1272" s="4">
        <v>0</v>
      </c>
      <c r="G1272" s="4">
        <v>0</v>
      </c>
      <c r="H1272" s="4">
        <f t="shared" si="139"/>
        <v>0</v>
      </c>
      <c r="I1272" s="4">
        <f t="shared" si="140"/>
        <v>714</v>
      </c>
      <c r="J1272" s="4">
        <f t="shared" si="142"/>
        <v>4829</v>
      </c>
      <c r="K1272" s="4">
        <f t="shared" si="143"/>
        <v>6000</v>
      </c>
      <c r="L1272" s="4">
        <f>IF(D1272=1,"",VLOOKUP(D1272,系数!$AA$1:$AJ$12,MATCH(C1272,圣物评级,0),1))</f>
        <v>40</v>
      </c>
      <c r="M1272" s="4">
        <f t="shared" si="141"/>
        <v>63476</v>
      </c>
    </row>
    <row r="1273" spans="1:13" x14ac:dyDescent="0.3">
      <c r="A1273" s="4">
        <f t="shared" si="137"/>
        <v>81000011</v>
      </c>
      <c r="B1273" s="4">
        <v>1</v>
      </c>
      <c r="C1273" s="4">
        <f>INDEX(属性!F:F,MATCH(强化!A1273,属性!A:A,0))</f>
        <v>16</v>
      </c>
      <c r="D1273" s="4">
        <f t="shared" si="138"/>
        <v>71</v>
      </c>
      <c r="E1273" s="4">
        <v>0</v>
      </c>
      <c r="F1273" s="4">
        <v>0</v>
      </c>
      <c r="G1273" s="4">
        <v>0</v>
      </c>
      <c r="H1273" s="4">
        <f t="shared" si="139"/>
        <v>0</v>
      </c>
      <c r="I1273" s="4">
        <f t="shared" si="140"/>
        <v>720</v>
      </c>
      <c r="J1273" s="4">
        <f t="shared" si="142"/>
        <v>5360</v>
      </c>
      <c r="K1273" s="4">
        <f t="shared" si="143"/>
        <v>6000</v>
      </c>
      <c r="L1273" s="4">
        <f>IF(D1273=1,"",VLOOKUP(D1273,系数!$AA$1:$AJ$12,MATCH(C1273,圣物评级,0),1))</f>
        <v>40</v>
      </c>
      <c r="M1273" s="4">
        <f t="shared" si="141"/>
        <v>68305</v>
      </c>
    </row>
    <row r="1274" spans="1:13" x14ac:dyDescent="0.3">
      <c r="A1274" s="4">
        <f t="shared" si="137"/>
        <v>81000011</v>
      </c>
      <c r="B1274" s="4">
        <v>1</v>
      </c>
      <c r="C1274" s="4">
        <f>INDEX(属性!F:F,MATCH(强化!A1274,属性!A:A,0))</f>
        <v>16</v>
      </c>
      <c r="D1274" s="4">
        <f t="shared" si="138"/>
        <v>72</v>
      </c>
      <c r="E1274" s="4">
        <v>0</v>
      </c>
      <c r="F1274" s="4">
        <v>0</v>
      </c>
      <c r="G1274" s="4">
        <v>0</v>
      </c>
      <c r="H1274" s="4">
        <f t="shared" si="139"/>
        <v>0</v>
      </c>
      <c r="I1274" s="4">
        <f t="shared" si="140"/>
        <v>726</v>
      </c>
      <c r="J1274" s="4">
        <f t="shared" si="142"/>
        <v>5950</v>
      </c>
      <c r="K1274" s="4">
        <f t="shared" si="143"/>
        <v>6000</v>
      </c>
      <c r="L1274" s="4">
        <f>IF(D1274=1,"",VLOOKUP(D1274,系数!$AA$1:$AJ$12,MATCH(C1274,圣物评级,0),1))</f>
        <v>40</v>
      </c>
      <c r="M1274" s="4">
        <f t="shared" si="141"/>
        <v>73665</v>
      </c>
    </row>
    <row r="1275" spans="1:13" x14ac:dyDescent="0.3">
      <c r="A1275" s="4">
        <f t="shared" si="137"/>
        <v>81000011</v>
      </c>
      <c r="B1275" s="4">
        <v>1</v>
      </c>
      <c r="C1275" s="4">
        <f>INDEX(属性!F:F,MATCH(强化!A1275,属性!A:A,0))</f>
        <v>16</v>
      </c>
      <c r="D1275" s="4">
        <f t="shared" si="138"/>
        <v>73</v>
      </c>
      <c r="E1275" s="4">
        <v>0</v>
      </c>
      <c r="F1275" s="4">
        <v>0</v>
      </c>
      <c r="G1275" s="4">
        <v>0</v>
      </c>
      <c r="H1275" s="4">
        <f t="shared" si="139"/>
        <v>0</v>
      </c>
      <c r="I1275" s="4">
        <f t="shared" si="140"/>
        <v>732</v>
      </c>
      <c r="J1275" s="4">
        <f t="shared" si="142"/>
        <v>6604</v>
      </c>
      <c r="K1275" s="4">
        <f t="shared" si="143"/>
        <v>6000</v>
      </c>
      <c r="L1275" s="4">
        <f>IF(D1275=1,"",VLOOKUP(D1275,系数!$AA$1:$AJ$12,MATCH(C1275,圣物评级,0),1))</f>
        <v>40</v>
      </c>
      <c r="M1275" s="4">
        <f t="shared" si="141"/>
        <v>79615</v>
      </c>
    </row>
    <row r="1276" spans="1:13" x14ac:dyDescent="0.3">
      <c r="A1276" s="4">
        <f t="shared" ref="A1276:A1339" si="144">A1156+1</f>
        <v>81000011</v>
      </c>
      <c r="B1276" s="4">
        <v>1</v>
      </c>
      <c r="C1276" s="4">
        <f>INDEX(属性!F:F,MATCH(强化!A1276,属性!A:A,0))</f>
        <v>16</v>
      </c>
      <c r="D1276" s="4">
        <f t="shared" ref="D1276:D1339" si="145">D1156</f>
        <v>74</v>
      </c>
      <c r="E1276" s="4">
        <v>0</v>
      </c>
      <c r="F1276" s="4">
        <v>0</v>
      </c>
      <c r="G1276" s="4">
        <v>0</v>
      </c>
      <c r="H1276" s="4">
        <f t="shared" si="139"/>
        <v>0</v>
      </c>
      <c r="I1276" s="4">
        <f t="shared" si="140"/>
        <v>738</v>
      </c>
      <c r="J1276" s="4">
        <f t="shared" si="142"/>
        <v>7331</v>
      </c>
      <c r="K1276" s="4">
        <f t="shared" si="143"/>
        <v>6000</v>
      </c>
      <c r="L1276" s="4">
        <f>IF(D1276=1,"",VLOOKUP(D1276,系数!$AA$1:$AJ$12,MATCH(C1276,圣物评级,0),1))</f>
        <v>40</v>
      </c>
      <c r="M1276" s="4">
        <f t="shared" si="141"/>
        <v>86219</v>
      </c>
    </row>
    <row r="1277" spans="1:13" x14ac:dyDescent="0.3">
      <c r="A1277" s="4">
        <f t="shared" si="144"/>
        <v>81000011</v>
      </c>
      <c r="B1277" s="4">
        <v>1</v>
      </c>
      <c r="C1277" s="4">
        <f>INDEX(属性!F:F,MATCH(强化!A1277,属性!A:A,0))</f>
        <v>16</v>
      </c>
      <c r="D1277" s="4">
        <f t="shared" si="145"/>
        <v>75</v>
      </c>
      <c r="E1277" s="4">
        <v>0</v>
      </c>
      <c r="F1277" s="4">
        <v>0</v>
      </c>
      <c r="G1277" s="4">
        <v>0</v>
      </c>
      <c r="H1277" s="4">
        <f t="shared" si="139"/>
        <v>0</v>
      </c>
      <c r="I1277" s="4">
        <f t="shared" si="140"/>
        <v>744</v>
      </c>
      <c r="J1277" s="4">
        <f t="shared" si="142"/>
        <v>8137</v>
      </c>
      <c r="K1277" s="4">
        <f t="shared" si="143"/>
        <v>6000</v>
      </c>
      <c r="L1277" s="4">
        <f>IF(D1277=1,"",VLOOKUP(D1277,系数!$AA$1:$AJ$12,MATCH(C1277,圣物评级,0),1))</f>
        <v>40</v>
      </c>
      <c r="M1277" s="4">
        <f t="shared" si="141"/>
        <v>93550</v>
      </c>
    </row>
    <row r="1278" spans="1:13" x14ac:dyDescent="0.3">
      <c r="A1278" s="4">
        <f t="shared" si="144"/>
        <v>81000011</v>
      </c>
      <c r="B1278" s="4">
        <v>1</v>
      </c>
      <c r="C1278" s="4">
        <f>INDEX(属性!F:F,MATCH(强化!A1278,属性!A:A,0))</f>
        <v>16</v>
      </c>
      <c r="D1278" s="4">
        <f t="shared" si="145"/>
        <v>76</v>
      </c>
      <c r="E1278" s="4">
        <v>0</v>
      </c>
      <c r="F1278" s="4">
        <v>0</v>
      </c>
      <c r="G1278" s="4">
        <v>0</v>
      </c>
      <c r="H1278" s="4">
        <f t="shared" si="139"/>
        <v>0</v>
      </c>
      <c r="I1278" s="4">
        <f t="shared" si="140"/>
        <v>750</v>
      </c>
      <c r="J1278" s="4">
        <f t="shared" si="142"/>
        <v>9032</v>
      </c>
      <c r="K1278" s="4">
        <f t="shared" si="143"/>
        <v>6000</v>
      </c>
      <c r="L1278" s="4">
        <f>IF(D1278=1,"",VLOOKUP(D1278,系数!$AA$1:$AJ$12,MATCH(C1278,圣物评级,0),1))</f>
        <v>40</v>
      </c>
      <c r="M1278" s="4">
        <f t="shared" si="141"/>
        <v>101687</v>
      </c>
    </row>
    <row r="1279" spans="1:13" x14ac:dyDescent="0.3">
      <c r="A1279" s="4">
        <f t="shared" si="144"/>
        <v>81000011</v>
      </c>
      <c r="B1279" s="4">
        <v>1</v>
      </c>
      <c r="C1279" s="4">
        <f>INDEX(属性!F:F,MATCH(强化!A1279,属性!A:A,0))</f>
        <v>16</v>
      </c>
      <c r="D1279" s="4">
        <f t="shared" si="145"/>
        <v>77</v>
      </c>
      <c r="E1279" s="4">
        <v>0</v>
      </c>
      <c r="F1279" s="4">
        <v>0</v>
      </c>
      <c r="G1279" s="4">
        <v>0</v>
      </c>
      <c r="H1279" s="4">
        <f t="shared" si="139"/>
        <v>0</v>
      </c>
      <c r="I1279" s="4">
        <f t="shared" si="140"/>
        <v>756</v>
      </c>
      <c r="J1279" s="4">
        <f t="shared" si="142"/>
        <v>10024</v>
      </c>
      <c r="K1279" s="4">
        <f t="shared" si="143"/>
        <v>6000</v>
      </c>
      <c r="L1279" s="4">
        <f>IF(D1279=1,"",VLOOKUP(D1279,系数!$AA$1:$AJ$12,MATCH(C1279,圣物评级,0),1))</f>
        <v>40</v>
      </c>
      <c r="M1279" s="4">
        <f t="shared" si="141"/>
        <v>110719</v>
      </c>
    </row>
    <row r="1280" spans="1:13" x14ac:dyDescent="0.3">
      <c r="A1280" s="4">
        <f t="shared" si="144"/>
        <v>81000011</v>
      </c>
      <c r="B1280" s="4">
        <v>1</v>
      </c>
      <c r="C1280" s="4">
        <f>INDEX(属性!F:F,MATCH(强化!A1280,属性!A:A,0))</f>
        <v>16</v>
      </c>
      <c r="D1280" s="4">
        <f t="shared" si="145"/>
        <v>78</v>
      </c>
      <c r="E1280" s="4">
        <v>0</v>
      </c>
      <c r="F1280" s="4">
        <v>0</v>
      </c>
      <c r="G1280" s="4">
        <v>0</v>
      </c>
      <c r="H1280" s="4">
        <f t="shared" si="139"/>
        <v>0</v>
      </c>
      <c r="I1280" s="4">
        <f t="shared" si="140"/>
        <v>762</v>
      </c>
      <c r="J1280" s="4">
        <f t="shared" si="142"/>
        <v>11127</v>
      </c>
      <c r="K1280" s="4">
        <f t="shared" si="143"/>
        <v>6000</v>
      </c>
      <c r="L1280" s="4">
        <f>IF(D1280=1,"",VLOOKUP(D1280,系数!$AA$1:$AJ$12,MATCH(C1280,圣物评级,0),1))</f>
        <v>40</v>
      </c>
      <c r="M1280" s="4">
        <f t="shared" si="141"/>
        <v>120743</v>
      </c>
    </row>
    <row r="1281" spans="1:13" x14ac:dyDescent="0.3">
      <c r="A1281" s="4">
        <f t="shared" si="144"/>
        <v>81000011</v>
      </c>
      <c r="B1281" s="4">
        <v>1</v>
      </c>
      <c r="C1281" s="4">
        <f>INDEX(属性!F:F,MATCH(强化!A1281,属性!A:A,0))</f>
        <v>16</v>
      </c>
      <c r="D1281" s="4">
        <f t="shared" si="145"/>
        <v>79</v>
      </c>
      <c r="E1281" s="4">
        <v>0</v>
      </c>
      <c r="F1281" s="4">
        <v>0</v>
      </c>
      <c r="G1281" s="4">
        <v>0</v>
      </c>
      <c r="H1281" s="4">
        <f t="shared" si="139"/>
        <v>0</v>
      </c>
      <c r="I1281" s="4">
        <f t="shared" si="140"/>
        <v>768</v>
      </c>
      <c r="J1281" s="4">
        <f t="shared" si="142"/>
        <v>12350</v>
      </c>
      <c r="K1281" s="4">
        <f t="shared" si="143"/>
        <v>6000</v>
      </c>
      <c r="L1281" s="4">
        <f>IF(D1281=1,"",VLOOKUP(D1281,系数!$AA$1:$AJ$12,MATCH(C1281,圣物评级,0),1))</f>
        <v>40</v>
      </c>
      <c r="M1281" s="4">
        <f t="shared" si="141"/>
        <v>131870</v>
      </c>
    </row>
    <row r="1282" spans="1:13" x14ac:dyDescent="0.3">
      <c r="A1282" s="4">
        <f t="shared" si="144"/>
        <v>81000011</v>
      </c>
      <c r="B1282" s="4">
        <v>1</v>
      </c>
      <c r="C1282" s="4">
        <f>INDEX(属性!F:F,MATCH(强化!A1282,属性!A:A,0))</f>
        <v>16</v>
      </c>
      <c r="D1282" s="4">
        <f t="shared" si="145"/>
        <v>80</v>
      </c>
      <c r="E1282" s="4">
        <v>0</v>
      </c>
      <c r="F1282" s="4">
        <v>0</v>
      </c>
      <c r="G1282" s="4">
        <v>0</v>
      </c>
      <c r="H1282" s="4">
        <f t="shared" si="139"/>
        <v>0</v>
      </c>
      <c r="I1282" s="4">
        <f t="shared" si="140"/>
        <v>774</v>
      </c>
      <c r="J1282" s="4">
        <f t="shared" si="142"/>
        <v>14400</v>
      </c>
      <c r="K1282" s="4">
        <f t="shared" si="143"/>
        <v>6000</v>
      </c>
      <c r="L1282" s="4">
        <f>IF(D1282=1,"",VLOOKUP(D1282,系数!$AA$1:$AJ$12,MATCH(C1282,圣物评级,0),1))</f>
        <v>45</v>
      </c>
      <c r="M1282" s="4">
        <f t="shared" si="141"/>
        <v>144220</v>
      </c>
    </row>
    <row r="1283" spans="1:13" x14ac:dyDescent="0.3">
      <c r="A1283" s="4">
        <f t="shared" si="144"/>
        <v>81000011</v>
      </c>
      <c r="B1283" s="4">
        <v>1</v>
      </c>
      <c r="C1283" s="4">
        <f>INDEX(属性!F:F,MATCH(强化!A1283,属性!A:A,0))</f>
        <v>16</v>
      </c>
      <c r="D1283" s="4">
        <f t="shared" si="145"/>
        <v>81</v>
      </c>
      <c r="E1283" s="4">
        <v>0</v>
      </c>
      <c r="F1283" s="4">
        <v>0</v>
      </c>
      <c r="G1283" s="4">
        <v>0</v>
      </c>
      <c r="H1283" s="4">
        <f t="shared" ref="H1283:H1346" si="146">IF(B1283=1,0,VLOOKUP($C1283,圣物数值,2,0)+VLOOKUP($C1283,圣物数值,3,0)*($D1283-1))</f>
        <v>0</v>
      </c>
      <c r="I1283" s="4">
        <f t="shared" ref="I1283:I1346" si="147">IF(B1283=2,0,VLOOKUP($C1283,圣物数值,2,0)+VLOOKUP($C1283,圣物数值,3,0)*($D1283-1))</f>
        <v>780</v>
      </c>
      <c r="J1283" s="4">
        <f t="shared" si="142"/>
        <v>16800</v>
      </c>
      <c r="K1283" s="4">
        <f t="shared" si="143"/>
        <v>6000</v>
      </c>
      <c r="L1283" s="4">
        <f>IF(D1283=1,"",VLOOKUP(D1283,系数!$AA$1:$AJ$12,MATCH(C1283,圣物评级,0),1))</f>
        <v>45</v>
      </c>
      <c r="M1283" s="4">
        <f t="shared" ref="M1283:M1346" si="148">IF(D1283=1,0,M1282+J1282)</f>
        <v>158620</v>
      </c>
    </row>
    <row r="1284" spans="1:13" x14ac:dyDescent="0.3">
      <c r="A1284" s="4">
        <f t="shared" si="144"/>
        <v>81000011</v>
      </c>
      <c r="B1284" s="4">
        <v>1</v>
      </c>
      <c r="C1284" s="4">
        <f>INDEX(属性!F:F,MATCH(强化!A1284,属性!A:A,0))</f>
        <v>16</v>
      </c>
      <c r="D1284" s="4">
        <f t="shared" si="145"/>
        <v>82</v>
      </c>
      <c r="E1284" s="4">
        <v>0</v>
      </c>
      <c r="F1284" s="4">
        <v>0</v>
      </c>
      <c r="G1284" s="4">
        <v>0</v>
      </c>
      <c r="H1284" s="4">
        <f t="shared" si="146"/>
        <v>0</v>
      </c>
      <c r="I1284" s="4">
        <f t="shared" si="147"/>
        <v>786</v>
      </c>
      <c r="J1284" s="4">
        <f t="shared" si="142"/>
        <v>19200</v>
      </c>
      <c r="K1284" s="4">
        <f t="shared" si="143"/>
        <v>6000</v>
      </c>
      <c r="L1284" s="4">
        <f>IF(D1284=1,"",VLOOKUP(D1284,系数!$AA$1:$AJ$12,MATCH(C1284,圣物评级,0),1))</f>
        <v>45</v>
      </c>
      <c r="M1284" s="4">
        <f t="shared" si="148"/>
        <v>175420</v>
      </c>
    </row>
    <row r="1285" spans="1:13" x14ac:dyDescent="0.3">
      <c r="A1285" s="4">
        <f t="shared" si="144"/>
        <v>81000011</v>
      </c>
      <c r="B1285" s="4">
        <v>1</v>
      </c>
      <c r="C1285" s="4">
        <f>INDEX(属性!F:F,MATCH(强化!A1285,属性!A:A,0))</f>
        <v>16</v>
      </c>
      <c r="D1285" s="4">
        <f t="shared" si="145"/>
        <v>83</v>
      </c>
      <c r="E1285" s="4">
        <v>0</v>
      </c>
      <c r="F1285" s="4">
        <v>0</v>
      </c>
      <c r="G1285" s="4">
        <v>0</v>
      </c>
      <c r="H1285" s="4">
        <f t="shared" si="146"/>
        <v>0</v>
      </c>
      <c r="I1285" s="4">
        <f t="shared" si="147"/>
        <v>792</v>
      </c>
      <c r="J1285" s="4">
        <f t="shared" si="142"/>
        <v>21600</v>
      </c>
      <c r="K1285" s="4">
        <f t="shared" si="143"/>
        <v>6000</v>
      </c>
      <c r="L1285" s="4">
        <f>IF(D1285=1,"",VLOOKUP(D1285,系数!$AA$1:$AJ$12,MATCH(C1285,圣物评级,0),1))</f>
        <v>45</v>
      </c>
      <c r="M1285" s="4">
        <f t="shared" si="148"/>
        <v>194620</v>
      </c>
    </row>
    <row r="1286" spans="1:13" x14ac:dyDescent="0.3">
      <c r="A1286" s="4">
        <f t="shared" si="144"/>
        <v>81000011</v>
      </c>
      <c r="B1286" s="4">
        <v>1</v>
      </c>
      <c r="C1286" s="4">
        <f>INDEX(属性!F:F,MATCH(强化!A1286,属性!A:A,0))</f>
        <v>16</v>
      </c>
      <c r="D1286" s="4">
        <f t="shared" si="145"/>
        <v>84</v>
      </c>
      <c r="E1286" s="4">
        <v>0</v>
      </c>
      <c r="F1286" s="4">
        <v>0</v>
      </c>
      <c r="G1286" s="4">
        <v>0</v>
      </c>
      <c r="H1286" s="4">
        <f t="shared" si="146"/>
        <v>0</v>
      </c>
      <c r="I1286" s="4">
        <f t="shared" si="147"/>
        <v>798</v>
      </c>
      <c r="J1286" s="4">
        <f t="shared" si="142"/>
        <v>24000</v>
      </c>
      <c r="K1286" s="4">
        <f t="shared" si="143"/>
        <v>6000</v>
      </c>
      <c r="L1286" s="4">
        <f>IF(D1286=1,"",VLOOKUP(D1286,系数!$AA$1:$AJ$12,MATCH(C1286,圣物评级,0),1))</f>
        <v>45</v>
      </c>
      <c r="M1286" s="4">
        <f t="shared" si="148"/>
        <v>216220</v>
      </c>
    </row>
    <row r="1287" spans="1:13" x14ac:dyDescent="0.3">
      <c r="A1287" s="4">
        <f t="shared" si="144"/>
        <v>81000011</v>
      </c>
      <c r="B1287" s="4">
        <v>1</v>
      </c>
      <c r="C1287" s="4">
        <f>INDEX(属性!F:F,MATCH(强化!A1287,属性!A:A,0))</f>
        <v>16</v>
      </c>
      <c r="D1287" s="4">
        <f t="shared" si="145"/>
        <v>85</v>
      </c>
      <c r="E1287" s="4">
        <v>0</v>
      </c>
      <c r="F1287" s="4">
        <v>0</v>
      </c>
      <c r="G1287" s="4">
        <v>0</v>
      </c>
      <c r="H1287" s="4">
        <f t="shared" si="146"/>
        <v>0</v>
      </c>
      <c r="I1287" s="4">
        <f t="shared" si="147"/>
        <v>804</v>
      </c>
      <c r="J1287" s="4">
        <f t="shared" si="142"/>
        <v>28000</v>
      </c>
      <c r="K1287" s="4">
        <f t="shared" si="143"/>
        <v>6000</v>
      </c>
      <c r="L1287" s="4">
        <f>IF(D1287=1,"",VLOOKUP(D1287,系数!$AA$1:$AJ$12,MATCH(C1287,圣物评级,0),1))</f>
        <v>45</v>
      </c>
      <c r="M1287" s="4">
        <f t="shared" si="148"/>
        <v>240220</v>
      </c>
    </row>
    <row r="1288" spans="1:13" x14ac:dyDescent="0.3">
      <c r="A1288" s="4">
        <f t="shared" si="144"/>
        <v>81000011</v>
      </c>
      <c r="B1288" s="4">
        <v>1</v>
      </c>
      <c r="C1288" s="4">
        <f>INDEX(属性!F:F,MATCH(强化!A1288,属性!A:A,0))</f>
        <v>16</v>
      </c>
      <c r="D1288" s="4">
        <f t="shared" si="145"/>
        <v>86</v>
      </c>
      <c r="E1288" s="4">
        <v>0</v>
      </c>
      <c r="F1288" s="4">
        <v>0</v>
      </c>
      <c r="G1288" s="4">
        <v>0</v>
      </c>
      <c r="H1288" s="4">
        <f t="shared" si="146"/>
        <v>0</v>
      </c>
      <c r="I1288" s="4">
        <f t="shared" si="147"/>
        <v>810</v>
      </c>
      <c r="J1288" s="4">
        <f t="shared" si="142"/>
        <v>32000</v>
      </c>
      <c r="K1288" s="4">
        <f t="shared" si="143"/>
        <v>6000</v>
      </c>
      <c r="L1288" s="4">
        <f>IF(D1288=1,"",VLOOKUP(D1288,系数!$AA$1:$AJ$12,MATCH(C1288,圣物评级,0),1))</f>
        <v>45</v>
      </c>
      <c r="M1288" s="4">
        <f t="shared" si="148"/>
        <v>268220</v>
      </c>
    </row>
    <row r="1289" spans="1:13" x14ac:dyDescent="0.3">
      <c r="A1289" s="4">
        <f t="shared" si="144"/>
        <v>81000011</v>
      </c>
      <c r="B1289" s="4">
        <v>1</v>
      </c>
      <c r="C1289" s="4">
        <f>INDEX(属性!F:F,MATCH(强化!A1289,属性!A:A,0))</f>
        <v>16</v>
      </c>
      <c r="D1289" s="4">
        <f t="shared" si="145"/>
        <v>87</v>
      </c>
      <c r="E1289" s="4">
        <v>0</v>
      </c>
      <c r="F1289" s="4">
        <v>0</v>
      </c>
      <c r="G1289" s="4">
        <v>0</v>
      </c>
      <c r="H1289" s="4">
        <f t="shared" si="146"/>
        <v>0</v>
      </c>
      <c r="I1289" s="4">
        <f t="shared" si="147"/>
        <v>816</v>
      </c>
      <c r="J1289" s="4">
        <f t="shared" si="142"/>
        <v>36000</v>
      </c>
      <c r="K1289" s="4">
        <f t="shared" si="143"/>
        <v>6000</v>
      </c>
      <c r="L1289" s="4">
        <f>IF(D1289=1,"",VLOOKUP(D1289,系数!$AA$1:$AJ$12,MATCH(C1289,圣物评级,0),1))</f>
        <v>45</v>
      </c>
      <c r="M1289" s="4">
        <f t="shared" si="148"/>
        <v>300220</v>
      </c>
    </row>
    <row r="1290" spans="1:13" x14ac:dyDescent="0.3">
      <c r="A1290" s="4">
        <f t="shared" si="144"/>
        <v>81000011</v>
      </c>
      <c r="B1290" s="4">
        <v>1</v>
      </c>
      <c r="C1290" s="4">
        <f>INDEX(属性!F:F,MATCH(强化!A1290,属性!A:A,0))</f>
        <v>16</v>
      </c>
      <c r="D1290" s="4">
        <f t="shared" si="145"/>
        <v>88</v>
      </c>
      <c r="E1290" s="4">
        <v>0</v>
      </c>
      <c r="F1290" s="4">
        <v>0</v>
      </c>
      <c r="G1290" s="4">
        <v>0</v>
      </c>
      <c r="H1290" s="4">
        <f t="shared" si="146"/>
        <v>0</v>
      </c>
      <c r="I1290" s="4">
        <f t="shared" si="147"/>
        <v>822</v>
      </c>
      <c r="J1290" s="4">
        <f t="shared" si="142"/>
        <v>40000</v>
      </c>
      <c r="K1290" s="4">
        <f t="shared" si="143"/>
        <v>6000</v>
      </c>
      <c r="L1290" s="4">
        <f>IF(D1290=1,"",VLOOKUP(D1290,系数!$AA$1:$AJ$12,MATCH(C1290,圣物评级,0),1))</f>
        <v>45</v>
      </c>
      <c r="M1290" s="4">
        <f t="shared" si="148"/>
        <v>336220</v>
      </c>
    </row>
    <row r="1291" spans="1:13" x14ac:dyDescent="0.3">
      <c r="A1291" s="4">
        <f t="shared" si="144"/>
        <v>81000011</v>
      </c>
      <c r="B1291" s="4">
        <v>1</v>
      </c>
      <c r="C1291" s="4">
        <f>INDEX(属性!F:F,MATCH(强化!A1291,属性!A:A,0))</f>
        <v>16</v>
      </c>
      <c r="D1291" s="4">
        <f t="shared" si="145"/>
        <v>89</v>
      </c>
      <c r="E1291" s="4">
        <v>0</v>
      </c>
      <c r="F1291" s="4">
        <v>0</v>
      </c>
      <c r="G1291" s="4">
        <v>0</v>
      </c>
      <c r="H1291" s="4">
        <f t="shared" si="146"/>
        <v>0</v>
      </c>
      <c r="I1291" s="4">
        <f t="shared" si="147"/>
        <v>828</v>
      </c>
      <c r="J1291" s="4">
        <f t="shared" si="142"/>
        <v>44000</v>
      </c>
      <c r="K1291" s="4">
        <f t="shared" si="143"/>
        <v>6000</v>
      </c>
      <c r="L1291" s="4">
        <f>IF(D1291=1,"",VLOOKUP(D1291,系数!$AA$1:$AJ$12,MATCH(C1291,圣物评级,0),1))</f>
        <v>45</v>
      </c>
      <c r="M1291" s="4">
        <f t="shared" si="148"/>
        <v>376220</v>
      </c>
    </row>
    <row r="1292" spans="1:13" x14ac:dyDescent="0.3">
      <c r="A1292" s="4">
        <f t="shared" si="144"/>
        <v>81000011</v>
      </c>
      <c r="B1292" s="4">
        <v>1</v>
      </c>
      <c r="C1292" s="4">
        <f>INDEX(属性!F:F,MATCH(强化!A1292,属性!A:A,0))</f>
        <v>16</v>
      </c>
      <c r="D1292" s="4">
        <f t="shared" si="145"/>
        <v>90</v>
      </c>
      <c r="E1292" s="4">
        <v>0</v>
      </c>
      <c r="F1292" s="4">
        <v>0</v>
      </c>
      <c r="G1292" s="4">
        <v>0</v>
      </c>
      <c r="H1292" s="4">
        <f t="shared" si="146"/>
        <v>0</v>
      </c>
      <c r="I1292" s="4">
        <f t="shared" si="147"/>
        <v>834</v>
      </c>
      <c r="J1292" s="4">
        <f t="shared" si="142"/>
        <v>44000</v>
      </c>
      <c r="K1292" s="4">
        <f t="shared" si="143"/>
        <v>6000</v>
      </c>
      <c r="L1292" s="4">
        <f>IF(D1292=1,"",VLOOKUP(D1292,系数!$AA$1:$AJ$12,MATCH(C1292,圣物评级,0),1))</f>
        <v>50</v>
      </c>
      <c r="M1292" s="4">
        <f t="shared" si="148"/>
        <v>420220</v>
      </c>
    </row>
    <row r="1293" spans="1:13" x14ac:dyDescent="0.3">
      <c r="A1293" s="4">
        <f t="shared" si="144"/>
        <v>81000011</v>
      </c>
      <c r="B1293" s="4">
        <v>1</v>
      </c>
      <c r="C1293" s="4">
        <f>INDEX(属性!F:F,MATCH(强化!A1293,属性!A:A,0))</f>
        <v>16</v>
      </c>
      <c r="D1293" s="4">
        <f t="shared" si="145"/>
        <v>91</v>
      </c>
      <c r="E1293" s="4">
        <v>0</v>
      </c>
      <c r="F1293" s="4">
        <v>0</v>
      </c>
      <c r="G1293" s="4">
        <v>0</v>
      </c>
      <c r="H1293" s="4">
        <f t="shared" si="146"/>
        <v>0</v>
      </c>
      <c r="I1293" s="4">
        <f t="shared" si="147"/>
        <v>840</v>
      </c>
      <c r="J1293" s="4">
        <f t="shared" si="142"/>
        <v>44000</v>
      </c>
      <c r="K1293" s="4">
        <f t="shared" si="143"/>
        <v>6000</v>
      </c>
      <c r="L1293" s="4">
        <f>IF(D1293=1,"",VLOOKUP(D1293,系数!$AA$1:$AJ$12,MATCH(C1293,圣物评级,0),1))</f>
        <v>50</v>
      </c>
      <c r="M1293" s="4">
        <f t="shared" si="148"/>
        <v>464220</v>
      </c>
    </row>
    <row r="1294" spans="1:13" x14ac:dyDescent="0.3">
      <c r="A1294" s="4">
        <f t="shared" si="144"/>
        <v>81000011</v>
      </c>
      <c r="B1294" s="4">
        <v>1</v>
      </c>
      <c r="C1294" s="4">
        <f>INDEX(属性!F:F,MATCH(强化!A1294,属性!A:A,0))</f>
        <v>16</v>
      </c>
      <c r="D1294" s="4">
        <f t="shared" si="145"/>
        <v>92</v>
      </c>
      <c r="E1294" s="4">
        <v>0</v>
      </c>
      <c r="F1294" s="4">
        <v>0</v>
      </c>
      <c r="G1294" s="4">
        <v>0</v>
      </c>
      <c r="H1294" s="4">
        <f t="shared" si="146"/>
        <v>0</v>
      </c>
      <c r="I1294" s="4">
        <f t="shared" si="147"/>
        <v>846</v>
      </c>
      <c r="J1294" s="4">
        <f t="shared" si="142"/>
        <v>44000</v>
      </c>
      <c r="K1294" s="4">
        <f t="shared" si="143"/>
        <v>6000</v>
      </c>
      <c r="L1294" s="4">
        <f>IF(D1294=1,"",VLOOKUP(D1294,系数!$AA$1:$AJ$12,MATCH(C1294,圣物评级,0),1))</f>
        <v>50</v>
      </c>
      <c r="M1294" s="4">
        <f t="shared" si="148"/>
        <v>508220</v>
      </c>
    </row>
    <row r="1295" spans="1:13" x14ac:dyDescent="0.3">
      <c r="A1295" s="4">
        <f t="shared" si="144"/>
        <v>81000011</v>
      </c>
      <c r="B1295" s="4">
        <v>1</v>
      </c>
      <c r="C1295" s="4">
        <f>INDEX(属性!F:F,MATCH(强化!A1295,属性!A:A,0))</f>
        <v>16</v>
      </c>
      <c r="D1295" s="4">
        <f t="shared" si="145"/>
        <v>93</v>
      </c>
      <c r="E1295" s="4">
        <v>0</v>
      </c>
      <c r="F1295" s="4">
        <v>0</v>
      </c>
      <c r="G1295" s="4">
        <v>0</v>
      </c>
      <c r="H1295" s="4">
        <f t="shared" si="146"/>
        <v>0</v>
      </c>
      <c r="I1295" s="4">
        <f t="shared" si="147"/>
        <v>852</v>
      </c>
      <c r="J1295" s="4">
        <f t="shared" si="142"/>
        <v>44000</v>
      </c>
      <c r="K1295" s="4">
        <f t="shared" si="143"/>
        <v>6000</v>
      </c>
      <c r="L1295" s="4">
        <f>IF(D1295=1,"",VLOOKUP(D1295,系数!$AA$1:$AJ$12,MATCH(C1295,圣物评级,0),1))</f>
        <v>50</v>
      </c>
      <c r="M1295" s="4">
        <f t="shared" si="148"/>
        <v>552220</v>
      </c>
    </row>
    <row r="1296" spans="1:13" x14ac:dyDescent="0.3">
      <c r="A1296" s="4">
        <f t="shared" si="144"/>
        <v>81000011</v>
      </c>
      <c r="B1296" s="4">
        <v>1</v>
      </c>
      <c r="C1296" s="4">
        <f>INDEX(属性!F:F,MATCH(强化!A1296,属性!A:A,0))</f>
        <v>16</v>
      </c>
      <c r="D1296" s="4">
        <f t="shared" si="145"/>
        <v>94</v>
      </c>
      <c r="E1296" s="4">
        <v>0</v>
      </c>
      <c r="F1296" s="4">
        <v>0</v>
      </c>
      <c r="G1296" s="4">
        <v>0</v>
      </c>
      <c r="H1296" s="4">
        <f t="shared" si="146"/>
        <v>0</v>
      </c>
      <c r="I1296" s="4">
        <f t="shared" si="147"/>
        <v>858</v>
      </c>
      <c r="J1296" s="4">
        <f t="shared" si="142"/>
        <v>44000</v>
      </c>
      <c r="K1296" s="4">
        <f t="shared" si="143"/>
        <v>6000</v>
      </c>
      <c r="L1296" s="4">
        <f>IF(D1296=1,"",VLOOKUP(D1296,系数!$AA$1:$AJ$12,MATCH(C1296,圣物评级,0),1))</f>
        <v>50</v>
      </c>
      <c r="M1296" s="4">
        <f t="shared" si="148"/>
        <v>596220</v>
      </c>
    </row>
    <row r="1297" spans="1:13" x14ac:dyDescent="0.3">
      <c r="A1297" s="4">
        <f t="shared" si="144"/>
        <v>81000011</v>
      </c>
      <c r="B1297" s="4">
        <v>1</v>
      </c>
      <c r="C1297" s="4">
        <f>INDEX(属性!F:F,MATCH(强化!A1297,属性!A:A,0))</f>
        <v>16</v>
      </c>
      <c r="D1297" s="4">
        <f t="shared" si="145"/>
        <v>95</v>
      </c>
      <c r="E1297" s="4">
        <v>0</v>
      </c>
      <c r="F1297" s="4">
        <v>0</v>
      </c>
      <c r="G1297" s="4">
        <v>0</v>
      </c>
      <c r="H1297" s="4">
        <f t="shared" si="146"/>
        <v>0</v>
      </c>
      <c r="I1297" s="4">
        <f t="shared" si="147"/>
        <v>864</v>
      </c>
      <c r="J1297" s="4">
        <f t="shared" si="142"/>
        <v>44000</v>
      </c>
      <c r="K1297" s="4">
        <f t="shared" si="143"/>
        <v>6000</v>
      </c>
      <c r="L1297" s="4">
        <f>IF(D1297=1,"",VLOOKUP(D1297,系数!$AA$1:$AJ$12,MATCH(C1297,圣物评级,0),1))</f>
        <v>50</v>
      </c>
      <c r="M1297" s="4">
        <f t="shared" si="148"/>
        <v>640220</v>
      </c>
    </row>
    <row r="1298" spans="1:13" x14ac:dyDescent="0.3">
      <c r="A1298" s="4">
        <f t="shared" si="144"/>
        <v>81000011</v>
      </c>
      <c r="B1298" s="4">
        <v>1</v>
      </c>
      <c r="C1298" s="4">
        <f>INDEX(属性!F:F,MATCH(强化!A1298,属性!A:A,0))</f>
        <v>16</v>
      </c>
      <c r="D1298" s="4">
        <f t="shared" si="145"/>
        <v>96</v>
      </c>
      <c r="E1298" s="4">
        <v>0</v>
      </c>
      <c r="F1298" s="4">
        <v>0</v>
      </c>
      <c r="G1298" s="4">
        <v>0</v>
      </c>
      <c r="H1298" s="4">
        <f t="shared" si="146"/>
        <v>0</v>
      </c>
      <c r="I1298" s="4">
        <f t="shared" si="147"/>
        <v>870</v>
      </c>
      <c r="J1298" s="4">
        <f t="shared" si="142"/>
        <v>44000</v>
      </c>
      <c r="K1298" s="4">
        <f t="shared" si="143"/>
        <v>6000</v>
      </c>
      <c r="L1298" s="4">
        <f>IF(D1298=1,"",VLOOKUP(D1298,系数!$AA$1:$AJ$12,MATCH(C1298,圣物评级,0),1))</f>
        <v>50</v>
      </c>
      <c r="M1298" s="4">
        <f t="shared" si="148"/>
        <v>684220</v>
      </c>
    </row>
    <row r="1299" spans="1:13" x14ac:dyDescent="0.3">
      <c r="A1299" s="4">
        <f t="shared" si="144"/>
        <v>81000011</v>
      </c>
      <c r="B1299" s="4">
        <v>1</v>
      </c>
      <c r="C1299" s="4">
        <f>INDEX(属性!F:F,MATCH(强化!A1299,属性!A:A,0))</f>
        <v>16</v>
      </c>
      <c r="D1299" s="4">
        <f t="shared" si="145"/>
        <v>97</v>
      </c>
      <c r="E1299" s="4">
        <v>0</v>
      </c>
      <c r="F1299" s="4">
        <v>0</v>
      </c>
      <c r="G1299" s="4">
        <v>0</v>
      </c>
      <c r="H1299" s="4">
        <f t="shared" si="146"/>
        <v>0</v>
      </c>
      <c r="I1299" s="4">
        <f t="shared" si="147"/>
        <v>876</v>
      </c>
      <c r="J1299" s="4">
        <f t="shared" si="142"/>
        <v>44000</v>
      </c>
      <c r="K1299" s="4">
        <f t="shared" si="143"/>
        <v>6000</v>
      </c>
      <c r="L1299" s="4">
        <f>IF(D1299=1,"",VLOOKUP(D1299,系数!$AA$1:$AJ$12,MATCH(C1299,圣物评级,0),1))</f>
        <v>50</v>
      </c>
      <c r="M1299" s="4">
        <f t="shared" si="148"/>
        <v>728220</v>
      </c>
    </row>
    <row r="1300" spans="1:13" x14ac:dyDescent="0.3">
      <c r="A1300" s="4">
        <f t="shared" si="144"/>
        <v>81000011</v>
      </c>
      <c r="B1300" s="4">
        <v>1</v>
      </c>
      <c r="C1300" s="4">
        <f>INDEX(属性!F:F,MATCH(强化!A1300,属性!A:A,0))</f>
        <v>16</v>
      </c>
      <c r="D1300" s="4">
        <f t="shared" si="145"/>
        <v>98</v>
      </c>
      <c r="E1300" s="4">
        <v>0</v>
      </c>
      <c r="F1300" s="4">
        <v>0</v>
      </c>
      <c r="G1300" s="4">
        <v>0</v>
      </c>
      <c r="H1300" s="4">
        <f t="shared" si="146"/>
        <v>0</v>
      </c>
      <c r="I1300" s="4">
        <f t="shared" si="147"/>
        <v>882</v>
      </c>
      <c r="J1300" s="4">
        <f t="shared" si="142"/>
        <v>44000</v>
      </c>
      <c r="K1300" s="4">
        <f t="shared" si="143"/>
        <v>6000</v>
      </c>
      <c r="L1300" s="4">
        <f>IF(D1300=1,"",VLOOKUP(D1300,系数!$AA$1:$AJ$12,MATCH(C1300,圣物评级,0),1))</f>
        <v>50</v>
      </c>
      <c r="M1300" s="4">
        <f t="shared" si="148"/>
        <v>772220</v>
      </c>
    </row>
    <row r="1301" spans="1:13" x14ac:dyDescent="0.3">
      <c r="A1301" s="4">
        <f t="shared" si="144"/>
        <v>81000011</v>
      </c>
      <c r="B1301" s="4">
        <v>1</v>
      </c>
      <c r="C1301" s="4">
        <f>INDEX(属性!F:F,MATCH(强化!A1301,属性!A:A,0))</f>
        <v>16</v>
      </c>
      <c r="D1301" s="4">
        <f t="shared" si="145"/>
        <v>99</v>
      </c>
      <c r="E1301" s="4">
        <v>0</v>
      </c>
      <c r="F1301" s="4">
        <v>0</v>
      </c>
      <c r="G1301" s="4">
        <v>0</v>
      </c>
      <c r="H1301" s="4">
        <f t="shared" si="146"/>
        <v>0</v>
      </c>
      <c r="I1301" s="4">
        <f t="shared" si="147"/>
        <v>888</v>
      </c>
      <c r="J1301" s="4">
        <f t="shared" si="142"/>
        <v>44000</v>
      </c>
      <c r="K1301" s="4">
        <f t="shared" si="143"/>
        <v>6000</v>
      </c>
      <c r="L1301" s="4">
        <f>IF(D1301=1,"",VLOOKUP(D1301,系数!$AA$1:$AJ$12,MATCH(C1301,圣物评级,0),1))</f>
        <v>50</v>
      </c>
      <c r="M1301" s="4">
        <f t="shared" si="148"/>
        <v>816220</v>
      </c>
    </row>
    <row r="1302" spans="1:13" x14ac:dyDescent="0.3">
      <c r="A1302" s="4">
        <f t="shared" si="144"/>
        <v>81000011</v>
      </c>
      <c r="B1302" s="4">
        <v>1</v>
      </c>
      <c r="C1302" s="4">
        <f>INDEX(属性!F:F,MATCH(强化!A1302,属性!A:A,0))</f>
        <v>16</v>
      </c>
      <c r="D1302" s="4">
        <f t="shared" si="145"/>
        <v>100</v>
      </c>
      <c r="E1302" s="4">
        <v>0</v>
      </c>
      <c r="F1302" s="4">
        <v>0</v>
      </c>
      <c r="G1302" s="4">
        <v>0</v>
      </c>
      <c r="H1302" s="4">
        <f t="shared" si="146"/>
        <v>0</v>
      </c>
      <c r="I1302" s="4">
        <f t="shared" si="147"/>
        <v>894</v>
      </c>
      <c r="J1302" s="4">
        <f t="shared" si="142"/>
        <v>44000</v>
      </c>
      <c r="K1302" s="4">
        <f t="shared" si="143"/>
        <v>6000</v>
      </c>
      <c r="L1302" s="4">
        <f>IF(D1302=1,"",VLOOKUP(D1302,系数!$AA$1:$AJ$12,MATCH(C1302,圣物评级,0),1))</f>
        <v>55</v>
      </c>
      <c r="M1302" s="4">
        <f t="shared" si="148"/>
        <v>860220</v>
      </c>
    </row>
    <row r="1303" spans="1:13" x14ac:dyDescent="0.3">
      <c r="A1303" s="4">
        <f t="shared" si="144"/>
        <v>81000011</v>
      </c>
      <c r="B1303" s="4">
        <v>1</v>
      </c>
      <c r="C1303" s="4">
        <f>INDEX(属性!F:F,MATCH(强化!A1303,属性!A:A,0))</f>
        <v>16</v>
      </c>
      <c r="D1303" s="4">
        <f t="shared" si="145"/>
        <v>101</v>
      </c>
      <c r="E1303" s="4">
        <v>0</v>
      </c>
      <c r="F1303" s="4">
        <v>0</v>
      </c>
      <c r="G1303" s="4">
        <v>0</v>
      </c>
      <c r="H1303" s="4">
        <f t="shared" si="146"/>
        <v>0</v>
      </c>
      <c r="I1303" s="4">
        <f t="shared" si="147"/>
        <v>900</v>
      </c>
      <c r="J1303" s="4">
        <f t="shared" si="142"/>
        <v>44000</v>
      </c>
      <c r="K1303" s="4">
        <f t="shared" si="143"/>
        <v>6000</v>
      </c>
      <c r="L1303" s="4">
        <f>IF(D1303=1,"",VLOOKUP(D1303,系数!$AA$1:$AJ$12,MATCH(C1303,圣物评级,0),1))</f>
        <v>55</v>
      </c>
      <c r="M1303" s="4">
        <f t="shared" si="148"/>
        <v>904220</v>
      </c>
    </row>
    <row r="1304" spans="1:13" x14ac:dyDescent="0.3">
      <c r="A1304" s="4">
        <f t="shared" si="144"/>
        <v>81000011</v>
      </c>
      <c r="B1304" s="4">
        <v>1</v>
      </c>
      <c r="C1304" s="4">
        <f>INDEX(属性!F:F,MATCH(强化!A1304,属性!A:A,0))</f>
        <v>16</v>
      </c>
      <c r="D1304" s="4">
        <f t="shared" si="145"/>
        <v>102</v>
      </c>
      <c r="E1304" s="4">
        <v>0</v>
      </c>
      <c r="F1304" s="4">
        <v>0</v>
      </c>
      <c r="G1304" s="4">
        <v>0</v>
      </c>
      <c r="H1304" s="4">
        <f t="shared" si="146"/>
        <v>0</v>
      </c>
      <c r="I1304" s="4">
        <f t="shared" si="147"/>
        <v>906</v>
      </c>
      <c r="J1304" s="4">
        <f t="shared" si="142"/>
        <v>44000</v>
      </c>
      <c r="K1304" s="4">
        <f t="shared" si="143"/>
        <v>6000</v>
      </c>
      <c r="L1304" s="4">
        <f>IF(D1304=1,"",VLOOKUP(D1304,系数!$AA$1:$AJ$12,MATCH(C1304,圣物评级,0),1))</f>
        <v>55</v>
      </c>
      <c r="M1304" s="4">
        <f t="shared" si="148"/>
        <v>948220</v>
      </c>
    </row>
    <row r="1305" spans="1:13" x14ac:dyDescent="0.3">
      <c r="A1305" s="4">
        <f t="shared" si="144"/>
        <v>81000011</v>
      </c>
      <c r="B1305" s="4">
        <v>1</v>
      </c>
      <c r="C1305" s="4">
        <f>INDEX(属性!F:F,MATCH(强化!A1305,属性!A:A,0))</f>
        <v>16</v>
      </c>
      <c r="D1305" s="4">
        <f t="shared" si="145"/>
        <v>103</v>
      </c>
      <c r="E1305" s="4">
        <v>0</v>
      </c>
      <c r="F1305" s="4">
        <v>0</v>
      </c>
      <c r="G1305" s="4">
        <v>0</v>
      </c>
      <c r="H1305" s="4">
        <f t="shared" si="146"/>
        <v>0</v>
      </c>
      <c r="I1305" s="4">
        <f t="shared" si="147"/>
        <v>912</v>
      </c>
      <c r="J1305" s="4">
        <f t="shared" si="142"/>
        <v>44000</v>
      </c>
      <c r="K1305" s="4">
        <f t="shared" si="143"/>
        <v>6000</v>
      </c>
      <c r="L1305" s="4">
        <f>IF(D1305=1,"",VLOOKUP(D1305,系数!$AA$1:$AJ$12,MATCH(C1305,圣物评级,0),1))</f>
        <v>55</v>
      </c>
      <c r="M1305" s="4">
        <f t="shared" si="148"/>
        <v>992220</v>
      </c>
    </row>
    <row r="1306" spans="1:13" x14ac:dyDescent="0.3">
      <c r="A1306" s="4">
        <f t="shared" si="144"/>
        <v>81000011</v>
      </c>
      <c r="B1306" s="4">
        <v>1</v>
      </c>
      <c r="C1306" s="4">
        <f>INDEX(属性!F:F,MATCH(强化!A1306,属性!A:A,0))</f>
        <v>16</v>
      </c>
      <c r="D1306" s="4">
        <f t="shared" si="145"/>
        <v>104</v>
      </c>
      <c r="E1306" s="4">
        <v>0</v>
      </c>
      <c r="F1306" s="4">
        <v>0</v>
      </c>
      <c r="G1306" s="4">
        <v>0</v>
      </c>
      <c r="H1306" s="4">
        <f t="shared" si="146"/>
        <v>0</v>
      </c>
      <c r="I1306" s="4">
        <f t="shared" si="147"/>
        <v>918</v>
      </c>
      <c r="J1306" s="4">
        <f t="shared" si="142"/>
        <v>44000</v>
      </c>
      <c r="K1306" s="4">
        <f t="shared" si="143"/>
        <v>6000</v>
      </c>
      <c r="L1306" s="4">
        <f>IF(D1306=1,"",VLOOKUP(D1306,系数!$AA$1:$AJ$12,MATCH(C1306,圣物评级,0),1))</f>
        <v>55</v>
      </c>
      <c r="M1306" s="4">
        <f t="shared" si="148"/>
        <v>1036220</v>
      </c>
    </row>
    <row r="1307" spans="1:13" x14ac:dyDescent="0.3">
      <c r="A1307" s="4">
        <f t="shared" si="144"/>
        <v>81000011</v>
      </c>
      <c r="B1307" s="4">
        <v>1</v>
      </c>
      <c r="C1307" s="4">
        <f>INDEX(属性!F:F,MATCH(强化!A1307,属性!A:A,0))</f>
        <v>16</v>
      </c>
      <c r="D1307" s="4">
        <f t="shared" si="145"/>
        <v>105</v>
      </c>
      <c r="E1307" s="4">
        <v>0</v>
      </c>
      <c r="F1307" s="4">
        <v>0</v>
      </c>
      <c r="G1307" s="4">
        <v>0</v>
      </c>
      <c r="H1307" s="4">
        <f t="shared" si="146"/>
        <v>0</v>
      </c>
      <c r="I1307" s="4">
        <f t="shared" si="147"/>
        <v>924</v>
      </c>
      <c r="J1307" s="4">
        <f t="shared" si="142"/>
        <v>44000</v>
      </c>
      <c r="K1307" s="4">
        <f t="shared" si="143"/>
        <v>6000</v>
      </c>
      <c r="L1307" s="4">
        <f>IF(D1307=1,"",VLOOKUP(D1307,系数!$AA$1:$AJ$12,MATCH(C1307,圣物评级,0),1))</f>
        <v>55</v>
      </c>
      <c r="M1307" s="4">
        <f t="shared" si="148"/>
        <v>1080220</v>
      </c>
    </row>
    <row r="1308" spans="1:13" x14ac:dyDescent="0.3">
      <c r="A1308" s="4">
        <f t="shared" si="144"/>
        <v>81000011</v>
      </c>
      <c r="B1308" s="4">
        <v>1</v>
      </c>
      <c r="C1308" s="4">
        <f>INDEX(属性!F:F,MATCH(强化!A1308,属性!A:A,0))</f>
        <v>16</v>
      </c>
      <c r="D1308" s="4">
        <f t="shared" si="145"/>
        <v>106</v>
      </c>
      <c r="E1308" s="4">
        <v>0</v>
      </c>
      <c r="F1308" s="4">
        <v>0</v>
      </c>
      <c r="G1308" s="4">
        <v>0</v>
      </c>
      <c r="H1308" s="4">
        <f t="shared" si="146"/>
        <v>0</v>
      </c>
      <c r="I1308" s="4">
        <f t="shared" si="147"/>
        <v>930</v>
      </c>
      <c r="J1308" s="4">
        <f t="shared" si="142"/>
        <v>44000</v>
      </c>
      <c r="K1308" s="4">
        <f t="shared" si="143"/>
        <v>6000</v>
      </c>
      <c r="L1308" s="4">
        <f>IF(D1308=1,"",VLOOKUP(D1308,系数!$AA$1:$AJ$12,MATCH(C1308,圣物评级,0),1))</f>
        <v>55</v>
      </c>
      <c r="M1308" s="4">
        <f t="shared" si="148"/>
        <v>1124220</v>
      </c>
    </row>
    <row r="1309" spans="1:13" x14ac:dyDescent="0.3">
      <c r="A1309" s="4">
        <f t="shared" si="144"/>
        <v>81000011</v>
      </c>
      <c r="B1309" s="4">
        <v>1</v>
      </c>
      <c r="C1309" s="4">
        <f>INDEX(属性!F:F,MATCH(强化!A1309,属性!A:A,0))</f>
        <v>16</v>
      </c>
      <c r="D1309" s="4">
        <f t="shared" si="145"/>
        <v>107</v>
      </c>
      <c r="E1309" s="4">
        <v>0</v>
      </c>
      <c r="F1309" s="4">
        <v>0</v>
      </c>
      <c r="G1309" s="4">
        <v>0</v>
      </c>
      <c r="H1309" s="4">
        <f t="shared" si="146"/>
        <v>0</v>
      </c>
      <c r="I1309" s="4">
        <f t="shared" si="147"/>
        <v>936</v>
      </c>
      <c r="J1309" s="4">
        <f t="shared" si="142"/>
        <v>44000</v>
      </c>
      <c r="K1309" s="4">
        <f t="shared" si="143"/>
        <v>6000</v>
      </c>
      <c r="L1309" s="4">
        <f>IF(D1309=1,"",VLOOKUP(D1309,系数!$AA$1:$AJ$12,MATCH(C1309,圣物评级,0),1))</f>
        <v>55</v>
      </c>
      <c r="M1309" s="4">
        <f t="shared" si="148"/>
        <v>1168220</v>
      </c>
    </row>
    <row r="1310" spans="1:13" x14ac:dyDescent="0.3">
      <c r="A1310" s="4">
        <f t="shared" si="144"/>
        <v>81000011</v>
      </c>
      <c r="B1310" s="4">
        <v>1</v>
      </c>
      <c r="C1310" s="4">
        <f>INDEX(属性!F:F,MATCH(强化!A1310,属性!A:A,0))</f>
        <v>16</v>
      </c>
      <c r="D1310" s="4">
        <f t="shared" si="145"/>
        <v>108</v>
      </c>
      <c r="E1310" s="4">
        <v>0</v>
      </c>
      <c r="F1310" s="4">
        <v>0</v>
      </c>
      <c r="G1310" s="4">
        <v>0</v>
      </c>
      <c r="H1310" s="4">
        <f t="shared" si="146"/>
        <v>0</v>
      </c>
      <c r="I1310" s="4">
        <f t="shared" si="147"/>
        <v>942</v>
      </c>
      <c r="J1310" s="4">
        <f t="shared" si="142"/>
        <v>44000</v>
      </c>
      <c r="K1310" s="4">
        <f t="shared" si="143"/>
        <v>6000</v>
      </c>
      <c r="L1310" s="4">
        <f>IF(D1310=1,"",VLOOKUP(D1310,系数!$AA$1:$AJ$12,MATCH(C1310,圣物评级,0),1))</f>
        <v>55</v>
      </c>
      <c r="M1310" s="4">
        <f t="shared" si="148"/>
        <v>1212220</v>
      </c>
    </row>
    <row r="1311" spans="1:13" x14ac:dyDescent="0.3">
      <c r="A1311" s="4">
        <f t="shared" si="144"/>
        <v>81000011</v>
      </c>
      <c r="B1311" s="4">
        <v>1</v>
      </c>
      <c r="C1311" s="4">
        <f>INDEX(属性!F:F,MATCH(强化!A1311,属性!A:A,0))</f>
        <v>16</v>
      </c>
      <c r="D1311" s="4">
        <f t="shared" si="145"/>
        <v>109</v>
      </c>
      <c r="E1311" s="4">
        <v>0</v>
      </c>
      <c r="F1311" s="4">
        <v>0</v>
      </c>
      <c r="G1311" s="4">
        <v>0</v>
      </c>
      <c r="H1311" s="4">
        <f t="shared" si="146"/>
        <v>0</v>
      </c>
      <c r="I1311" s="4">
        <f t="shared" si="147"/>
        <v>948</v>
      </c>
      <c r="J1311" s="4">
        <f t="shared" si="142"/>
        <v>44000</v>
      </c>
      <c r="K1311" s="4">
        <f t="shared" si="143"/>
        <v>6000</v>
      </c>
      <c r="L1311" s="4">
        <f>IF(D1311=1,"",VLOOKUP(D1311,系数!$AA$1:$AJ$12,MATCH(C1311,圣物评级,0),1))</f>
        <v>55</v>
      </c>
      <c r="M1311" s="4">
        <f t="shared" si="148"/>
        <v>1256220</v>
      </c>
    </row>
    <row r="1312" spans="1:13" x14ac:dyDescent="0.3">
      <c r="A1312" s="4">
        <f t="shared" si="144"/>
        <v>81000011</v>
      </c>
      <c r="B1312" s="4">
        <v>1</v>
      </c>
      <c r="C1312" s="4">
        <f>INDEX(属性!F:F,MATCH(强化!A1312,属性!A:A,0))</f>
        <v>16</v>
      </c>
      <c r="D1312" s="4">
        <f t="shared" si="145"/>
        <v>110</v>
      </c>
      <c r="E1312" s="4">
        <v>0</v>
      </c>
      <c r="F1312" s="4">
        <v>0</v>
      </c>
      <c r="G1312" s="4">
        <v>0</v>
      </c>
      <c r="H1312" s="4">
        <f t="shared" si="146"/>
        <v>0</v>
      </c>
      <c r="I1312" s="4">
        <f t="shared" si="147"/>
        <v>954</v>
      </c>
      <c r="J1312" s="4">
        <f t="shared" si="142"/>
        <v>44000</v>
      </c>
      <c r="K1312" s="4">
        <f t="shared" si="143"/>
        <v>6000</v>
      </c>
      <c r="L1312" s="4">
        <f>IF(D1312=1,"",VLOOKUP(D1312,系数!$AA$1:$AJ$12,MATCH(C1312,圣物评级,0),1))</f>
        <v>55</v>
      </c>
      <c r="M1312" s="4">
        <f t="shared" si="148"/>
        <v>1300220</v>
      </c>
    </row>
    <row r="1313" spans="1:13" x14ac:dyDescent="0.3">
      <c r="A1313" s="4">
        <f t="shared" si="144"/>
        <v>81000011</v>
      </c>
      <c r="B1313" s="4">
        <v>1</v>
      </c>
      <c r="C1313" s="4">
        <f>INDEX(属性!F:F,MATCH(强化!A1313,属性!A:A,0))</f>
        <v>16</v>
      </c>
      <c r="D1313" s="4">
        <f t="shared" si="145"/>
        <v>111</v>
      </c>
      <c r="E1313" s="4">
        <v>0</v>
      </c>
      <c r="F1313" s="4">
        <v>0</v>
      </c>
      <c r="G1313" s="4">
        <v>0</v>
      </c>
      <c r="H1313" s="4">
        <f t="shared" si="146"/>
        <v>0</v>
      </c>
      <c r="I1313" s="4">
        <f t="shared" si="147"/>
        <v>960</v>
      </c>
      <c r="J1313" s="4">
        <f t="shared" si="142"/>
        <v>44000</v>
      </c>
      <c r="K1313" s="4">
        <f t="shared" si="143"/>
        <v>6000</v>
      </c>
      <c r="L1313" s="4">
        <f>IF(D1313=1,"",VLOOKUP(D1313,系数!$AA$1:$AJ$12,MATCH(C1313,圣物评级,0),1))</f>
        <v>55</v>
      </c>
      <c r="M1313" s="4">
        <f t="shared" si="148"/>
        <v>1344220</v>
      </c>
    </row>
    <row r="1314" spans="1:13" x14ac:dyDescent="0.3">
      <c r="A1314" s="4">
        <f t="shared" si="144"/>
        <v>81000011</v>
      </c>
      <c r="B1314" s="4">
        <v>1</v>
      </c>
      <c r="C1314" s="4">
        <f>INDEX(属性!F:F,MATCH(强化!A1314,属性!A:A,0))</f>
        <v>16</v>
      </c>
      <c r="D1314" s="4">
        <f t="shared" si="145"/>
        <v>112</v>
      </c>
      <c r="E1314" s="4">
        <v>0</v>
      </c>
      <c r="F1314" s="4">
        <v>0</v>
      </c>
      <c r="G1314" s="4">
        <v>0</v>
      </c>
      <c r="H1314" s="4">
        <f t="shared" si="146"/>
        <v>0</v>
      </c>
      <c r="I1314" s="4">
        <f t="shared" si="147"/>
        <v>966</v>
      </c>
      <c r="J1314" s="4">
        <f t="shared" si="142"/>
        <v>44000</v>
      </c>
      <c r="K1314" s="4">
        <f t="shared" si="143"/>
        <v>6000</v>
      </c>
      <c r="L1314" s="4">
        <f>IF(D1314=1,"",VLOOKUP(D1314,系数!$AA$1:$AJ$12,MATCH(C1314,圣物评级,0),1))</f>
        <v>55</v>
      </c>
      <c r="M1314" s="4">
        <f t="shared" si="148"/>
        <v>1388220</v>
      </c>
    </row>
    <row r="1315" spans="1:13" x14ac:dyDescent="0.3">
      <c r="A1315" s="4">
        <f t="shared" si="144"/>
        <v>81000011</v>
      </c>
      <c r="B1315" s="4">
        <v>1</v>
      </c>
      <c r="C1315" s="4">
        <f>INDEX(属性!F:F,MATCH(强化!A1315,属性!A:A,0))</f>
        <v>16</v>
      </c>
      <c r="D1315" s="4">
        <f t="shared" si="145"/>
        <v>113</v>
      </c>
      <c r="E1315" s="4">
        <v>0</v>
      </c>
      <c r="F1315" s="4">
        <v>0</v>
      </c>
      <c r="G1315" s="4">
        <v>0</v>
      </c>
      <c r="H1315" s="4">
        <f t="shared" si="146"/>
        <v>0</v>
      </c>
      <c r="I1315" s="4">
        <f t="shared" si="147"/>
        <v>972</v>
      </c>
      <c r="J1315" s="4">
        <f t="shared" si="142"/>
        <v>44000</v>
      </c>
      <c r="K1315" s="4">
        <f t="shared" si="143"/>
        <v>6000</v>
      </c>
      <c r="L1315" s="4">
        <f>IF(D1315=1,"",VLOOKUP(D1315,系数!$AA$1:$AJ$12,MATCH(C1315,圣物评级,0),1))</f>
        <v>55</v>
      </c>
      <c r="M1315" s="4">
        <f t="shared" si="148"/>
        <v>1432220</v>
      </c>
    </row>
    <row r="1316" spans="1:13" x14ac:dyDescent="0.3">
      <c r="A1316" s="4">
        <f t="shared" si="144"/>
        <v>81000011</v>
      </c>
      <c r="B1316" s="4">
        <v>1</v>
      </c>
      <c r="C1316" s="4">
        <f>INDEX(属性!F:F,MATCH(强化!A1316,属性!A:A,0))</f>
        <v>16</v>
      </c>
      <c r="D1316" s="4">
        <f t="shared" si="145"/>
        <v>114</v>
      </c>
      <c r="E1316" s="4">
        <v>0</v>
      </c>
      <c r="F1316" s="4">
        <v>0</v>
      </c>
      <c r="G1316" s="4">
        <v>0</v>
      </c>
      <c r="H1316" s="4">
        <f t="shared" si="146"/>
        <v>0</v>
      </c>
      <c r="I1316" s="4">
        <f t="shared" si="147"/>
        <v>978</v>
      </c>
      <c r="J1316" s="4">
        <f t="shared" si="142"/>
        <v>44000</v>
      </c>
      <c r="K1316" s="4">
        <f t="shared" si="143"/>
        <v>6000</v>
      </c>
      <c r="L1316" s="4">
        <f>IF(D1316=1,"",VLOOKUP(D1316,系数!$AA$1:$AJ$12,MATCH(C1316,圣物评级,0),1))</f>
        <v>55</v>
      </c>
      <c r="M1316" s="4">
        <f t="shared" si="148"/>
        <v>1476220</v>
      </c>
    </row>
    <row r="1317" spans="1:13" x14ac:dyDescent="0.3">
      <c r="A1317" s="4">
        <f t="shared" si="144"/>
        <v>81000011</v>
      </c>
      <c r="B1317" s="4">
        <v>1</v>
      </c>
      <c r="C1317" s="4">
        <f>INDEX(属性!F:F,MATCH(强化!A1317,属性!A:A,0))</f>
        <v>16</v>
      </c>
      <c r="D1317" s="4">
        <f t="shared" si="145"/>
        <v>115</v>
      </c>
      <c r="E1317" s="4">
        <v>0</v>
      </c>
      <c r="F1317" s="4">
        <v>0</v>
      </c>
      <c r="G1317" s="4">
        <v>0</v>
      </c>
      <c r="H1317" s="4">
        <f t="shared" si="146"/>
        <v>0</v>
      </c>
      <c r="I1317" s="4">
        <f t="shared" si="147"/>
        <v>984</v>
      </c>
      <c r="J1317" s="4">
        <f t="shared" si="142"/>
        <v>44000</v>
      </c>
      <c r="K1317" s="4">
        <f t="shared" si="143"/>
        <v>6000</v>
      </c>
      <c r="L1317" s="4">
        <f>IF(D1317=1,"",VLOOKUP(D1317,系数!$AA$1:$AJ$12,MATCH(C1317,圣物评级,0),1))</f>
        <v>55</v>
      </c>
      <c r="M1317" s="4">
        <f t="shared" si="148"/>
        <v>1520220</v>
      </c>
    </row>
    <row r="1318" spans="1:13" x14ac:dyDescent="0.3">
      <c r="A1318" s="4">
        <f t="shared" si="144"/>
        <v>81000011</v>
      </c>
      <c r="B1318" s="4">
        <v>1</v>
      </c>
      <c r="C1318" s="4">
        <f>INDEX(属性!F:F,MATCH(强化!A1318,属性!A:A,0))</f>
        <v>16</v>
      </c>
      <c r="D1318" s="4">
        <f t="shared" si="145"/>
        <v>116</v>
      </c>
      <c r="E1318" s="4">
        <v>0</v>
      </c>
      <c r="F1318" s="4">
        <v>0</v>
      </c>
      <c r="G1318" s="4">
        <v>0</v>
      </c>
      <c r="H1318" s="4">
        <f t="shared" si="146"/>
        <v>0</v>
      </c>
      <c r="I1318" s="4">
        <f t="shared" si="147"/>
        <v>990</v>
      </c>
      <c r="J1318" s="4">
        <f t="shared" si="142"/>
        <v>44000</v>
      </c>
      <c r="K1318" s="4">
        <f t="shared" si="143"/>
        <v>6000</v>
      </c>
      <c r="L1318" s="4">
        <f>IF(D1318=1,"",VLOOKUP(D1318,系数!$AA$1:$AJ$12,MATCH(C1318,圣物评级,0),1))</f>
        <v>55</v>
      </c>
      <c r="M1318" s="4">
        <f t="shared" si="148"/>
        <v>1564220</v>
      </c>
    </row>
    <row r="1319" spans="1:13" x14ac:dyDescent="0.3">
      <c r="A1319" s="4">
        <f t="shared" si="144"/>
        <v>81000011</v>
      </c>
      <c r="B1319" s="4">
        <v>1</v>
      </c>
      <c r="C1319" s="4">
        <f>INDEX(属性!F:F,MATCH(强化!A1319,属性!A:A,0))</f>
        <v>16</v>
      </c>
      <c r="D1319" s="4">
        <f t="shared" si="145"/>
        <v>117</v>
      </c>
      <c r="E1319" s="4">
        <v>0</v>
      </c>
      <c r="F1319" s="4">
        <v>0</v>
      </c>
      <c r="G1319" s="4">
        <v>0</v>
      </c>
      <c r="H1319" s="4">
        <f t="shared" si="146"/>
        <v>0</v>
      </c>
      <c r="I1319" s="4">
        <f t="shared" si="147"/>
        <v>996</v>
      </c>
      <c r="J1319" s="4">
        <f t="shared" si="142"/>
        <v>44000</v>
      </c>
      <c r="K1319" s="4">
        <f t="shared" si="143"/>
        <v>6000</v>
      </c>
      <c r="L1319" s="4">
        <f>IF(D1319=1,"",VLOOKUP(D1319,系数!$AA$1:$AJ$12,MATCH(C1319,圣物评级,0),1))</f>
        <v>55</v>
      </c>
      <c r="M1319" s="4">
        <f t="shared" si="148"/>
        <v>1608220</v>
      </c>
    </row>
    <row r="1320" spans="1:13" x14ac:dyDescent="0.3">
      <c r="A1320" s="4">
        <f t="shared" si="144"/>
        <v>81000011</v>
      </c>
      <c r="B1320" s="4">
        <v>1</v>
      </c>
      <c r="C1320" s="4">
        <f>INDEX(属性!F:F,MATCH(强化!A1320,属性!A:A,0))</f>
        <v>16</v>
      </c>
      <c r="D1320" s="4">
        <f t="shared" si="145"/>
        <v>118</v>
      </c>
      <c r="E1320" s="4">
        <v>0</v>
      </c>
      <c r="F1320" s="4">
        <v>0</v>
      </c>
      <c r="G1320" s="4">
        <v>0</v>
      </c>
      <c r="H1320" s="4">
        <f t="shared" si="146"/>
        <v>0</v>
      </c>
      <c r="I1320" s="4">
        <f t="shared" si="147"/>
        <v>1002</v>
      </c>
      <c r="J1320" s="4">
        <f t="shared" si="142"/>
        <v>44000</v>
      </c>
      <c r="K1320" s="4">
        <f t="shared" si="143"/>
        <v>6000</v>
      </c>
      <c r="L1320" s="4">
        <f>IF(D1320=1,"",VLOOKUP(D1320,系数!$AA$1:$AJ$12,MATCH(C1320,圣物评级,0),1))</f>
        <v>55</v>
      </c>
      <c r="M1320" s="4">
        <f t="shared" si="148"/>
        <v>1652220</v>
      </c>
    </row>
    <row r="1321" spans="1:13" x14ac:dyDescent="0.3">
      <c r="A1321" s="4">
        <f t="shared" si="144"/>
        <v>81000011</v>
      </c>
      <c r="B1321" s="4">
        <v>1</v>
      </c>
      <c r="C1321" s="4">
        <f>INDEX(属性!F:F,MATCH(强化!A1321,属性!A:A,0))</f>
        <v>16</v>
      </c>
      <c r="D1321" s="4">
        <f t="shared" si="145"/>
        <v>119</v>
      </c>
      <c r="E1321" s="4">
        <v>0</v>
      </c>
      <c r="F1321" s="4">
        <v>0</v>
      </c>
      <c r="G1321" s="4">
        <v>0</v>
      </c>
      <c r="H1321" s="4">
        <f t="shared" si="146"/>
        <v>0</v>
      </c>
      <c r="I1321" s="4">
        <f t="shared" si="147"/>
        <v>1008</v>
      </c>
      <c r="J1321" s="4">
        <f t="shared" si="142"/>
        <v>44000</v>
      </c>
      <c r="K1321" s="4">
        <f t="shared" si="143"/>
        <v>6000</v>
      </c>
      <c r="L1321" s="4">
        <f>IF(D1321=1,"",VLOOKUP(D1321,系数!$AA$1:$AJ$12,MATCH(C1321,圣物评级,0),1))</f>
        <v>55</v>
      </c>
      <c r="M1321" s="4">
        <f t="shared" si="148"/>
        <v>1696220</v>
      </c>
    </row>
    <row r="1322" spans="1:13" x14ac:dyDescent="0.3">
      <c r="A1322" s="4">
        <f t="shared" si="144"/>
        <v>81000011</v>
      </c>
      <c r="B1322" s="4">
        <v>1</v>
      </c>
      <c r="C1322" s="4">
        <f>INDEX(属性!F:F,MATCH(强化!A1322,属性!A:A,0))</f>
        <v>16</v>
      </c>
      <c r="D1322" s="4">
        <f t="shared" si="145"/>
        <v>120</v>
      </c>
      <c r="E1322" s="4">
        <v>0</v>
      </c>
      <c r="F1322" s="4">
        <v>0</v>
      </c>
      <c r="G1322" s="4">
        <v>0</v>
      </c>
      <c r="H1322" s="4">
        <f t="shared" si="146"/>
        <v>0</v>
      </c>
      <c r="I1322" s="4">
        <f t="shared" si="147"/>
        <v>1014</v>
      </c>
      <c r="J1322" s="4">
        <f t="shared" si="142"/>
        <v>44000</v>
      </c>
      <c r="K1322" s="4">
        <f t="shared" si="143"/>
        <v>6000</v>
      </c>
      <c r="L1322" s="4">
        <f>IF(D1322=1,"",VLOOKUP(D1322,系数!$AA$1:$AJ$12,MATCH(C1322,圣物评级,0),1))</f>
        <v>55</v>
      </c>
      <c r="M1322" s="4">
        <f t="shared" si="148"/>
        <v>1740220</v>
      </c>
    </row>
    <row r="1323" spans="1:13" x14ac:dyDescent="0.3">
      <c r="A1323" s="4">
        <f t="shared" si="144"/>
        <v>81000012</v>
      </c>
      <c r="B1323" s="4">
        <v>1</v>
      </c>
      <c r="C1323" s="4">
        <f>INDEX(属性!F:F,MATCH(强化!A1323,属性!A:A,0))</f>
        <v>16</v>
      </c>
      <c r="D1323" s="4">
        <f t="shared" si="145"/>
        <v>1</v>
      </c>
      <c r="E1323" s="4">
        <v>0</v>
      </c>
      <c r="F1323" s="4">
        <v>0</v>
      </c>
      <c r="G1323" s="4">
        <v>0</v>
      </c>
      <c r="H1323" s="4">
        <f t="shared" si="146"/>
        <v>0</v>
      </c>
      <c r="I1323" s="4">
        <f t="shared" si="147"/>
        <v>300</v>
      </c>
      <c r="J1323" s="4">
        <f t="shared" ref="J1323:J1339" si="149">J1203</f>
        <v>8</v>
      </c>
      <c r="K1323" s="4">
        <f t="shared" si="143"/>
        <v>6000</v>
      </c>
      <c r="L1323" s="4" t="str">
        <f>IF(D1323=1,"",VLOOKUP(D1323,系数!$AA$1:$AJ$12,MATCH(C1323,圣物评级,0),1))</f>
        <v/>
      </c>
      <c r="M1323" s="4">
        <f t="shared" si="148"/>
        <v>0</v>
      </c>
    </row>
    <row r="1324" spans="1:13" x14ac:dyDescent="0.3">
      <c r="A1324" s="4">
        <f t="shared" si="144"/>
        <v>81000012</v>
      </c>
      <c r="B1324" s="4">
        <v>1</v>
      </c>
      <c r="C1324" s="4">
        <f>INDEX(属性!F:F,MATCH(强化!A1324,属性!A:A,0))</f>
        <v>16</v>
      </c>
      <c r="D1324" s="4">
        <f t="shared" si="145"/>
        <v>2</v>
      </c>
      <c r="E1324" s="4">
        <v>0</v>
      </c>
      <c r="F1324" s="4">
        <v>0</v>
      </c>
      <c r="G1324" s="4">
        <v>0</v>
      </c>
      <c r="H1324" s="4">
        <f t="shared" si="146"/>
        <v>0</v>
      </c>
      <c r="I1324" s="4">
        <f t="shared" si="147"/>
        <v>306</v>
      </c>
      <c r="J1324" s="4">
        <f t="shared" si="149"/>
        <v>16</v>
      </c>
      <c r="K1324" s="4">
        <f t="shared" si="143"/>
        <v>6000</v>
      </c>
      <c r="L1324" s="4">
        <f>IF(D1324=1,"",VLOOKUP(D1324,系数!$AA$1:$AJ$12,MATCH(C1324,圣物评级,0),1))</f>
        <v>5</v>
      </c>
      <c r="M1324" s="4">
        <f t="shared" si="148"/>
        <v>8</v>
      </c>
    </row>
    <row r="1325" spans="1:13" x14ac:dyDescent="0.3">
      <c r="A1325" s="4">
        <f t="shared" si="144"/>
        <v>81000012</v>
      </c>
      <c r="B1325" s="4">
        <v>1</v>
      </c>
      <c r="C1325" s="4">
        <f>INDEX(属性!F:F,MATCH(强化!A1325,属性!A:A,0))</f>
        <v>16</v>
      </c>
      <c r="D1325" s="4">
        <f t="shared" si="145"/>
        <v>3</v>
      </c>
      <c r="E1325" s="4">
        <v>0</v>
      </c>
      <c r="F1325" s="4">
        <v>0</v>
      </c>
      <c r="G1325" s="4">
        <v>0</v>
      </c>
      <c r="H1325" s="4">
        <f t="shared" si="146"/>
        <v>0</v>
      </c>
      <c r="I1325" s="4">
        <f t="shared" si="147"/>
        <v>312</v>
      </c>
      <c r="J1325" s="4">
        <f t="shared" si="149"/>
        <v>24</v>
      </c>
      <c r="K1325" s="4">
        <f t="shared" si="143"/>
        <v>6000</v>
      </c>
      <c r="L1325" s="4">
        <f>IF(D1325=1,"",VLOOKUP(D1325,系数!$AA$1:$AJ$12,MATCH(C1325,圣物评级,0),1))</f>
        <v>5</v>
      </c>
      <c r="M1325" s="4">
        <f t="shared" si="148"/>
        <v>24</v>
      </c>
    </row>
    <row r="1326" spans="1:13" x14ac:dyDescent="0.3">
      <c r="A1326" s="4">
        <f t="shared" si="144"/>
        <v>81000012</v>
      </c>
      <c r="B1326" s="4">
        <v>1</v>
      </c>
      <c r="C1326" s="4">
        <f>INDEX(属性!F:F,MATCH(强化!A1326,属性!A:A,0))</f>
        <v>16</v>
      </c>
      <c r="D1326" s="4">
        <f t="shared" si="145"/>
        <v>4</v>
      </c>
      <c r="E1326" s="4">
        <v>0</v>
      </c>
      <c r="F1326" s="4">
        <v>0</v>
      </c>
      <c r="G1326" s="4">
        <v>0</v>
      </c>
      <c r="H1326" s="4">
        <f t="shared" si="146"/>
        <v>0</v>
      </c>
      <c r="I1326" s="4">
        <f t="shared" si="147"/>
        <v>318</v>
      </c>
      <c r="J1326" s="4">
        <f t="shared" si="149"/>
        <v>32</v>
      </c>
      <c r="K1326" s="4">
        <f t="shared" si="143"/>
        <v>6000</v>
      </c>
      <c r="L1326" s="4">
        <f>IF(D1326=1,"",VLOOKUP(D1326,系数!$AA$1:$AJ$12,MATCH(C1326,圣物评级,0),1))</f>
        <v>5</v>
      </c>
      <c r="M1326" s="4">
        <f t="shared" si="148"/>
        <v>48</v>
      </c>
    </row>
    <row r="1327" spans="1:13" x14ac:dyDescent="0.3">
      <c r="A1327" s="4">
        <f t="shared" si="144"/>
        <v>81000012</v>
      </c>
      <c r="B1327" s="4">
        <v>1</v>
      </c>
      <c r="C1327" s="4">
        <f>INDEX(属性!F:F,MATCH(强化!A1327,属性!A:A,0))</f>
        <v>16</v>
      </c>
      <c r="D1327" s="4">
        <f t="shared" si="145"/>
        <v>5</v>
      </c>
      <c r="E1327" s="4">
        <v>0</v>
      </c>
      <c r="F1327" s="4">
        <v>0</v>
      </c>
      <c r="G1327" s="4">
        <v>0</v>
      </c>
      <c r="H1327" s="4">
        <f t="shared" si="146"/>
        <v>0</v>
      </c>
      <c r="I1327" s="4">
        <f t="shared" si="147"/>
        <v>324</v>
      </c>
      <c r="J1327" s="4">
        <f t="shared" si="149"/>
        <v>40</v>
      </c>
      <c r="K1327" s="4">
        <f t="shared" si="143"/>
        <v>6000</v>
      </c>
      <c r="L1327" s="4">
        <f>IF(D1327=1,"",VLOOKUP(D1327,系数!$AA$1:$AJ$12,MATCH(C1327,圣物评级,0),1))</f>
        <v>5</v>
      </c>
      <c r="M1327" s="4">
        <f t="shared" si="148"/>
        <v>80</v>
      </c>
    </row>
    <row r="1328" spans="1:13" x14ac:dyDescent="0.3">
      <c r="A1328" s="4">
        <f t="shared" si="144"/>
        <v>81000012</v>
      </c>
      <c r="B1328" s="4">
        <v>1</v>
      </c>
      <c r="C1328" s="4">
        <f>INDEX(属性!F:F,MATCH(强化!A1328,属性!A:A,0))</f>
        <v>16</v>
      </c>
      <c r="D1328" s="4">
        <f t="shared" si="145"/>
        <v>6</v>
      </c>
      <c r="E1328" s="4">
        <v>0</v>
      </c>
      <c r="F1328" s="4">
        <v>0</v>
      </c>
      <c r="G1328" s="4">
        <v>0</v>
      </c>
      <c r="H1328" s="4">
        <f t="shared" si="146"/>
        <v>0</v>
      </c>
      <c r="I1328" s="4">
        <f t="shared" si="147"/>
        <v>330</v>
      </c>
      <c r="J1328" s="4">
        <f t="shared" si="149"/>
        <v>48</v>
      </c>
      <c r="K1328" s="4">
        <f t="shared" si="143"/>
        <v>6000</v>
      </c>
      <c r="L1328" s="4">
        <f>IF(D1328=1,"",VLOOKUP(D1328,系数!$AA$1:$AJ$12,MATCH(C1328,圣物评级,0),1))</f>
        <v>5</v>
      </c>
      <c r="M1328" s="4">
        <f t="shared" si="148"/>
        <v>120</v>
      </c>
    </row>
    <row r="1329" spans="1:13" x14ac:dyDescent="0.3">
      <c r="A1329" s="4">
        <f t="shared" si="144"/>
        <v>81000012</v>
      </c>
      <c r="B1329" s="4">
        <v>1</v>
      </c>
      <c r="C1329" s="4">
        <f>INDEX(属性!F:F,MATCH(强化!A1329,属性!A:A,0))</f>
        <v>16</v>
      </c>
      <c r="D1329" s="4">
        <f t="shared" si="145"/>
        <v>7</v>
      </c>
      <c r="E1329" s="4">
        <v>0</v>
      </c>
      <c r="F1329" s="4">
        <v>0</v>
      </c>
      <c r="G1329" s="4">
        <v>0</v>
      </c>
      <c r="H1329" s="4">
        <f t="shared" si="146"/>
        <v>0</v>
      </c>
      <c r="I1329" s="4">
        <f t="shared" si="147"/>
        <v>336</v>
      </c>
      <c r="J1329" s="4">
        <f t="shared" si="149"/>
        <v>56</v>
      </c>
      <c r="K1329" s="4">
        <f t="shared" si="143"/>
        <v>6000</v>
      </c>
      <c r="L1329" s="4">
        <f>IF(D1329=1,"",VLOOKUP(D1329,系数!$AA$1:$AJ$12,MATCH(C1329,圣物评级,0),1))</f>
        <v>5</v>
      </c>
      <c r="M1329" s="4">
        <f t="shared" si="148"/>
        <v>168</v>
      </c>
    </row>
    <row r="1330" spans="1:13" x14ac:dyDescent="0.3">
      <c r="A1330" s="4">
        <f t="shared" si="144"/>
        <v>81000012</v>
      </c>
      <c r="B1330" s="4">
        <v>1</v>
      </c>
      <c r="C1330" s="4">
        <f>INDEX(属性!F:F,MATCH(强化!A1330,属性!A:A,0))</f>
        <v>16</v>
      </c>
      <c r="D1330" s="4">
        <f t="shared" si="145"/>
        <v>8</v>
      </c>
      <c r="E1330" s="4">
        <v>0</v>
      </c>
      <c r="F1330" s="4">
        <v>0</v>
      </c>
      <c r="G1330" s="4">
        <v>0</v>
      </c>
      <c r="H1330" s="4">
        <f t="shared" si="146"/>
        <v>0</v>
      </c>
      <c r="I1330" s="4">
        <f t="shared" si="147"/>
        <v>342</v>
      </c>
      <c r="J1330" s="4">
        <f t="shared" si="149"/>
        <v>64</v>
      </c>
      <c r="K1330" s="4">
        <f t="shared" si="143"/>
        <v>6000</v>
      </c>
      <c r="L1330" s="4">
        <f>IF(D1330=1,"",VLOOKUP(D1330,系数!$AA$1:$AJ$12,MATCH(C1330,圣物评级,0),1))</f>
        <v>5</v>
      </c>
      <c r="M1330" s="4">
        <f t="shared" si="148"/>
        <v>224</v>
      </c>
    </row>
    <row r="1331" spans="1:13" x14ac:dyDescent="0.3">
      <c r="A1331" s="4">
        <f t="shared" si="144"/>
        <v>81000012</v>
      </c>
      <c r="B1331" s="4">
        <v>1</v>
      </c>
      <c r="C1331" s="4">
        <f>INDEX(属性!F:F,MATCH(强化!A1331,属性!A:A,0))</f>
        <v>16</v>
      </c>
      <c r="D1331" s="4">
        <f t="shared" si="145"/>
        <v>9</v>
      </c>
      <c r="E1331" s="4">
        <v>0</v>
      </c>
      <c r="F1331" s="4">
        <v>0</v>
      </c>
      <c r="G1331" s="4">
        <v>0</v>
      </c>
      <c r="H1331" s="4">
        <f t="shared" si="146"/>
        <v>0</v>
      </c>
      <c r="I1331" s="4">
        <f t="shared" si="147"/>
        <v>348</v>
      </c>
      <c r="J1331" s="4">
        <f t="shared" si="149"/>
        <v>72</v>
      </c>
      <c r="K1331" s="4">
        <f t="shared" si="143"/>
        <v>6000</v>
      </c>
      <c r="L1331" s="4">
        <f>IF(D1331=1,"",VLOOKUP(D1331,系数!$AA$1:$AJ$12,MATCH(C1331,圣物评级,0),1))</f>
        <v>5</v>
      </c>
      <c r="M1331" s="4">
        <f t="shared" si="148"/>
        <v>288</v>
      </c>
    </row>
    <row r="1332" spans="1:13" x14ac:dyDescent="0.3">
      <c r="A1332" s="4">
        <f t="shared" si="144"/>
        <v>81000012</v>
      </c>
      <c r="B1332" s="4">
        <v>1</v>
      </c>
      <c r="C1332" s="4">
        <f>INDEX(属性!F:F,MATCH(强化!A1332,属性!A:A,0))</f>
        <v>16</v>
      </c>
      <c r="D1332" s="4">
        <f t="shared" si="145"/>
        <v>10</v>
      </c>
      <c r="E1332" s="4">
        <v>0</v>
      </c>
      <c r="F1332" s="4">
        <v>0</v>
      </c>
      <c r="G1332" s="4">
        <v>0</v>
      </c>
      <c r="H1332" s="4">
        <f t="shared" si="146"/>
        <v>0</v>
      </c>
      <c r="I1332" s="4">
        <f t="shared" si="147"/>
        <v>354</v>
      </c>
      <c r="J1332" s="4">
        <f t="shared" si="149"/>
        <v>80</v>
      </c>
      <c r="K1332" s="4">
        <f t="shared" ref="K1332:K1395" si="150">60*100</f>
        <v>6000</v>
      </c>
      <c r="L1332" s="4">
        <f>IF(D1332=1,"",VLOOKUP(D1332,系数!$AA$1:$AJ$12,MATCH(C1332,圣物评级,0),1))</f>
        <v>10</v>
      </c>
      <c r="M1332" s="4">
        <f t="shared" si="148"/>
        <v>360</v>
      </c>
    </row>
    <row r="1333" spans="1:13" x14ac:dyDescent="0.3">
      <c r="A1333" s="4">
        <f t="shared" si="144"/>
        <v>81000012</v>
      </c>
      <c r="B1333" s="4">
        <v>1</v>
      </c>
      <c r="C1333" s="4">
        <f>INDEX(属性!F:F,MATCH(强化!A1333,属性!A:A,0))</f>
        <v>16</v>
      </c>
      <c r="D1333" s="4">
        <f t="shared" si="145"/>
        <v>11</v>
      </c>
      <c r="E1333" s="4">
        <v>0</v>
      </c>
      <c r="F1333" s="4">
        <v>0</v>
      </c>
      <c r="G1333" s="4">
        <v>0</v>
      </c>
      <c r="H1333" s="4">
        <f t="shared" si="146"/>
        <v>0</v>
      </c>
      <c r="I1333" s="4">
        <f t="shared" si="147"/>
        <v>360</v>
      </c>
      <c r="J1333" s="4">
        <f t="shared" si="149"/>
        <v>96</v>
      </c>
      <c r="K1333" s="4">
        <f t="shared" si="150"/>
        <v>6000</v>
      </c>
      <c r="L1333" s="4">
        <f>IF(D1333=1,"",VLOOKUP(D1333,系数!$AA$1:$AJ$12,MATCH(C1333,圣物评级,0),1))</f>
        <v>10</v>
      </c>
      <c r="M1333" s="4">
        <f t="shared" si="148"/>
        <v>440</v>
      </c>
    </row>
    <row r="1334" spans="1:13" x14ac:dyDescent="0.3">
      <c r="A1334" s="4">
        <f t="shared" si="144"/>
        <v>81000012</v>
      </c>
      <c r="B1334" s="4">
        <v>1</v>
      </c>
      <c r="C1334" s="4">
        <f>INDEX(属性!F:F,MATCH(强化!A1334,属性!A:A,0))</f>
        <v>16</v>
      </c>
      <c r="D1334" s="4">
        <f t="shared" si="145"/>
        <v>12</v>
      </c>
      <c r="E1334" s="4">
        <v>0</v>
      </c>
      <c r="F1334" s="4">
        <v>0</v>
      </c>
      <c r="G1334" s="4">
        <v>0</v>
      </c>
      <c r="H1334" s="4">
        <f t="shared" si="146"/>
        <v>0</v>
      </c>
      <c r="I1334" s="4">
        <f t="shared" si="147"/>
        <v>366</v>
      </c>
      <c r="J1334" s="4">
        <f t="shared" si="149"/>
        <v>112</v>
      </c>
      <c r="K1334" s="4">
        <f t="shared" si="150"/>
        <v>6000</v>
      </c>
      <c r="L1334" s="4">
        <f>IF(D1334=1,"",VLOOKUP(D1334,系数!$AA$1:$AJ$12,MATCH(C1334,圣物评级,0),1))</f>
        <v>10</v>
      </c>
      <c r="M1334" s="4">
        <f t="shared" si="148"/>
        <v>536</v>
      </c>
    </row>
    <row r="1335" spans="1:13" x14ac:dyDescent="0.3">
      <c r="A1335" s="4">
        <f t="shared" si="144"/>
        <v>81000012</v>
      </c>
      <c r="B1335" s="4">
        <v>1</v>
      </c>
      <c r="C1335" s="4">
        <f>INDEX(属性!F:F,MATCH(强化!A1335,属性!A:A,0))</f>
        <v>16</v>
      </c>
      <c r="D1335" s="4">
        <f t="shared" si="145"/>
        <v>13</v>
      </c>
      <c r="E1335" s="4">
        <v>0</v>
      </c>
      <c r="F1335" s="4">
        <v>0</v>
      </c>
      <c r="G1335" s="4">
        <v>0</v>
      </c>
      <c r="H1335" s="4">
        <f t="shared" si="146"/>
        <v>0</v>
      </c>
      <c r="I1335" s="4">
        <f t="shared" si="147"/>
        <v>372</v>
      </c>
      <c r="J1335" s="4">
        <f t="shared" si="149"/>
        <v>128</v>
      </c>
      <c r="K1335" s="4">
        <f t="shared" si="150"/>
        <v>6000</v>
      </c>
      <c r="L1335" s="4">
        <f>IF(D1335=1,"",VLOOKUP(D1335,系数!$AA$1:$AJ$12,MATCH(C1335,圣物评级,0),1))</f>
        <v>10</v>
      </c>
      <c r="M1335" s="4">
        <f t="shared" si="148"/>
        <v>648</v>
      </c>
    </row>
    <row r="1336" spans="1:13" x14ac:dyDescent="0.3">
      <c r="A1336" s="4">
        <f t="shared" si="144"/>
        <v>81000012</v>
      </c>
      <c r="B1336" s="4">
        <v>1</v>
      </c>
      <c r="C1336" s="4">
        <f>INDEX(属性!F:F,MATCH(强化!A1336,属性!A:A,0))</f>
        <v>16</v>
      </c>
      <c r="D1336" s="4">
        <f t="shared" si="145"/>
        <v>14</v>
      </c>
      <c r="E1336" s="4">
        <v>0</v>
      </c>
      <c r="F1336" s="4">
        <v>0</v>
      </c>
      <c r="G1336" s="4">
        <v>0</v>
      </c>
      <c r="H1336" s="4">
        <f t="shared" si="146"/>
        <v>0</v>
      </c>
      <c r="I1336" s="4">
        <f t="shared" si="147"/>
        <v>378</v>
      </c>
      <c r="J1336" s="4">
        <f t="shared" si="149"/>
        <v>144</v>
      </c>
      <c r="K1336" s="4">
        <f t="shared" si="150"/>
        <v>6000</v>
      </c>
      <c r="L1336" s="4">
        <f>IF(D1336=1,"",VLOOKUP(D1336,系数!$AA$1:$AJ$12,MATCH(C1336,圣物评级,0),1))</f>
        <v>10</v>
      </c>
      <c r="M1336" s="4">
        <f t="shared" si="148"/>
        <v>776</v>
      </c>
    </row>
    <row r="1337" spans="1:13" x14ac:dyDescent="0.3">
      <c r="A1337" s="4">
        <f t="shared" si="144"/>
        <v>81000012</v>
      </c>
      <c r="B1337" s="4">
        <v>1</v>
      </c>
      <c r="C1337" s="4">
        <f>INDEX(属性!F:F,MATCH(强化!A1337,属性!A:A,0))</f>
        <v>16</v>
      </c>
      <c r="D1337" s="4">
        <f t="shared" si="145"/>
        <v>15</v>
      </c>
      <c r="E1337" s="4">
        <v>0</v>
      </c>
      <c r="F1337" s="4">
        <v>0</v>
      </c>
      <c r="G1337" s="4">
        <v>0</v>
      </c>
      <c r="H1337" s="4">
        <f t="shared" si="146"/>
        <v>0</v>
      </c>
      <c r="I1337" s="4">
        <f t="shared" si="147"/>
        <v>384</v>
      </c>
      <c r="J1337" s="4">
        <f t="shared" si="149"/>
        <v>160</v>
      </c>
      <c r="K1337" s="4">
        <f t="shared" si="150"/>
        <v>6000</v>
      </c>
      <c r="L1337" s="4">
        <f>IF(D1337=1,"",VLOOKUP(D1337,系数!$AA$1:$AJ$12,MATCH(C1337,圣物评级,0),1))</f>
        <v>10</v>
      </c>
      <c r="M1337" s="4">
        <f t="shared" si="148"/>
        <v>920</v>
      </c>
    </row>
    <row r="1338" spans="1:13" x14ac:dyDescent="0.3">
      <c r="A1338" s="4">
        <f t="shared" si="144"/>
        <v>81000012</v>
      </c>
      <c r="B1338" s="4">
        <v>1</v>
      </c>
      <c r="C1338" s="4">
        <f>INDEX(属性!F:F,MATCH(强化!A1338,属性!A:A,0))</f>
        <v>16</v>
      </c>
      <c r="D1338" s="4">
        <f t="shared" si="145"/>
        <v>16</v>
      </c>
      <c r="E1338" s="4">
        <v>0</v>
      </c>
      <c r="F1338" s="4">
        <v>0</v>
      </c>
      <c r="G1338" s="4">
        <v>0</v>
      </c>
      <c r="H1338" s="4">
        <f t="shared" si="146"/>
        <v>0</v>
      </c>
      <c r="I1338" s="4">
        <f t="shared" si="147"/>
        <v>390</v>
      </c>
      <c r="J1338" s="4">
        <f t="shared" si="149"/>
        <v>176</v>
      </c>
      <c r="K1338" s="4">
        <f t="shared" si="150"/>
        <v>6000</v>
      </c>
      <c r="L1338" s="4">
        <f>IF(D1338=1,"",VLOOKUP(D1338,系数!$AA$1:$AJ$12,MATCH(C1338,圣物评级,0),1))</f>
        <v>10</v>
      </c>
      <c r="M1338" s="4">
        <f t="shared" si="148"/>
        <v>1080</v>
      </c>
    </row>
    <row r="1339" spans="1:13" x14ac:dyDescent="0.3">
      <c r="A1339" s="4">
        <f t="shared" si="144"/>
        <v>81000012</v>
      </c>
      <c r="B1339" s="4">
        <v>1</v>
      </c>
      <c r="C1339" s="4">
        <f>INDEX(属性!F:F,MATCH(强化!A1339,属性!A:A,0))</f>
        <v>16</v>
      </c>
      <c r="D1339" s="4">
        <f t="shared" si="145"/>
        <v>17</v>
      </c>
      <c r="E1339" s="4">
        <v>0</v>
      </c>
      <c r="F1339" s="4">
        <v>0</v>
      </c>
      <c r="G1339" s="4">
        <v>0</v>
      </c>
      <c r="H1339" s="4">
        <f t="shared" si="146"/>
        <v>0</v>
      </c>
      <c r="I1339" s="4">
        <f t="shared" si="147"/>
        <v>396</v>
      </c>
      <c r="J1339" s="4">
        <f t="shared" si="149"/>
        <v>192</v>
      </c>
      <c r="K1339" s="4">
        <f t="shared" si="150"/>
        <v>6000</v>
      </c>
      <c r="L1339" s="4">
        <f>IF(D1339=1,"",VLOOKUP(D1339,系数!$AA$1:$AJ$12,MATCH(C1339,圣物评级,0),1))</f>
        <v>10</v>
      </c>
      <c r="M1339" s="4">
        <f t="shared" si="148"/>
        <v>1256</v>
      </c>
    </row>
    <row r="1340" spans="1:13" x14ac:dyDescent="0.3">
      <c r="A1340" s="4">
        <f t="shared" ref="A1340:A1403" si="151">A1220+1</f>
        <v>81000012</v>
      </c>
      <c r="B1340" s="4">
        <v>1</v>
      </c>
      <c r="C1340" s="4">
        <f>INDEX(属性!F:F,MATCH(强化!A1340,属性!A:A,0))</f>
        <v>16</v>
      </c>
      <c r="D1340" s="4">
        <f t="shared" ref="D1340:D1403" si="152">D1220</f>
        <v>18</v>
      </c>
      <c r="E1340" s="4">
        <v>0</v>
      </c>
      <c r="F1340" s="4">
        <v>0</v>
      </c>
      <c r="G1340" s="4">
        <v>0</v>
      </c>
      <c r="H1340" s="4">
        <f t="shared" si="146"/>
        <v>0</v>
      </c>
      <c r="I1340" s="4">
        <f t="shared" si="147"/>
        <v>402</v>
      </c>
      <c r="J1340" s="4">
        <f t="shared" ref="J1340:J1403" si="153">J1220</f>
        <v>208</v>
      </c>
      <c r="K1340" s="4">
        <f t="shared" si="150"/>
        <v>6000</v>
      </c>
      <c r="L1340" s="4">
        <f>IF(D1340=1,"",VLOOKUP(D1340,系数!$AA$1:$AJ$12,MATCH(C1340,圣物评级,0),1))</f>
        <v>10</v>
      </c>
      <c r="M1340" s="4">
        <f t="shared" si="148"/>
        <v>1448</v>
      </c>
    </row>
    <row r="1341" spans="1:13" x14ac:dyDescent="0.3">
      <c r="A1341" s="4">
        <f t="shared" si="151"/>
        <v>81000012</v>
      </c>
      <c r="B1341" s="4">
        <v>1</v>
      </c>
      <c r="C1341" s="4">
        <f>INDEX(属性!F:F,MATCH(强化!A1341,属性!A:A,0))</f>
        <v>16</v>
      </c>
      <c r="D1341" s="4">
        <f t="shared" si="152"/>
        <v>19</v>
      </c>
      <c r="E1341" s="4">
        <v>0</v>
      </c>
      <c r="F1341" s="4">
        <v>0</v>
      </c>
      <c r="G1341" s="4">
        <v>0</v>
      </c>
      <c r="H1341" s="4">
        <f t="shared" si="146"/>
        <v>0</v>
      </c>
      <c r="I1341" s="4">
        <f t="shared" si="147"/>
        <v>408</v>
      </c>
      <c r="J1341" s="4">
        <f t="shared" si="153"/>
        <v>224</v>
      </c>
      <c r="K1341" s="4">
        <f t="shared" si="150"/>
        <v>6000</v>
      </c>
      <c r="L1341" s="4">
        <f>IF(D1341=1,"",VLOOKUP(D1341,系数!$AA$1:$AJ$12,MATCH(C1341,圣物评级,0),1))</f>
        <v>10</v>
      </c>
      <c r="M1341" s="4">
        <f t="shared" si="148"/>
        <v>1656</v>
      </c>
    </row>
    <row r="1342" spans="1:13" x14ac:dyDescent="0.3">
      <c r="A1342" s="4">
        <f t="shared" si="151"/>
        <v>81000012</v>
      </c>
      <c r="B1342" s="4">
        <v>1</v>
      </c>
      <c r="C1342" s="4">
        <f>INDEX(属性!F:F,MATCH(强化!A1342,属性!A:A,0))</f>
        <v>16</v>
      </c>
      <c r="D1342" s="4">
        <f t="shared" si="152"/>
        <v>20</v>
      </c>
      <c r="E1342" s="4">
        <v>0</v>
      </c>
      <c r="F1342" s="4">
        <v>0</v>
      </c>
      <c r="G1342" s="4">
        <v>0</v>
      </c>
      <c r="H1342" s="4">
        <f t="shared" si="146"/>
        <v>0</v>
      </c>
      <c r="I1342" s="4">
        <f t="shared" si="147"/>
        <v>414</v>
      </c>
      <c r="J1342" s="4">
        <f t="shared" si="153"/>
        <v>240</v>
      </c>
      <c r="K1342" s="4">
        <f t="shared" si="150"/>
        <v>6000</v>
      </c>
      <c r="L1342" s="4">
        <f>IF(D1342=1,"",VLOOKUP(D1342,系数!$AA$1:$AJ$12,MATCH(C1342,圣物评级,0),1))</f>
        <v>15</v>
      </c>
      <c r="M1342" s="4">
        <f t="shared" si="148"/>
        <v>1880</v>
      </c>
    </row>
    <row r="1343" spans="1:13" x14ac:dyDescent="0.3">
      <c r="A1343" s="4">
        <f t="shared" si="151"/>
        <v>81000012</v>
      </c>
      <c r="B1343" s="4">
        <v>1</v>
      </c>
      <c r="C1343" s="4">
        <f>INDEX(属性!F:F,MATCH(强化!A1343,属性!A:A,0))</f>
        <v>16</v>
      </c>
      <c r="D1343" s="4">
        <f t="shared" si="152"/>
        <v>21</v>
      </c>
      <c r="E1343" s="4">
        <v>0</v>
      </c>
      <c r="F1343" s="4">
        <v>0</v>
      </c>
      <c r="G1343" s="4">
        <v>0</v>
      </c>
      <c r="H1343" s="4">
        <f t="shared" si="146"/>
        <v>0</v>
      </c>
      <c r="I1343" s="4">
        <f t="shared" si="147"/>
        <v>420</v>
      </c>
      <c r="J1343" s="4">
        <f t="shared" si="153"/>
        <v>256</v>
      </c>
      <c r="K1343" s="4">
        <f t="shared" si="150"/>
        <v>6000</v>
      </c>
      <c r="L1343" s="4">
        <f>IF(D1343=1,"",VLOOKUP(D1343,系数!$AA$1:$AJ$12,MATCH(C1343,圣物评级,0),1))</f>
        <v>15</v>
      </c>
      <c r="M1343" s="4">
        <f t="shared" si="148"/>
        <v>2120</v>
      </c>
    </row>
    <row r="1344" spans="1:13" x14ac:dyDescent="0.3">
      <c r="A1344" s="4">
        <f t="shared" si="151"/>
        <v>81000012</v>
      </c>
      <c r="B1344" s="4">
        <v>1</v>
      </c>
      <c r="C1344" s="4">
        <f>INDEX(属性!F:F,MATCH(强化!A1344,属性!A:A,0))</f>
        <v>16</v>
      </c>
      <c r="D1344" s="4">
        <f t="shared" si="152"/>
        <v>22</v>
      </c>
      <c r="E1344" s="4">
        <v>0</v>
      </c>
      <c r="F1344" s="4">
        <v>0</v>
      </c>
      <c r="G1344" s="4">
        <v>0</v>
      </c>
      <c r="H1344" s="4">
        <f t="shared" si="146"/>
        <v>0</v>
      </c>
      <c r="I1344" s="4">
        <f t="shared" si="147"/>
        <v>426</v>
      </c>
      <c r="J1344" s="4">
        <f t="shared" si="153"/>
        <v>272</v>
      </c>
      <c r="K1344" s="4">
        <f t="shared" si="150"/>
        <v>6000</v>
      </c>
      <c r="L1344" s="4">
        <f>IF(D1344=1,"",VLOOKUP(D1344,系数!$AA$1:$AJ$12,MATCH(C1344,圣物评级,0),1))</f>
        <v>15</v>
      </c>
      <c r="M1344" s="4">
        <f t="shared" si="148"/>
        <v>2376</v>
      </c>
    </row>
    <row r="1345" spans="1:13" x14ac:dyDescent="0.3">
      <c r="A1345" s="4">
        <f t="shared" si="151"/>
        <v>81000012</v>
      </c>
      <c r="B1345" s="4">
        <v>1</v>
      </c>
      <c r="C1345" s="4">
        <f>INDEX(属性!F:F,MATCH(强化!A1345,属性!A:A,0))</f>
        <v>16</v>
      </c>
      <c r="D1345" s="4">
        <f t="shared" si="152"/>
        <v>23</v>
      </c>
      <c r="E1345" s="4">
        <v>0</v>
      </c>
      <c r="F1345" s="4">
        <v>0</v>
      </c>
      <c r="G1345" s="4">
        <v>0</v>
      </c>
      <c r="H1345" s="4">
        <f t="shared" si="146"/>
        <v>0</v>
      </c>
      <c r="I1345" s="4">
        <f t="shared" si="147"/>
        <v>432</v>
      </c>
      <c r="J1345" s="4">
        <f t="shared" si="153"/>
        <v>288</v>
      </c>
      <c r="K1345" s="4">
        <f t="shared" si="150"/>
        <v>6000</v>
      </c>
      <c r="L1345" s="4">
        <f>IF(D1345=1,"",VLOOKUP(D1345,系数!$AA$1:$AJ$12,MATCH(C1345,圣物评级,0),1))</f>
        <v>15</v>
      </c>
      <c r="M1345" s="4">
        <f t="shared" si="148"/>
        <v>2648</v>
      </c>
    </row>
    <row r="1346" spans="1:13" x14ac:dyDescent="0.3">
      <c r="A1346" s="4">
        <f t="shared" si="151"/>
        <v>81000012</v>
      </c>
      <c r="B1346" s="4">
        <v>1</v>
      </c>
      <c r="C1346" s="4">
        <f>INDEX(属性!F:F,MATCH(强化!A1346,属性!A:A,0))</f>
        <v>16</v>
      </c>
      <c r="D1346" s="4">
        <f t="shared" si="152"/>
        <v>24</v>
      </c>
      <c r="E1346" s="4">
        <v>0</v>
      </c>
      <c r="F1346" s="4">
        <v>0</v>
      </c>
      <c r="G1346" s="4">
        <v>0</v>
      </c>
      <c r="H1346" s="4">
        <f t="shared" si="146"/>
        <v>0</v>
      </c>
      <c r="I1346" s="4">
        <f t="shared" si="147"/>
        <v>438</v>
      </c>
      <c r="J1346" s="4">
        <f t="shared" si="153"/>
        <v>304</v>
      </c>
      <c r="K1346" s="4">
        <f t="shared" si="150"/>
        <v>6000</v>
      </c>
      <c r="L1346" s="4">
        <f>IF(D1346=1,"",VLOOKUP(D1346,系数!$AA$1:$AJ$12,MATCH(C1346,圣物评级,0),1))</f>
        <v>15</v>
      </c>
      <c r="M1346" s="4">
        <f t="shared" si="148"/>
        <v>2936</v>
      </c>
    </row>
    <row r="1347" spans="1:13" x14ac:dyDescent="0.3">
      <c r="A1347" s="4">
        <f t="shared" si="151"/>
        <v>81000012</v>
      </c>
      <c r="B1347" s="4">
        <v>1</v>
      </c>
      <c r="C1347" s="4">
        <f>INDEX(属性!F:F,MATCH(强化!A1347,属性!A:A,0))</f>
        <v>16</v>
      </c>
      <c r="D1347" s="4">
        <f t="shared" si="152"/>
        <v>25</v>
      </c>
      <c r="E1347" s="4">
        <v>0</v>
      </c>
      <c r="F1347" s="4">
        <v>0</v>
      </c>
      <c r="G1347" s="4">
        <v>0</v>
      </c>
      <c r="H1347" s="4">
        <f t="shared" ref="H1347:H1410" si="154">IF(B1347=1,0,VLOOKUP($C1347,圣物数值,2,0)+VLOOKUP($C1347,圣物数值,3,0)*($D1347-1))</f>
        <v>0</v>
      </c>
      <c r="I1347" s="4">
        <f t="shared" ref="I1347:I1410" si="155">IF(B1347=2,0,VLOOKUP($C1347,圣物数值,2,0)+VLOOKUP($C1347,圣物数值,3,0)*($D1347-1))</f>
        <v>444</v>
      </c>
      <c r="J1347" s="4">
        <f t="shared" si="153"/>
        <v>320</v>
      </c>
      <c r="K1347" s="4">
        <f t="shared" si="150"/>
        <v>6000</v>
      </c>
      <c r="L1347" s="4">
        <f>IF(D1347=1,"",VLOOKUP(D1347,系数!$AA$1:$AJ$12,MATCH(C1347,圣物评级,0),1))</f>
        <v>15</v>
      </c>
      <c r="M1347" s="4">
        <f t="shared" ref="M1347:M1410" si="156">IF(D1347=1,0,M1346+J1346)</f>
        <v>3240</v>
      </c>
    </row>
    <row r="1348" spans="1:13" x14ac:dyDescent="0.3">
      <c r="A1348" s="4">
        <f t="shared" si="151"/>
        <v>81000012</v>
      </c>
      <c r="B1348" s="4">
        <v>1</v>
      </c>
      <c r="C1348" s="4">
        <f>INDEX(属性!F:F,MATCH(强化!A1348,属性!A:A,0))</f>
        <v>16</v>
      </c>
      <c r="D1348" s="4">
        <f t="shared" si="152"/>
        <v>26</v>
      </c>
      <c r="E1348" s="4">
        <v>0</v>
      </c>
      <c r="F1348" s="4">
        <v>0</v>
      </c>
      <c r="G1348" s="4">
        <v>0</v>
      </c>
      <c r="H1348" s="4">
        <f t="shared" si="154"/>
        <v>0</v>
      </c>
      <c r="I1348" s="4">
        <f t="shared" si="155"/>
        <v>450</v>
      </c>
      <c r="J1348" s="4">
        <f t="shared" si="153"/>
        <v>336</v>
      </c>
      <c r="K1348" s="4">
        <f t="shared" si="150"/>
        <v>6000</v>
      </c>
      <c r="L1348" s="4">
        <f>IF(D1348=1,"",VLOOKUP(D1348,系数!$AA$1:$AJ$12,MATCH(C1348,圣物评级,0),1))</f>
        <v>15</v>
      </c>
      <c r="M1348" s="4">
        <f t="shared" si="156"/>
        <v>3560</v>
      </c>
    </row>
    <row r="1349" spans="1:13" x14ac:dyDescent="0.3">
      <c r="A1349" s="4">
        <f t="shared" si="151"/>
        <v>81000012</v>
      </c>
      <c r="B1349" s="4">
        <v>1</v>
      </c>
      <c r="C1349" s="4">
        <f>INDEX(属性!F:F,MATCH(强化!A1349,属性!A:A,0))</f>
        <v>16</v>
      </c>
      <c r="D1349" s="4">
        <f t="shared" si="152"/>
        <v>27</v>
      </c>
      <c r="E1349" s="4">
        <v>0</v>
      </c>
      <c r="F1349" s="4">
        <v>0</v>
      </c>
      <c r="G1349" s="4">
        <v>0</v>
      </c>
      <c r="H1349" s="4">
        <f t="shared" si="154"/>
        <v>0</v>
      </c>
      <c r="I1349" s="4">
        <f t="shared" si="155"/>
        <v>456</v>
      </c>
      <c r="J1349" s="4">
        <f t="shared" si="153"/>
        <v>352</v>
      </c>
      <c r="K1349" s="4">
        <f t="shared" si="150"/>
        <v>6000</v>
      </c>
      <c r="L1349" s="4">
        <f>IF(D1349=1,"",VLOOKUP(D1349,系数!$AA$1:$AJ$12,MATCH(C1349,圣物评级,0),1))</f>
        <v>15</v>
      </c>
      <c r="M1349" s="4">
        <f t="shared" si="156"/>
        <v>3896</v>
      </c>
    </row>
    <row r="1350" spans="1:13" x14ac:dyDescent="0.3">
      <c r="A1350" s="4">
        <f t="shared" si="151"/>
        <v>81000012</v>
      </c>
      <c r="B1350" s="4">
        <v>1</v>
      </c>
      <c r="C1350" s="4">
        <f>INDEX(属性!F:F,MATCH(强化!A1350,属性!A:A,0))</f>
        <v>16</v>
      </c>
      <c r="D1350" s="4">
        <f t="shared" si="152"/>
        <v>28</v>
      </c>
      <c r="E1350" s="4">
        <v>0</v>
      </c>
      <c r="F1350" s="4">
        <v>0</v>
      </c>
      <c r="G1350" s="4">
        <v>0</v>
      </c>
      <c r="H1350" s="4">
        <f t="shared" si="154"/>
        <v>0</v>
      </c>
      <c r="I1350" s="4">
        <f t="shared" si="155"/>
        <v>462</v>
      </c>
      <c r="J1350" s="4">
        <f t="shared" si="153"/>
        <v>368</v>
      </c>
      <c r="K1350" s="4">
        <f t="shared" si="150"/>
        <v>6000</v>
      </c>
      <c r="L1350" s="4">
        <f>IF(D1350=1,"",VLOOKUP(D1350,系数!$AA$1:$AJ$12,MATCH(C1350,圣物评级,0),1))</f>
        <v>15</v>
      </c>
      <c r="M1350" s="4">
        <f t="shared" si="156"/>
        <v>4248</v>
      </c>
    </row>
    <row r="1351" spans="1:13" x14ac:dyDescent="0.3">
      <c r="A1351" s="4">
        <f t="shared" si="151"/>
        <v>81000012</v>
      </c>
      <c r="B1351" s="4">
        <v>1</v>
      </c>
      <c r="C1351" s="4">
        <f>INDEX(属性!F:F,MATCH(强化!A1351,属性!A:A,0))</f>
        <v>16</v>
      </c>
      <c r="D1351" s="4">
        <f t="shared" si="152"/>
        <v>29</v>
      </c>
      <c r="E1351" s="4">
        <v>0</v>
      </c>
      <c r="F1351" s="4">
        <v>0</v>
      </c>
      <c r="G1351" s="4">
        <v>0</v>
      </c>
      <c r="H1351" s="4">
        <f t="shared" si="154"/>
        <v>0</v>
      </c>
      <c r="I1351" s="4">
        <f t="shared" si="155"/>
        <v>468</v>
      </c>
      <c r="J1351" s="4">
        <f t="shared" si="153"/>
        <v>384</v>
      </c>
      <c r="K1351" s="4">
        <f t="shared" si="150"/>
        <v>6000</v>
      </c>
      <c r="L1351" s="4">
        <f>IF(D1351=1,"",VLOOKUP(D1351,系数!$AA$1:$AJ$12,MATCH(C1351,圣物评级,0),1))</f>
        <v>15</v>
      </c>
      <c r="M1351" s="4">
        <f t="shared" si="156"/>
        <v>4616</v>
      </c>
    </row>
    <row r="1352" spans="1:13" x14ac:dyDescent="0.3">
      <c r="A1352" s="4">
        <f t="shared" si="151"/>
        <v>81000012</v>
      </c>
      <c r="B1352" s="4">
        <v>1</v>
      </c>
      <c r="C1352" s="4">
        <f>INDEX(属性!F:F,MATCH(强化!A1352,属性!A:A,0))</f>
        <v>16</v>
      </c>
      <c r="D1352" s="4">
        <f t="shared" si="152"/>
        <v>30</v>
      </c>
      <c r="E1352" s="4">
        <v>0</v>
      </c>
      <c r="F1352" s="4">
        <v>0</v>
      </c>
      <c r="G1352" s="4">
        <v>0</v>
      </c>
      <c r="H1352" s="4">
        <f t="shared" si="154"/>
        <v>0</v>
      </c>
      <c r="I1352" s="4">
        <f t="shared" si="155"/>
        <v>474</v>
      </c>
      <c r="J1352" s="4">
        <f t="shared" si="153"/>
        <v>400</v>
      </c>
      <c r="K1352" s="4">
        <f t="shared" si="150"/>
        <v>6000</v>
      </c>
      <c r="L1352" s="4">
        <f>IF(D1352=1,"",VLOOKUP(D1352,系数!$AA$1:$AJ$12,MATCH(C1352,圣物评级,0),1))</f>
        <v>20</v>
      </c>
      <c r="M1352" s="4">
        <f t="shared" si="156"/>
        <v>5000</v>
      </c>
    </row>
    <row r="1353" spans="1:13" x14ac:dyDescent="0.3">
      <c r="A1353" s="4">
        <f t="shared" si="151"/>
        <v>81000012</v>
      </c>
      <c r="B1353" s="4">
        <v>1</v>
      </c>
      <c r="C1353" s="4">
        <f>INDEX(属性!F:F,MATCH(强化!A1353,属性!A:A,0))</f>
        <v>16</v>
      </c>
      <c r="D1353" s="4">
        <f t="shared" si="152"/>
        <v>31</v>
      </c>
      <c r="E1353" s="4">
        <v>0</v>
      </c>
      <c r="F1353" s="4">
        <v>0</v>
      </c>
      <c r="G1353" s="4">
        <v>0</v>
      </c>
      <c r="H1353" s="4">
        <f t="shared" si="154"/>
        <v>0</v>
      </c>
      <c r="I1353" s="4">
        <f t="shared" si="155"/>
        <v>480</v>
      </c>
      <c r="J1353" s="4">
        <f t="shared" si="153"/>
        <v>424</v>
      </c>
      <c r="K1353" s="4">
        <f t="shared" si="150"/>
        <v>6000</v>
      </c>
      <c r="L1353" s="4">
        <f>IF(D1353=1,"",VLOOKUP(D1353,系数!$AA$1:$AJ$12,MATCH(C1353,圣物评级,0),1))</f>
        <v>20</v>
      </c>
      <c r="M1353" s="4">
        <f t="shared" si="156"/>
        <v>5400</v>
      </c>
    </row>
    <row r="1354" spans="1:13" x14ac:dyDescent="0.3">
      <c r="A1354" s="4">
        <f t="shared" si="151"/>
        <v>81000012</v>
      </c>
      <c r="B1354" s="4">
        <v>1</v>
      </c>
      <c r="C1354" s="4">
        <f>INDEX(属性!F:F,MATCH(强化!A1354,属性!A:A,0))</f>
        <v>16</v>
      </c>
      <c r="D1354" s="4">
        <f t="shared" si="152"/>
        <v>32</v>
      </c>
      <c r="E1354" s="4">
        <v>0</v>
      </c>
      <c r="F1354" s="4">
        <v>0</v>
      </c>
      <c r="G1354" s="4">
        <v>0</v>
      </c>
      <c r="H1354" s="4">
        <f t="shared" si="154"/>
        <v>0</v>
      </c>
      <c r="I1354" s="4">
        <f t="shared" si="155"/>
        <v>486</v>
      </c>
      <c r="J1354" s="4">
        <f t="shared" si="153"/>
        <v>448</v>
      </c>
      <c r="K1354" s="4">
        <f t="shared" si="150"/>
        <v>6000</v>
      </c>
      <c r="L1354" s="4">
        <f>IF(D1354=1,"",VLOOKUP(D1354,系数!$AA$1:$AJ$12,MATCH(C1354,圣物评级,0),1))</f>
        <v>20</v>
      </c>
      <c r="M1354" s="4">
        <f t="shared" si="156"/>
        <v>5824</v>
      </c>
    </row>
    <row r="1355" spans="1:13" x14ac:dyDescent="0.3">
      <c r="A1355" s="4">
        <f t="shared" si="151"/>
        <v>81000012</v>
      </c>
      <c r="B1355" s="4">
        <v>1</v>
      </c>
      <c r="C1355" s="4">
        <f>INDEX(属性!F:F,MATCH(强化!A1355,属性!A:A,0))</f>
        <v>16</v>
      </c>
      <c r="D1355" s="4">
        <f t="shared" si="152"/>
        <v>33</v>
      </c>
      <c r="E1355" s="4">
        <v>0</v>
      </c>
      <c r="F1355" s="4">
        <v>0</v>
      </c>
      <c r="G1355" s="4">
        <v>0</v>
      </c>
      <c r="H1355" s="4">
        <f t="shared" si="154"/>
        <v>0</v>
      </c>
      <c r="I1355" s="4">
        <f t="shared" si="155"/>
        <v>492</v>
      </c>
      <c r="J1355" s="4">
        <f t="shared" si="153"/>
        <v>472</v>
      </c>
      <c r="K1355" s="4">
        <f t="shared" si="150"/>
        <v>6000</v>
      </c>
      <c r="L1355" s="4">
        <f>IF(D1355=1,"",VLOOKUP(D1355,系数!$AA$1:$AJ$12,MATCH(C1355,圣物评级,0),1))</f>
        <v>20</v>
      </c>
      <c r="M1355" s="4">
        <f t="shared" si="156"/>
        <v>6272</v>
      </c>
    </row>
    <row r="1356" spans="1:13" x14ac:dyDescent="0.3">
      <c r="A1356" s="4">
        <f t="shared" si="151"/>
        <v>81000012</v>
      </c>
      <c r="B1356" s="4">
        <v>1</v>
      </c>
      <c r="C1356" s="4">
        <f>INDEX(属性!F:F,MATCH(强化!A1356,属性!A:A,0))</f>
        <v>16</v>
      </c>
      <c r="D1356" s="4">
        <f t="shared" si="152"/>
        <v>34</v>
      </c>
      <c r="E1356" s="4">
        <v>0</v>
      </c>
      <c r="F1356" s="4">
        <v>0</v>
      </c>
      <c r="G1356" s="4">
        <v>0</v>
      </c>
      <c r="H1356" s="4">
        <f t="shared" si="154"/>
        <v>0</v>
      </c>
      <c r="I1356" s="4">
        <f t="shared" si="155"/>
        <v>498</v>
      </c>
      <c r="J1356" s="4">
        <f t="shared" si="153"/>
        <v>496</v>
      </c>
      <c r="K1356" s="4">
        <f t="shared" si="150"/>
        <v>6000</v>
      </c>
      <c r="L1356" s="4">
        <f>IF(D1356=1,"",VLOOKUP(D1356,系数!$AA$1:$AJ$12,MATCH(C1356,圣物评级,0),1))</f>
        <v>20</v>
      </c>
      <c r="M1356" s="4">
        <f t="shared" si="156"/>
        <v>6744</v>
      </c>
    </row>
    <row r="1357" spans="1:13" x14ac:dyDescent="0.3">
      <c r="A1357" s="4">
        <f t="shared" si="151"/>
        <v>81000012</v>
      </c>
      <c r="B1357" s="4">
        <v>1</v>
      </c>
      <c r="C1357" s="4">
        <f>INDEX(属性!F:F,MATCH(强化!A1357,属性!A:A,0))</f>
        <v>16</v>
      </c>
      <c r="D1357" s="4">
        <f t="shared" si="152"/>
        <v>35</v>
      </c>
      <c r="E1357" s="4">
        <v>0</v>
      </c>
      <c r="F1357" s="4">
        <v>0</v>
      </c>
      <c r="G1357" s="4">
        <v>0</v>
      </c>
      <c r="H1357" s="4">
        <f t="shared" si="154"/>
        <v>0</v>
      </c>
      <c r="I1357" s="4">
        <f t="shared" si="155"/>
        <v>504</v>
      </c>
      <c r="J1357" s="4">
        <f t="shared" si="153"/>
        <v>520</v>
      </c>
      <c r="K1357" s="4">
        <f t="shared" si="150"/>
        <v>6000</v>
      </c>
      <c r="L1357" s="4">
        <f>IF(D1357=1,"",VLOOKUP(D1357,系数!$AA$1:$AJ$12,MATCH(C1357,圣物评级,0),1))</f>
        <v>20</v>
      </c>
      <c r="M1357" s="4">
        <f t="shared" si="156"/>
        <v>7240</v>
      </c>
    </row>
    <row r="1358" spans="1:13" x14ac:dyDescent="0.3">
      <c r="A1358" s="4">
        <f t="shared" si="151"/>
        <v>81000012</v>
      </c>
      <c r="B1358" s="4">
        <v>1</v>
      </c>
      <c r="C1358" s="4">
        <f>INDEX(属性!F:F,MATCH(强化!A1358,属性!A:A,0))</f>
        <v>16</v>
      </c>
      <c r="D1358" s="4">
        <f t="shared" si="152"/>
        <v>36</v>
      </c>
      <c r="E1358" s="4">
        <v>0</v>
      </c>
      <c r="F1358" s="4">
        <v>0</v>
      </c>
      <c r="G1358" s="4">
        <v>0</v>
      </c>
      <c r="H1358" s="4">
        <f t="shared" si="154"/>
        <v>0</v>
      </c>
      <c r="I1358" s="4">
        <f t="shared" si="155"/>
        <v>510</v>
      </c>
      <c r="J1358" s="4">
        <f t="shared" si="153"/>
        <v>544</v>
      </c>
      <c r="K1358" s="4">
        <f t="shared" si="150"/>
        <v>6000</v>
      </c>
      <c r="L1358" s="4">
        <f>IF(D1358=1,"",VLOOKUP(D1358,系数!$AA$1:$AJ$12,MATCH(C1358,圣物评级,0),1))</f>
        <v>20</v>
      </c>
      <c r="M1358" s="4">
        <f t="shared" si="156"/>
        <v>7760</v>
      </c>
    </row>
    <row r="1359" spans="1:13" x14ac:dyDescent="0.3">
      <c r="A1359" s="4">
        <f t="shared" si="151"/>
        <v>81000012</v>
      </c>
      <c r="B1359" s="4">
        <v>1</v>
      </c>
      <c r="C1359" s="4">
        <f>INDEX(属性!F:F,MATCH(强化!A1359,属性!A:A,0))</f>
        <v>16</v>
      </c>
      <c r="D1359" s="4">
        <f t="shared" si="152"/>
        <v>37</v>
      </c>
      <c r="E1359" s="4">
        <v>0</v>
      </c>
      <c r="F1359" s="4">
        <v>0</v>
      </c>
      <c r="G1359" s="4">
        <v>0</v>
      </c>
      <c r="H1359" s="4">
        <f t="shared" si="154"/>
        <v>0</v>
      </c>
      <c r="I1359" s="4">
        <f t="shared" si="155"/>
        <v>516</v>
      </c>
      <c r="J1359" s="4">
        <f t="shared" si="153"/>
        <v>568</v>
      </c>
      <c r="K1359" s="4">
        <f t="shared" si="150"/>
        <v>6000</v>
      </c>
      <c r="L1359" s="4">
        <f>IF(D1359=1,"",VLOOKUP(D1359,系数!$AA$1:$AJ$12,MATCH(C1359,圣物评级,0),1))</f>
        <v>20</v>
      </c>
      <c r="M1359" s="4">
        <f t="shared" si="156"/>
        <v>8304</v>
      </c>
    </row>
    <row r="1360" spans="1:13" x14ac:dyDescent="0.3">
      <c r="A1360" s="4">
        <f t="shared" si="151"/>
        <v>81000012</v>
      </c>
      <c r="B1360" s="4">
        <v>1</v>
      </c>
      <c r="C1360" s="4">
        <f>INDEX(属性!F:F,MATCH(强化!A1360,属性!A:A,0))</f>
        <v>16</v>
      </c>
      <c r="D1360" s="4">
        <f t="shared" si="152"/>
        <v>38</v>
      </c>
      <c r="E1360" s="4">
        <v>0</v>
      </c>
      <c r="F1360" s="4">
        <v>0</v>
      </c>
      <c r="G1360" s="4">
        <v>0</v>
      </c>
      <c r="H1360" s="4">
        <f t="shared" si="154"/>
        <v>0</v>
      </c>
      <c r="I1360" s="4">
        <f t="shared" si="155"/>
        <v>522</v>
      </c>
      <c r="J1360" s="4">
        <f t="shared" si="153"/>
        <v>592</v>
      </c>
      <c r="K1360" s="4">
        <f t="shared" si="150"/>
        <v>6000</v>
      </c>
      <c r="L1360" s="4">
        <f>IF(D1360=1,"",VLOOKUP(D1360,系数!$AA$1:$AJ$12,MATCH(C1360,圣物评级,0),1))</f>
        <v>20</v>
      </c>
      <c r="M1360" s="4">
        <f t="shared" si="156"/>
        <v>8872</v>
      </c>
    </row>
    <row r="1361" spans="1:13" x14ac:dyDescent="0.3">
      <c r="A1361" s="4">
        <f t="shared" si="151"/>
        <v>81000012</v>
      </c>
      <c r="B1361" s="4">
        <v>1</v>
      </c>
      <c r="C1361" s="4">
        <f>INDEX(属性!F:F,MATCH(强化!A1361,属性!A:A,0))</f>
        <v>16</v>
      </c>
      <c r="D1361" s="4">
        <f t="shared" si="152"/>
        <v>39</v>
      </c>
      <c r="E1361" s="4">
        <v>0</v>
      </c>
      <c r="F1361" s="4">
        <v>0</v>
      </c>
      <c r="G1361" s="4">
        <v>0</v>
      </c>
      <c r="H1361" s="4">
        <f t="shared" si="154"/>
        <v>0</v>
      </c>
      <c r="I1361" s="4">
        <f t="shared" si="155"/>
        <v>528</v>
      </c>
      <c r="J1361" s="4">
        <f t="shared" si="153"/>
        <v>616</v>
      </c>
      <c r="K1361" s="4">
        <f t="shared" si="150"/>
        <v>6000</v>
      </c>
      <c r="L1361" s="4">
        <f>IF(D1361=1,"",VLOOKUP(D1361,系数!$AA$1:$AJ$12,MATCH(C1361,圣物评级,0),1))</f>
        <v>20</v>
      </c>
      <c r="M1361" s="4">
        <f t="shared" si="156"/>
        <v>9464</v>
      </c>
    </row>
    <row r="1362" spans="1:13" x14ac:dyDescent="0.3">
      <c r="A1362" s="4">
        <f t="shared" si="151"/>
        <v>81000012</v>
      </c>
      <c r="B1362" s="4">
        <v>1</v>
      </c>
      <c r="C1362" s="4">
        <f>INDEX(属性!F:F,MATCH(强化!A1362,属性!A:A,0))</f>
        <v>16</v>
      </c>
      <c r="D1362" s="4">
        <f t="shared" si="152"/>
        <v>40</v>
      </c>
      <c r="E1362" s="4">
        <v>0</v>
      </c>
      <c r="F1362" s="4">
        <v>0</v>
      </c>
      <c r="G1362" s="4">
        <v>0</v>
      </c>
      <c r="H1362" s="4">
        <f t="shared" si="154"/>
        <v>0</v>
      </c>
      <c r="I1362" s="4">
        <f t="shared" si="155"/>
        <v>534</v>
      </c>
      <c r="J1362" s="4">
        <f t="shared" si="153"/>
        <v>640</v>
      </c>
      <c r="K1362" s="4">
        <f t="shared" si="150"/>
        <v>6000</v>
      </c>
      <c r="L1362" s="4">
        <f>IF(D1362=1,"",VLOOKUP(D1362,系数!$AA$1:$AJ$12,MATCH(C1362,圣物评级,0),1))</f>
        <v>25</v>
      </c>
      <c r="M1362" s="4">
        <f t="shared" si="156"/>
        <v>10080</v>
      </c>
    </row>
    <row r="1363" spans="1:13" x14ac:dyDescent="0.3">
      <c r="A1363" s="4">
        <f t="shared" si="151"/>
        <v>81000012</v>
      </c>
      <c r="B1363" s="4">
        <v>1</v>
      </c>
      <c r="C1363" s="4">
        <f>INDEX(属性!F:F,MATCH(强化!A1363,属性!A:A,0))</f>
        <v>16</v>
      </c>
      <c r="D1363" s="4">
        <f t="shared" si="152"/>
        <v>41</v>
      </c>
      <c r="E1363" s="4">
        <v>0</v>
      </c>
      <c r="F1363" s="4">
        <v>0</v>
      </c>
      <c r="G1363" s="4">
        <v>0</v>
      </c>
      <c r="H1363" s="4">
        <f t="shared" si="154"/>
        <v>0</v>
      </c>
      <c r="I1363" s="4">
        <f t="shared" si="155"/>
        <v>540</v>
      </c>
      <c r="J1363" s="4">
        <f t="shared" si="153"/>
        <v>672</v>
      </c>
      <c r="K1363" s="4">
        <f t="shared" si="150"/>
        <v>6000</v>
      </c>
      <c r="L1363" s="4">
        <f>IF(D1363=1,"",VLOOKUP(D1363,系数!$AA$1:$AJ$12,MATCH(C1363,圣物评级,0),1))</f>
        <v>25</v>
      </c>
      <c r="M1363" s="4">
        <f t="shared" si="156"/>
        <v>10720</v>
      </c>
    </row>
    <row r="1364" spans="1:13" x14ac:dyDescent="0.3">
      <c r="A1364" s="4">
        <f t="shared" si="151"/>
        <v>81000012</v>
      </c>
      <c r="B1364" s="4">
        <v>1</v>
      </c>
      <c r="C1364" s="4">
        <f>INDEX(属性!F:F,MATCH(强化!A1364,属性!A:A,0))</f>
        <v>16</v>
      </c>
      <c r="D1364" s="4">
        <f t="shared" si="152"/>
        <v>42</v>
      </c>
      <c r="E1364" s="4">
        <v>0</v>
      </c>
      <c r="F1364" s="4">
        <v>0</v>
      </c>
      <c r="G1364" s="4">
        <v>0</v>
      </c>
      <c r="H1364" s="4">
        <f t="shared" si="154"/>
        <v>0</v>
      </c>
      <c r="I1364" s="4">
        <f t="shared" si="155"/>
        <v>546</v>
      </c>
      <c r="J1364" s="4">
        <f t="shared" si="153"/>
        <v>705</v>
      </c>
      <c r="K1364" s="4">
        <f t="shared" si="150"/>
        <v>6000</v>
      </c>
      <c r="L1364" s="4">
        <f>IF(D1364=1,"",VLOOKUP(D1364,系数!$AA$1:$AJ$12,MATCH(C1364,圣物评级,0),1))</f>
        <v>25</v>
      </c>
      <c r="M1364" s="4">
        <f t="shared" si="156"/>
        <v>11392</v>
      </c>
    </row>
    <row r="1365" spans="1:13" x14ac:dyDescent="0.3">
      <c r="A1365" s="4">
        <f t="shared" si="151"/>
        <v>81000012</v>
      </c>
      <c r="B1365" s="4">
        <v>1</v>
      </c>
      <c r="C1365" s="4">
        <f>INDEX(属性!F:F,MATCH(强化!A1365,属性!A:A,0))</f>
        <v>16</v>
      </c>
      <c r="D1365" s="4">
        <f t="shared" si="152"/>
        <v>43</v>
      </c>
      <c r="E1365" s="4">
        <v>0</v>
      </c>
      <c r="F1365" s="4">
        <v>0</v>
      </c>
      <c r="G1365" s="4">
        <v>0</v>
      </c>
      <c r="H1365" s="4">
        <f t="shared" si="154"/>
        <v>0</v>
      </c>
      <c r="I1365" s="4">
        <f t="shared" si="155"/>
        <v>552</v>
      </c>
      <c r="J1365" s="4">
        <f t="shared" si="153"/>
        <v>740</v>
      </c>
      <c r="K1365" s="4">
        <f t="shared" si="150"/>
        <v>6000</v>
      </c>
      <c r="L1365" s="4">
        <f>IF(D1365=1,"",VLOOKUP(D1365,系数!$AA$1:$AJ$12,MATCH(C1365,圣物评级,0),1))</f>
        <v>25</v>
      </c>
      <c r="M1365" s="4">
        <f t="shared" si="156"/>
        <v>12097</v>
      </c>
    </row>
    <row r="1366" spans="1:13" x14ac:dyDescent="0.3">
      <c r="A1366" s="4">
        <f t="shared" si="151"/>
        <v>81000012</v>
      </c>
      <c r="B1366" s="4">
        <v>1</v>
      </c>
      <c r="C1366" s="4">
        <f>INDEX(属性!F:F,MATCH(强化!A1366,属性!A:A,0))</f>
        <v>16</v>
      </c>
      <c r="D1366" s="4">
        <f t="shared" si="152"/>
        <v>44</v>
      </c>
      <c r="E1366" s="4">
        <v>0</v>
      </c>
      <c r="F1366" s="4">
        <v>0</v>
      </c>
      <c r="G1366" s="4">
        <v>0</v>
      </c>
      <c r="H1366" s="4">
        <f t="shared" si="154"/>
        <v>0</v>
      </c>
      <c r="I1366" s="4">
        <f t="shared" si="155"/>
        <v>558</v>
      </c>
      <c r="J1366" s="4">
        <f t="shared" si="153"/>
        <v>777</v>
      </c>
      <c r="K1366" s="4">
        <f t="shared" si="150"/>
        <v>6000</v>
      </c>
      <c r="L1366" s="4">
        <f>IF(D1366=1,"",VLOOKUP(D1366,系数!$AA$1:$AJ$12,MATCH(C1366,圣物评级,0),1))</f>
        <v>25</v>
      </c>
      <c r="M1366" s="4">
        <f t="shared" si="156"/>
        <v>12837</v>
      </c>
    </row>
    <row r="1367" spans="1:13" x14ac:dyDescent="0.3">
      <c r="A1367" s="4">
        <f t="shared" si="151"/>
        <v>81000012</v>
      </c>
      <c r="B1367" s="4">
        <v>1</v>
      </c>
      <c r="C1367" s="4">
        <f>INDEX(属性!F:F,MATCH(强化!A1367,属性!A:A,0))</f>
        <v>16</v>
      </c>
      <c r="D1367" s="4">
        <f t="shared" si="152"/>
        <v>45</v>
      </c>
      <c r="E1367" s="4">
        <v>0</v>
      </c>
      <c r="F1367" s="4">
        <v>0</v>
      </c>
      <c r="G1367" s="4">
        <v>0</v>
      </c>
      <c r="H1367" s="4">
        <f t="shared" si="154"/>
        <v>0</v>
      </c>
      <c r="I1367" s="4">
        <f t="shared" si="155"/>
        <v>564</v>
      </c>
      <c r="J1367" s="4">
        <f t="shared" si="153"/>
        <v>816</v>
      </c>
      <c r="K1367" s="4">
        <f t="shared" si="150"/>
        <v>6000</v>
      </c>
      <c r="L1367" s="4">
        <f>IF(D1367=1,"",VLOOKUP(D1367,系数!$AA$1:$AJ$12,MATCH(C1367,圣物评级,0),1))</f>
        <v>25</v>
      </c>
      <c r="M1367" s="4">
        <f t="shared" si="156"/>
        <v>13614</v>
      </c>
    </row>
    <row r="1368" spans="1:13" x14ac:dyDescent="0.3">
      <c r="A1368" s="4">
        <f t="shared" si="151"/>
        <v>81000012</v>
      </c>
      <c r="B1368" s="4">
        <v>1</v>
      </c>
      <c r="C1368" s="4">
        <f>INDEX(属性!F:F,MATCH(强化!A1368,属性!A:A,0))</f>
        <v>16</v>
      </c>
      <c r="D1368" s="4">
        <f t="shared" si="152"/>
        <v>46</v>
      </c>
      <c r="E1368" s="4">
        <v>0</v>
      </c>
      <c r="F1368" s="4">
        <v>0</v>
      </c>
      <c r="G1368" s="4">
        <v>0</v>
      </c>
      <c r="H1368" s="4">
        <f t="shared" si="154"/>
        <v>0</v>
      </c>
      <c r="I1368" s="4">
        <f t="shared" si="155"/>
        <v>570</v>
      </c>
      <c r="J1368" s="4">
        <f t="shared" si="153"/>
        <v>856</v>
      </c>
      <c r="K1368" s="4">
        <f t="shared" si="150"/>
        <v>6000</v>
      </c>
      <c r="L1368" s="4">
        <f>IF(D1368=1,"",VLOOKUP(D1368,系数!$AA$1:$AJ$12,MATCH(C1368,圣物评级,0),1))</f>
        <v>25</v>
      </c>
      <c r="M1368" s="4">
        <f t="shared" si="156"/>
        <v>14430</v>
      </c>
    </row>
    <row r="1369" spans="1:13" x14ac:dyDescent="0.3">
      <c r="A1369" s="4">
        <f t="shared" si="151"/>
        <v>81000012</v>
      </c>
      <c r="B1369" s="4">
        <v>1</v>
      </c>
      <c r="C1369" s="4">
        <f>INDEX(属性!F:F,MATCH(强化!A1369,属性!A:A,0))</f>
        <v>16</v>
      </c>
      <c r="D1369" s="4">
        <f t="shared" si="152"/>
        <v>47</v>
      </c>
      <c r="E1369" s="4">
        <v>0</v>
      </c>
      <c r="F1369" s="4">
        <v>0</v>
      </c>
      <c r="G1369" s="4">
        <v>0</v>
      </c>
      <c r="H1369" s="4">
        <f t="shared" si="154"/>
        <v>0</v>
      </c>
      <c r="I1369" s="4">
        <f t="shared" si="155"/>
        <v>576</v>
      </c>
      <c r="J1369" s="4">
        <f t="shared" si="153"/>
        <v>899</v>
      </c>
      <c r="K1369" s="4">
        <f t="shared" si="150"/>
        <v>6000</v>
      </c>
      <c r="L1369" s="4">
        <f>IF(D1369=1,"",VLOOKUP(D1369,系数!$AA$1:$AJ$12,MATCH(C1369,圣物评级,0),1))</f>
        <v>25</v>
      </c>
      <c r="M1369" s="4">
        <f t="shared" si="156"/>
        <v>15286</v>
      </c>
    </row>
    <row r="1370" spans="1:13" x14ac:dyDescent="0.3">
      <c r="A1370" s="4">
        <f t="shared" si="151"/>
        <v>81000012</v>
      </c>
      <c r="B1370" s="4">
        <v>1</v>
      </c>
      <c r="C1370" s="4">
        <f>INDEX(属性!F:F,MATCH(强化!A1370,属性!A:A,0))</f>
        <v>16</v>
      </c>
      <c r="D1370" s="4">
        <f t="shared" si="152"/>
        <v>48</v>
      </c>
      <c r="E1370" s="4">
        <v>0</v>
      </c>
      <c r="F1370" s="4">
        <v>0</v>
      </c>
      <c r="G1370" s="4">
        <v>0</v>
      </c>
      <c r="H1370" s="4">
        <f t="shared" si="154"/>
        <v>0</v>
      </c>
      <c r="I1370" s="4">
        <f t="shared" si="155"/>
        <v>582</v>
      </c>
      <c r="J1370" s="4">
        <f t="shared" si="153"/>
        <v>944</v>
      </c>
      <c r="K1370" s="4">
        <f t="shared" si="150"/>
        <v>6000</v>
      </c>
      <c r="L1370" s="4">
        <f>IF(D1370=1,"",VLOOKUP(D1370,系数!$AA$1:$AJ$12,MATCH(C1370,圣物评级,0),1))</f>
        <v>25</v>
      </c>
      <c r="M1370" s="4">
        <f t="shared" si="156"/>
        <v>16185</v>
      </c>
    </row>
    <row r="1371" spans="1:13" x14ac:dyDescent="0.3">
      <c r="A1371" s="4">
        <f t="shared" si="151"/>
        <v>81000012</v>
      </c>
      <c r="B1371" s="4">
        <v>1</v>
      </c>
      <c r="C1371" s="4">
        <f>INDEX(属性!F:F,MATCH(强化!A1371,属性!A:A,0))</f>
        <v>16</v>
      </c>
      <c r="D1371" s="4">
        <f t="shared" si="152"/>
        <v>49</v>
      </c>
      <c r="E1371" s="4">
        <v>0</v>
      </c>
      <c r="F1371" s="4">
        <v>0</v>
      </c>
      <c r="G1371" s="4">
        <v>0</v>
      </c>
      <c r="H1371" s="4">
        <f t="shared" si="154"/>
        <v>0</v>
      </c>
      <c r="I1371" s="4">
        <f t="shared" si="155"/>
        <v>588</v>
      </c>
      <c r="J1371" s="4">
        <f t="shared" si="153"/>
        <v>991</v>
      </c>
      <c r="K1371" s="4">
        <f t="shared" si="150"/>
        <v>6000</v>
      </c>
      <c r="L1371" s="4">
        <f>IF(D1371=1,"",VLOOKUP(D1371,系数!$AA$1:$AJ$12,MATCH(C1371,圣物评级,0),1))</f>
        <v>25</v>
      </c>
      <c r="M1371" s="4">
        <f t="shared" si="156"/>
        <v>17129</v>
      </c>
    </row>
    <row r="1372" spans="1:13" x14ac:dyDescent="0.3">
      <c r="A1372" s="4">
        <f t="shared" si="151"/>
        <v>81000012</v>
      </c>
      <c r="B1372" s="4">
        <v>1</v>
      </c>
      <c r="C1372" s="4">
        <f>INDEX(属性!F:F,MATCH(强化!A1372,属性!A:A,0))</f>
        <v>16</v>
      </c>
      <c r="D1372" s="4">
        <f t="shared" si="152"/>
        <v>50</v>
      </c>
      <c r="E1372" s="4">
        <v>0</v>
      </c>
      <c r="F1372" s="4">
        <v>0</v>
      </c>
      <c r="G1372" s="4">
        <v>0</v>
      </c>
      <c r="H1372" s="4">
        <f t="shared" si="154"/>
        <v>0</v>
      </c>
      <c r="I1372" s="4">
        <f t="shared" si="155"/>
        <v>594</v>
      </c>
      <c r="J1372" s="4">
        <f t="shared" si="153"/>
        <v>1040</v>
      </c>
      <c r="K1372" s="4">
        <f t="shared" si="150"/>
        <v>6000</v>
      </c>
      <c r="L1372" s="4">
        <f>IF(D1372=1,"",VLOOKUP(D1372,系数!$AA$1:$AJ$12,MATCH(C1372,圣物评级,0),1))</f>
        <v>30</v>
      </c>
      <c r="M1372" s="4">
        <f t="shared" si="156"/>
        <v>18120</v>
      </c>
    </row>
    <row r="1373" spans="1:13" x14ac:dyDescent="0.3">
      <c r="A1373" s="4">
        <f t="shared" si="151"/>
        <v>81000012</v>
      </c>
      <c r="B1373" s="4">
        <v>1</v>
      </c>
      <c r="C1373" s="4">
        <f>INDEX(属性!F:F,MATCH(强化!A1373,属性!A:A,0))</f>
        <v>16</v>
      </c>
      <c r="D1373" s="4">
        <f t="shared" si="152"/>
        <v>51</v>
      </c>
      <c r="E1373" s="4">
        <v>0</v>
      </c>
      <c r="F1373" s="4">
        <v>0</v>
      </c>
      <c r="G1373" s="4">
        <v>0</v>
      </c>
      <c r="H1373" s="4">
        <f t="shared" si="154"/>
        <v>0</v>
      </c>
      <c r="I1373" s="4">
        <f t="shared" si="155"/>
        <v>600</v>
      </c>
      <c r="J1373" s="4">
        <f t="shared" si="153"/>
        <v>1112</v>
      </c>
      <c r="K1373" s="4">
        <f t="shared" si="150"/>
        <v>6000</v>
      </c>
      <c r="L1373" s="4">
        <f>IF(D1373=1,"",VLOOKUP(D1373,系数!$AA$1:$AJ$12,MATCH(C1373,圣物评级,0),1))</f>
        <v>30</v>
      </c>
      <c r="M1373" s="4">
        <f t="shared" si="156"/>
        <v>19160</v>
      </c>
    </row>
    <row r="1374" spans="1:13" x14ac:dyDescent="0.3">
      <c r="A1374" s="4">
        <f t="shared" si="151"/>
        <v>81000012</v>
      </c>
      <c r="B1374" s="4">
        <v>1</v>
      </c>
      <c r="C1374" s="4">
        <f>INDEX(属性!F:F,MATCH(强化!A1374,属性!A:A,0))</f>
        <v>16</v>
      </c>
      <c r="D1374" s="4">
        <f t="shared" si="152"/>
        <v>52</v>
      </c>
      <c r="E1374" s="4">
        <v>0</v>
      </c>
      <c r="F1374" s="4">
        <v>0</v>
      </c>
      <c r="G1374" s="4">
        <v>0</v>
      </c>
      <c r="H1374" s="4">
        <f t="shared" si="154"/>
        <v>0</v>
      </c>
      <c r="I1374" s="4">
        <f t="shared" si="155"/>
        <v>606</v>
      </c>
      <c r="J1374" s="4">
        <f t="shared" si="153"/>
        <v>1190</v>
      </c>
      <c r="K1374" s="4">
        <f t="shared" si="150"/>
        <v>6000</v>
      </c>
      <c r="L1374" s="4">
        <f>IF(D1374=1,"",VLOOKUP(D1374,系数!$AA$1:$AJ$12,MATCH(C1374,圣物评级,0),1))</f>
        <v>30</v>
      </c>
      <c r="M1374" s="4">
        <f t="shared" si="156"/>
        <v>20272</v>
      </c>
    </row>
    <row r="1375" spans="1:13" x14ac:dyDescent="0.3">
      <c r="A1375" s="4">
        <f t="shared" si="151"/>
        <v>81000012</v>
      </c>
      <c r="B1375" s="4">
        <v>1</v>
      </c>
      <c r="C1375" s="4">
        <f>INDEX(属性!F:F,MATCH(强化!A1375,属性!A:A,0))</f>
        <v>16</v>
      </c>
      <c r="D1375" s="4">
        <f t="shared" si="152"/>
        <v>53</v>
      </c>
      <c r="E1375" s="4">
        <v>0</v>
      </c>
      <c r="F1375" s="4">
        <v>0</v>
      </c>
      <c r="G1375" s="4">
        <v>0</v>
      </c>
      <c r="H1375" s="4">
        <f t="shared" si="154"/>
        <v>0</v>
      </c>
      <c r="I1375" s="4">
        <f t="shared" si="155"/>
        <v>612</v>
      </c>
      <c r="J1375" s="4">
        <f t="shared" si="153"/>
        <v>1273</v>
      </c>
      <c r="K1375" s="4">
        <f t="shared" si="150"/>
        <v>6000</v>
      </c>
      <c r="L1375" s="4">
        <f>IF(D1375=1,"",VLOOKUP(D1375,系数!$AA$1:$AJ$12,MATCH(C1375,圣物评级,0),1))</f>
        <v>30</v>
      </c>
      <c r="M1375" s="4">
        <f t="shared" si="156"/>
        <v>21462</v>
      </c>
    </row>
    <row r="1376" spans="1:13" x14ac:dyDescent="0.3">
      <c r="A1376" s="4">
        <f t="shared" si="151"/>
        <v>81000012</v>
      </c>
      <c r="B1376" s="4">
        <v>1</v>
      </c>
      <c r="C1376" s="4">
        <f>INDEX(属性!F:F,MATCH(强化!A1376,属性!A:A,0))</f>
        <v>16</v>
      </c>
      <c r="D1376" s="4">
        <f t="shared" si="152"/>
        <v>54</v>
      </c>
      <c r="E1376" s="4">
        <v>0</v>
      </c>
      <c r="F1376" s="4">
        <v>0</v>
      </c>
      <c r="G1376" s="4">
        <v>0</v>
      </c>
      <c r="H1376" s="4">
        <f t="shared" si="154"/>
        <v>0</v>
      </c>
      <c r="I1376" s="4">
        <f t="shared" si="155"/>
        <v>618</v>
      </c>
      <c r="J1376" s="4">
        <f t="shared" si="153"/>
        <v>1362</v>
      </c>
      <c r="K1376" s="4">
        <f t="shared" si="150"/>
        <v>6000</v>
      </c>
      <c r="L1376" s="4">
        <f>IF(D1376=1,"",VLOOKUP(D1376,系数!$AA$1:$AJ$12,MATCH(C1376,圣物评级,0),1))</f>
        <v>30</v>
      </c>
      <c r="M1376" s="4">
        <f t="shared" si="156"/>
        <v>22735</v>
      </c>
    </row>
    <row r="1377" spans="1:13" x14ac:dyDescent="0.3">
      <c r="A1377" s="4">
        <f t="shared" si="151"/>
        <v>81000012</v>
      </c>
      <c r="B1377" s="4">
        <v>1</v>
      </c>
      <c r="C1377" s="4">
        <f>INDEX(属性!F:F,MATCH(强化!A1377,属性!A:A,0))</f>
        <v>16</v>
      </c>
      <c r="D1377" s="4">
        <f t="shared" si="152"/>
        <v>55</v>
      </c>
      <c r="E1377" s="4">
        <v>0</v>
      </c>
      <c r="F1377" s="4">
        <v>0</v>
      </c>
      <c r="G1377" s="4">
        <v>0</v>
      </c>
      <c r="H1377" s="4">
        <f t="shared" si="154"/>
        <v>0</v>
      </c>
      <c r="I1377" s="4">
        <f t="shared" si="155"/>
        <v>624</v>
      </c>
      <c r="J1377" s="4">
        <f t="shared" si="153"/>
        <v>1457</v>
      </c>
      <c r="K1377" s="4">
        <f t="shared" si="150"/>
        <v>6000</v>
      </c>
      <c r="L1377" s="4">
        <f>IF(D1377=1,"",VLOOKUP(D1377,系数!$AA$1:$AJ$12,MATCH(C1377,圣物评级,0),1))</f>
        <v>30</v>
      </c>
      <c r="M1377" s="4">
        <f t="shared" si="156"/>
        <v>24097</v>
      </c>
    </row>
    <row r="1378" spans="1:13" x14ac:dyDescent="0.3">
      <c r="A1378" s="4">
        <f t="shared" si="151"/>
        <v>81000012</v>
      </c>
      <c r="B1378" s="4">
        <v>1</v>
      </c>
      <c r="C1378" s="4">
        <f>INDEX(属性!F:F,MATCH(强化!A1378,属性!A:A,0))</f>
        <v>16</v>
      </c>
      <c r="D1378" s="4">
        <f t="shared" si="152"/>
        <v>56</v>
      </c>
      <c r="E1378" s="4">
        <v>0</v>
      </c>
      <c r="F1378" s="4">
        <v>0</v>
      </c>
      <c r="G1378" s="4">
        <v>0</v>
      </c>
      <c r="H1378" s="4">
        <f t="shared" si="154"/>
        <v>0</v>
      </c>
      <c r="I1378" s="4">
        <f t="shared" si="155"/>
        <v>630</v>
      </c>
      <c r="J1378" s="4">
        <f t="shared" si="153"/>
        <v>1559</v>
      </c>
      <c r="K1378" s="4">
        <f t="shared" si="150"/>
        <v>6000</v>
      </c>
      <c r="L1378" s="4">
        <f>IF(D1378=1,"",VLOOKUP(D1378,系数!$AA$1:$AJ$12,MATCH(C1378,圣物评级,0),1))</f>
        <v>30</v>
      </c>
      <c r="M1378" s="4">
        <f t="shared" si="156"/>
        <v>25554</v>
      </c>
    </row>
    <row r="1379" spans="1:13" x14ac:dyDescent="0.3">
      <c r="A1379" s="4">
        <f t="shared" si="151"/>
        <v>81000012</v>
      </c>
      <c r="B1379" s="4">
        <v>1</v>
      </c>
      <c r="C1379" s="4">
        <f>INDEX(属性!F:F,MATCH(强化!A1379,属性!A:A,0))</f>
        <v>16</v>
      </c>
      <c r="D1379" s="4">
        <f t="shared" si="152"/>
        <v>57</v>
      </c>
      <c r="E1379" s="4">
        <v>0</v>
      </c>
      <c r="F1379" s="4">
        <v>0</v>
      </c>
      <c r="G1379" s="4">
        <v>0</v>
      </c>
      <c r="H1379" s="4">
        <f t="shared" si="154"/>
        <v>0</v>
      </c>
      <c r="I1379" s="4">
        <f t="shared" si="155"/>
        <v>636</v>
      </c>
      <c r="J1379" s="4">
        <f t="shared" si="153"/>
        <v>1668</v>
      </c>
      <c r="K1379" s="4">
        <f t="shared" si="150"/>
        <v>6000</v>
      </c>
      <c r="L1379" s="4">
        <f>IF(D1379=1,"",VLOOKUP(D1379,系数!$AA$1:$AJ$12,MATCH(C1379,圣物评级,0),1))</f>
        <v>30</v>
      </c>
      <c r="M1379" s="4">
        <f t="shared" si="156"/>
        <v>27113</v>
      </c>
    </row>
    <row r="1380" spans="1:13" x14ac:dyDescent="0.3">
      <c r="A1380" s="4">
        <f t="shared" si="151"/>
        <v>81000012</v>
      </c>
      <c r="B1380" s="4">
        <v>1</v>
      </c>
      <c r="C1380" s="4">
        <f>INDEX(属性!F:F,MATCH(强化!A1380,属性!A:A,0))</f>
        <v>16</v>
      </c>
      <c r="D1380" s="4">
        <f t="shared" si="152"/>
        <v>58</v>
      </c>
      <c r="E1380" s="4">
        <v>0</v>
      </c>
      <c r="F1380" s="4">
        <v>0</v>
      </c>
      <c r="G1380" s="4">
        <v>0</v>
      </c>
      <c r="H1380" s="4">
        <f t="shared" si="154"/>
        <v>0</v>
      </c>
      <c r="I1380" s="4">
        <f t="shared" si="155"/>
        <v>642</v>
      </c>
      <c r="J1380" s="4">
        <f t="shared" si="153"/>
        <v>1784</v>
      </c>
      <c r="K1380" s="4">
        <f t="shared" si="150"/>
        <v>6000</v>
      </c>
      <c r="L1380" s="4">
        <f>IF(D1380=1,"",VLOOKUP(D1380,系数!$AA$1:$AJ$12,MATCH(C1380,圣物评级,0),1))</f>
        <v>30</v>
      </c>
      <c r="M1380" s="4">
        <f t="shared" si="156"/>
        <v>28781</v>
      </c>
    </row>
    <row r="1381" spans="1:13" x14ac:dyDescent="0.3">
      <c r="A1381" s="4">
        <f t="shared" si="151"/>
        <v>81000012</v>
      </c>
      <c r="B1381" s="4">
        <v>1</v>
      </c>
      <c r="C1381" s="4">
        <f>INDEX(属性!F:F,MATCH(强化!A1381,属性!A:A,0))</f>
        <v>16</v>
      </c>
      <c r="D1381" s="4">
        <f t="shared" si="152"/>
        <v>59</v>
      </c>
      <c r="E1381" s="4">
        <v>0</v>
      </c>
      <c r="F1381" s="4">
        <v>0</v>
      </c>
      <c r="G1381" s="4">
        <v>0</v>
      </c>
      <c r="H1381" s="4">
        <f t="shared" si="154"/>
        <v>0</v>
      </c>
      <c r="I1381" s="4">
        <f t="shared" si="155"/>
        <v>648</v>
      </c>
      <c r="J1381" s="4">
        <f t="shared" si="153"/>
        <v>1908</v>
      </c>
      <c r="K1381" s="4">
        <f t="shared" si="150"/>
        <v>6000</v>
      </c>
      <c r="L1381" s="4">
        <f>IF(D1381=1,"",VLOOKUP(D1381,系数!$AA$1:$AJ$12,MATCH(C1381,圣物评级,0),1))</f>
        <v>30</v>
      </c>
      <c r="M1381" s="4">
        <f t="shared" si="156"/>
        <v>30565</v>
      </c>
    </row>
    <row r="1382" spans="1:13" x14ac:dyDescent="0.3">
      <c r="A1382" s="4">
        <f t="shared" si="151"/>
        <v>81000012</v>
      </c>
      <c r="B1382" s="4">
        <v>1</v>
      </c>
      <c r="C1382" s="4">
        <f>INDEX(属性!F:F,MATCH(强化!A1382,属性!A:A,0))</f>
        <v>16</v>
      </c>
      <c r="D1382" s="4">
        <f t="shared" si="152"/>
        <v>60</v>
      </c>
      <c r="E1382" s="4">
        <v>0</v>
      </c>
      <c r="F1382" s="4">
        <v>0</v>
      </c>
      <c r="G1382" s="4">
        <v>0</v>
      </c>
      <c r="H1382" s="4">
        <f t="shared" si="154"/>
        <v>0</v>
      </c>
      <c r="I1382" s="4">
        <f t="shared" si="155"/>
        <v>654</v>
      </c>
      <c r="J1382" s="4">
        <f t="shared" si="153"/>
        <v>2042</v>
      </c>
      <c r="K1382" s="4">
        <f t="shared" si="150"/>
        <v>6000</v>
      </c>
      <c r="L1382" s="4">
        <f>IF(D1382=1,"",VLOOKUP(D1382,系数!$AA$1:$AJ$12,MATCH(C1382,圣物评级,0),1))</f>
        <v>35</v>
      </c>
      <c r="M1382" s="4">
        <f t="shared" si="156"/>
        <v>32473</v>
      </c>
    </row>
    <row r="1383" spans="1:13" x14ac:dyDescent="0.3">
      <c r="A1383" s="4">
        <f t="shared" si="151"/>
        <v>81000012</v>
      </c>
      <c r="B1383" s="4">
        <v>1</v>
      </c>
      <c r="C1383" s="4">
        <f>INDEX(属性!F:F,MATCH(强化!A1383,属性!A:A,0))</f>
        <v>16</v>
      </c>
      <c r="D1383" s="4">
        <f t="shared" si="152"/>
        <v>61</v>
      </c>
      <c r="E1383" s="4">
        <v>0</v>
      </c>
      <c r="F1383" s="4">
        <v>0</v>
      </c>
      <c r="G1383" s="4">
        <v>0</v>
      </c>
      <c r="H1383" s="4">
        <f t="shared" si="154"/>
        <v>0</v>
      </c>
      <c r="I1383" s="4">
        <f t="shared" si="155"/>
        <v>660</v>
      </c>
      <c r="J1383" s="4">
        <f t="shared" si="153"/>
        <v>2225</v>
      </c>
      <c r="K1383" s="4">
        <f t="shared" si="150"/>
        <v>6000</v>
      </c>
      <c r="L1383" s="4">
        <f>IF(D1383=1,"",VLOOKUP(D1383,系数!$AA$1:$AJ$12,MATCH(C1383,圣物评级,0),1))</f>
        <v>35</v>
      </c>
      <c r="M1383" s="4">
        <f t="shared" si="156"/>
        <v>34515</v>
      </c>
    </row>
    <row r="1384" spans="1:13" x14ac:dyDescent="0.3">
      <c r="A1384" s="4">
        <f t="shared" si="151"/>
        <v>81000012</v>
      </c>
      <c r="B1384" s="4">
        <v>1</v>
      </c>
      <c r="C1384" s="4">
        <f>INDEX(属性!F:F,MATCH(强化!A1384,属性!A:A,0))</f>
        <v>16</v>
      </c>
      <c r="D1384" s="4">
        <f t="shared" si="152"/>
        <v>62</v>
      </c>
      <c r="E1384" s="4">
        <v>0</v>
      </c>
      <c r="F1384" s="4">
        <v>0</v>
      </c>
      <c r="G1384" s="4">
        <v>0</v>
      </c>
      <c r="H1384" s="4">
        <f t="shared" si="154"/>
        <v>0</v>
      </c>
      <c r="I1384" s="4">
        <f t="shared" si="155"/>
        <v>666</v>
      </c>
      <c r="J1384" s="4">
        <f t="shared" si="153"/>
        <v>2425</v>
      </c>
      <c r="K1384" s="4">
        <f t="shared" si="150"/>
        <v>6000</v>
      </c>
      <c r="L1384" s="4">
        <f>IF(D1384=1,"",VLOOKUP(D1384,系数!$AA$1:$AJ$12,MATCH(C1384,圣物评级,0),1))</f>
        <v>35</v>
      </c>
      <c r="M1384" s="4">
        <f t="shared" si="156"/>
        <v>36740</v>
      </c>
    </row>
    <row r="1385" spans="1:13" x14ac:dyDescent="0.3">
      <c r="A1385" s="4">
        <f t="shared" si="151"/>
        <v>81000012</v>
      </c>
      <c r="B1385" s="4">
        <v>1</v>
      </c>
      <c r="C1385" s="4">
        <f>INDEX(属性!F:F,MATCH(强化!A1385,属性!A:A,0))</f>
        <v>16</v>
      </c>
      <c r="D1385" s="4">
        <f t="shared" si="152"/>
        <v>63</v>
      </c>
      <c r="E1385" s="4">
        <v>0</v>
      </c>
      <c r="F1385" s="4">
        <v>0</v>
      </c>
      <c r="G1385" s="4">
        <v>0</v>
      </c>
      <c r="H1385" s="4">
        <f t="shared" si="154"/>
        <v>0</v>
      </c>
      <c r="I1385" s="4">
        <f t="shared" si="155"/>
        <v>672</v>
      </c>
      <c r="J1385" s="4">
        <f t="shared" si="153"/>
        <v>2643</v>
      </c>
      <c r="K1385" s="4">
        <f t="shared" si="150"/>
        <v>6000</v>
      </c>
      <c r="L1385" s="4">
        <f>IF(D1385=1,"",VLOOKUP(D1385,系数!$AA$1:$AJ$12,MATCH(C1385,圣物评级,0),1))</f>
        <v>35</v>
      </c>
      <c r="M1385" s="4">
        <f t="shared" si="156"/>
        <v>39165</v>
      </c>
    </row>
    <row r="1386" spans="1:13" x14ac:dyDescent="0.3">
      <c r="A1386" s="4">
        <f t="shared" si="151"/>
        <v>81000012</v>
      </c>
      <c r="B1386" s="4">
        <v>1</v>
      </c>
      <c r="C1386" s="4">
        <f>INDEX(属性!F:F,MATCH(强化!A1386,属性!A:A,0))</f>
        <v>16</v>
      </c>
      <c r="D1386" s="4">
        <f t="shared" si="152"/>
        <v>64</v>
      </c>
      <c r="E1386" s="4">
        <v>0</v>
      </c>
      <c r="F1386" s="4">
        <v>0</v>
      </c>
      <c r="G1386" s="4">
        <v>0</v>
      </c>
      <c r="H1386" s="4">
        <f t="shared" si="154"/>
        <v>0</v>
      </c>
      <c r="I1386" s="4">
        <f t="shared" si="155"/>
        <v>678</v>
      </c>
      <c r="J1386" s="4">
        <f t="shared" si="153"/>
        <v>2880</v>
      </c>
      <c r="K1386" s="4">
        <f t="shared" si="150"/>
        <v>6000</v>
      </c>
      <c r="L1386" s="4">
        <f>IF(D1386=1,"",VLOOKUP(D1386,系数!$AA$1:$AJ$12,MATCH(C1386,圣物评级,0),1))</f>
        <v>35</v>
      </c>
      <c r="M1386" s="4">
        <f t="shared" si="156"/>
        <v>41808</v>
      </c>
    </row>
    <row r="1387" spans="1:13" x14ac:dyDescent="0.3">
      <c r="A1387" s="4">
        <f t="shared" si="151"/>
        <v>81000012</v>
      </c>
      <c r="B1387" s="4">
        <v>1</v>
      </c>
      <c r="C1387" s="4">
        <f>INDEX(属性!F:F,MATCH(强化!A1387,属性!A:A,0))</f>
        <v>16</v>
      </c>
      <c r="D1387" s="4">
        <f t="shared" si="152"/>
        <v>65</v>
      </c>
      <c r="E1387" s="4">
        <v>0</v>
      </c>
      <c r="F1387" s="4">
        <v>0</v>
      </c>
      <c r="G1387" s="4">
        <v>0</v>
      </c>
      <c r="H1387" s="4">
        <f t="shared" si="154"/>
        <v>0</v>
      </c>
      <c r="I1387" s="4">
        <f t="shared" si="155"/>
        <v>684</v>
      </c>
      <c r="J1387" s="4">
        <f t="shared" si="153"/>
        <v>3140</v>
      </c>
      <c r="K1387" s="4">
        <f t="shared" si="150"/>
        <v>6000</v>
      </c>
      <c r="L1387" s="4">
        <f>IF(D1387=1,"",VLOOKUP(D1387,系数!$AA$1:$AJ$12,MATCH(C1387,圣物评级,0),1))</f>
        <v>35</v>
      </c>
      <c r="M1387" s="4">
        <f t="shared" si="156"/>
        <v>44688</v>
      </c>
    </row>
    <row r="1388" spans="1:13" x14ac:dyDescent="0.3">
      <c r="A1388" s="4">
        <f t="shared" si="151"/>
        <v>81000012</v>
      </c>
      <c r="B1388" s="4">
        <v>1</v>
      </c>
      <c r="C1388" s="4">
        <f>INDEX(属性!F:F,MATCH(强化!A1388,属性!A:A,0))</f>
        <v>16</v>
      </c>
      <c r="D1388" s="4">
        <f t="shared" si="152"/>
        <v>66</v>
      </c>
      <c r="E1388" s="4">
        <v>0</v>
      </c>
      <c r="F1388" s="4">
        <v>0</v>
      </c>
      <c r="G1388" s="4">
        <v>0</v>
      </c>
      <c r="H1388" s="4">
        <f t="shared" si="154"/>
        <v>0</v>
      </c>
      <c r="I1388" s="4">
        <f t="shared" si="155"/>
        <v>690</v>
      </c>
      <c r="J1388" s="4">
        <f t="shared" si="153"/>
        <v>3422</v>
      </c>
      <c r="K1388" s="4">
        <f t="shared" si="150"/>
        <v>6000</v>
      </c>
      <c r="L1388" s="4">
        <f>IF(D1388=1,"",VLOOKUP(D1388,系数!$AA$1:$AJ$12,MATCH(C1388,圣物评级,0),1))</f>
        <v>35</v>
      </c>
      <c r="M1388" s="4">
        <f t="shared" si="156"/>
        <v>47828</v>
      </c>
    </row>
    <row r="1389" spans="1:13" x14ac:dyDescent="0.3">
      <c r="A1389" s="4">
        <f t="shared" si="151"/>
        <v>81000012</v>
      </c>
      <c r="B1389" s="4">
        <v>1</v>
      </c>
      <c r="C1389" s="4">
        <f>INDEX(属性!F:F,MATCH(强化!A1389,属性!A:A,0))</f>
        <v>16</v>
      </c>
      <c r="D1389" s="4">
        <f t="shared" si="152"/>
        <v>67</v>
      </c>
      <c r="E1389" s="4">
        <v>0</v>
      </c>
      <c r="F1389" s="4">
        <v>0</v>
      </c>
      <c r="G1389" s="4">
        <v>0</v>
      </c>
      <c r="H1389" s="4">
        <f t="shared" si="154"/>
        <v>0</v>
      </c>
      <c r="I1389" s="4">
        <f t="shared" si="155"/>
        <v>696</v>
      </c>
      <c r="J1389" s="4">
        <f t="shared" si="153"/>
        <v>3730</v>
      </c>
      <c r="K1389" s="4">
        <f t="shared" si="150"/>
        <v>6000</v>
      </c>
      <c r="L1389" s="4">
        <f>IF(D1389=1,"",VLOOKUP(D1389,系数!$AA$1:$AJ$12,MATCH(C1389,圣物评级,0),1))</f>
        <v>35</v>
      </c>
      <c r="M1389" s="4">
        <f t="shared" si="156"/>
        <v>51250</v>
      </c>
    </row>
    <row r="1390" spans="1:13" x14ac:dyDescent="0.3">
      <c r="A1390" s="4">
        <f t="shared" si="151"/>
        <v>81000012</v>
      </c>
      <c r="B1390" s="4">
        <v>1</v>
      </c>
      <c r="C1390" s="4">
        <f>INDEX(属性!F:F,MATCH(强化!A1390,属性!A:A,0))</f>
        <v>16</v>
      </c>
      <c r="D1390" s="4">
        <f t="shared" si="152"/>
        <v>68</v>
      </c>
      <c r="E1390" s="4">
        <v>0</v>
      </c>
      <c r="F1390" s="4">
        <v>0</v>
      </c>
      <c r="G1390" s="4">
        <v>0</v>
      </c>
      <c r="H1390" s="4">
        <f t="shared" si="154"/>
        <v>0</v>
      </c>
      <c r="I1390" s="4">
        <f t="shared" si="155"/>
        <v>702</v>
      </c>
      <c r="J1390" s="4">
        <f t="shared" si="153"/>
        <v>4065</v>
      </c>
      <c r="K1390" s="4">
        <f t="shared" si="150"/>
        <v>6000</v>
      </c>
      <c r="L1390" s="4">
        <f>IF(D1390=1,"",VLOOKUP(D1390,系数!$AA$1:$AJ$12,MATCH(C1390,圣物评级,0),1))</f>
        <v>35</v>
      </c>
      <c r="M1390" s="4">
        <f t="shared" si="156"/>
        <v>54980</v>
      </c>
    </row>
    <row r="1391" spans="1:13" x14ac:dyDescent="0.3">
      <c r="A1391" s="4">
        <f t="shared" si="151"/>
        <v>81000012</v>
      </c>
      <c r="B1391" s="4">
        <v>1</v>
      </c>
      <c r="C1391" s="4">
        <f>INDEX(属性!F:F,MATCH(强化!A1391,属性!A:A,0))</f>
        <v>16</v>
      </c>
      <c r="D1391" s="4">
        <f t="shared" si="152"/>
        <v>69</v>
      </c>
      <c r="E1391" s="4">
        <v>0</v>
      </c>
      <c r="F1391" s="4">
        <v>0</v>
      </c>
      <c r="G1391" s="4">
        <v>0</v>
      </c>
      <c r="H1391" s="4">
        <f t="shared" si="154"/>
        <v>0</v>
      </c>
      <c r="I1391" s="4">
        <f t="shared" si="155"/>
        <v>708</v>
      </c>
      <c r="J1391" s="4">
        <f t="shared" si="153"/>
        <v>4431</v>
      </c>
      <c r="K1391" s="4">
        <f t="shared" si="150"/>
        <v>6000</v>
      </c>
      <c r="L1391" s="4">
        <f>IF(D1391=1,"",VLOOKUP(D1391,系数!$AA$1:$AJ$12,MATCH(C1391,圣物评级,0),1))</f>
        <v>35</v>
      </c>
      <c r="M1391" s="4">
        <f t="shared" si="156"/>
        <v>59045</v>
      </c>
    </row>
    <row r="1392" spans="1:13" x14ac:dyDescent="0.3">
      <c r="A1392" s="4">
        <f t="shared" si="151"/>
        <v>81000012</v>
      </c>
      <c r="B1392" s="4">
        <v>1</v>
      </c>
      <c r="C1392" s="4">
        <f>INDEX(属性!F:F,MATCH(强化!A1392,属性!A:A,0))</f>
        <v>16</v>
      </c>
      <c r="D1392" s="4">
        <f t="shared" si="152"/>
        <v>70</v>
      </c>
      <c r="E1392" s="4">
        <v>0</v>
      </c>
      <c r="F1392" s="4">
        <v>0</v>
      </c>
      <c r="G1392" s="4">
        <v>0</v>
      </c>
      <c r="H1392" s="4">
        <f t="shared" si="154"/>
        <v>0</v>
      </c>
      <c r="I1392" s="4">
        <f t="shared" si="155"/>
        <v>714</v>
      </c>
      <c r="J1392" s="4">
        <f t="shared" si="153"/>
        <v>4829</v>
      </c>
      <c r="K1392" s="4">
        <f t="shared" si="150"/>
        <v>6000</v>
      </c>
      <c r="L1392" s="4">
        <f>IF(D1392=1,"",VLOOKUP(D1392,系数!$AA$1:$AJ$12,MATCH(C1392,圣物评级,0),1))</f>
        <v>40</v>
      </c>
      <c r="M1392" s="4">
        <f t="shared" si="156"/>
        <v>63476</v>
      </c>
    </row>
    <row r="1393" spans="1:13" x14ac:dyDescent="0.3">
      <c r="A1393" s="4">
        <f t="shared" si="151"/>
        <v>81000012</v>
      </c>
      <c r="B1393" s="4">
        <v>1</v>
      </c>
      <c r="C1393" s="4">
        <f>INDEX(属性!F:F,MATCH(强化!A1393,属性!A:A,0))</f>
        <v>16</v>
      </c>
      <c r="D1393" s="4">
        <f t="shared" si="152"/>
        <v>71</v>
      </c>
      <c r="E1393" s="4">
        <v>0</v>
      </c>
      <c r="F1393" s="4">
        <v>0</v>
      </c>
      <c r="G1393" s="4">
        <v>0</v>
      </c>
      <c r="H1393" s="4">
        <f t="shared" si="154"/>
        <v>0</v>
      </c>
      <c r="I1393" s="4">
        <f t="shared" si="155"/>
        <v>720</v>
      </c>
      <c r="J1393" s="4">
        <f t="shared" si="153"/>
        <v>5360</v>
      </c>
      <c r="K1393" s="4">
        <f t="shared" si="150"/>
        <v>6000</v>
      </c>
      <c r="L1393" s="4">
        <f>IF(D1393=1,"",VLOOKUP(D1393,系数!$AA$1:$AJ$12,MATCH(C1393,圣物评级,0),1))</f>
        <v>40</v>
      </c>
      <c r="M1393" s="4">
        <f t="shared" si="156"/>
        <v>68305</v>
      </c>
    </row>
    <row r="1394" spans="1:13" x14ac:dyDescent="0.3">
      <c r="A1394" s="4">
        <f t="shared" si="151"/>
        <v>81000012</v>
      </c>
      <c r="B1394" s="4">
        <v>1</v>
      </c>
      <c r="C1394" s="4">
        <f>INDEX(属性!F:F,MATCH(强化!A1394,属性!A:A,0))</f>
        <v>16</v>
      </c>
      <c r="D1394" s="4">
        <f t="shared" si="152"/>
        <v>72</v>
      </c>
      <c r="E1394" s="4">
        <v>0</v>
      </c>
      <c r="F1394" s="4">
        <v>0</v>
      </c>
      <c r="G1394" s="4">
        <v>0</v>
      </c>
      <c r="H1394" s="4">
        <f t="shared" si="154"/>
        <v>0</v>
      </c>
      <c r="I1394" s="4">
        <f t="shared" si="155"/>
        <v>726</v>
      </c>
      <c r="J1394" s="4">
        <f t="shared" si="153"/>
        <v>5950</v>
      </c>
      <c r="K1394" s="4">
        <f t="shared" si="150"/>
        <v>6000</v>
      </c>
      <c r="L1394" s="4">
        <f>IF(D1394=1,"",VLOOKUP(D1394,系数!$AA$1:$AJ$12,MATCH(C1394,圣物评级,0),1))</f>
        <v>40</v>
      </c>
      <c r="M1394" s="4">
        <f t="shared" si="156"/>
        <v>73665</v>
      </c>
    </row>
    <row r="1395" spans="1:13" x14ac:dyDescent="0.3">
      <c r="A1395" s="4">
        <f t="shared" si="151"/>
        <v>81000012</v>
      </c>
      <c r="B1395" s="4">
        <v>1</v>
      </c>
      <c r="C1395" s="4">
        <f>INDEX(属性!F:F,MATCH(强化!A1395,属性!A:A,0))</f>
        <v>16</v>
      </c>
      <c r="D1395" s="4">
        <f t="shared" si="152"/>
        <v>73</v>
      </c>
      <c r="E1395" s="4">
        <v>0</v>
      </c>
      <c r="F1395" s="4">
        <v>0</v>
      </c>
      <c r="G1395" s="4">
        <v>0</v>
      </c>
      <c r="H1395" s="4">
        <f t="shared" si="154"/>
        <v>0</v>
      </c>
      <c r="I1395" s="4">
        <f t="shared" si="155"/>
        <v>732</v>
      </c>
      <c r="J1395" s="4">
        <f t="shared" si="153"/>
        <v>6604</v>
      </c>
      <c r="K1395" s="4">
        <f t="shared" si="150"/>
        <v>6000</v>
      </c>
      <c r="L1395" s="4">
        <f>IF(D1395=1,"",VLOOKUP(D1395,系数!$AA$1:$AJ$12,MATCH(C1395,圣物评级,0),1))</f>
        <v>40</v>
      </c>
      <c r="M1395" s="4">
        <f t="shared" si="156"/>
        <v>79615</v>
      </c>
    </row>
    <row r="1396" spans="1:13" x14ac:dyDescent="0.3">
      <c r="A1396" s="4">
        <f t="shared" si="151"/>
        <v>81000012</v>
      </c>
      <c r="B1396" s="4">
        <v>1</v>
      </c>
      <c r="C1396" s="4">
        <f>INDEX(属性!F:F,MATCH(强化!A1396,属性!A:A,0))</f>
        <v>16</v>
      </c>
      <c r="D1396" s="4">
        <f t="shared" si="152"/>
        <v>74</v>
      </c>
      <c r="E1396" s="4">
        <v>0</v>
      </c>
      <c r="F1396" s="4">
        <v>0</v>
      </c>
      <c r="G1396" s="4">
        <v>0</v>
      </c>
      <c r="H1396" s="4">
        <f t="shared" si="154"/>
        <v>0</v>
      </c>
      <c r="I1396" s="4">
        <f t="shared" si="155"/>
        <v>738</v>
      </c>
      <c r="J1396" s="4">
        <f t="shared" si="153"/>
        <v>7331</v>
      </c>
      <c r="K1396" s="4">
        <f t="shared" ref="K1396:K1459" si="157">60*100</f>
        <v>6000</v>
      </c>
      <c r="L1396" s="4">
        <f>IF(D1396=1,"",VLOOKUP(D1396,系数!$AA$1:$AJ$12,MATCH(C1396,圣物评级,0),1))</f>
        <v>40</v>
      </c>
      <c r="M1396" s="4">
        <f t="shared" si="156"/>
        <v>86219</v>
      </c>
    </row>
    <row r="1397" spans="1:13" x14ac:dyDescent="0.3">
      <c r="A1397" s="4">
        <f t="shared" si="151"/>
        <v>81000012</v>
      </c>
      <c r="B1397" s="4">
        <v>1</v>
      </c>
      <c r="C1397" s="4">
        <f>INDEX(属性!F:F,MATCH(强化!A1397,属性!A:A,0))</f>
        <v>16</v>
      </c>
      <c r="D1397" s="4">
        <f t="shared" si="152"/>
        <v>75</v>
      </c>
      <c r="E1397" s="4">
        <v>0</v>
      </c>
      <c r="F1397" s="4">
        <v>0</v>
      </c>
      <c r="G1397" s="4">
        <v>0</v>
      </c>
      <c r="H1397" s="4">
        <f t="shared" si="154"/>
        <v>0</v>
      </c>
      <c r="I1397" s="4">
        <f t="shared" si="155"/>
        <v>744</v>
      </c>
      <c r="J1397" s="4">
        <f t="shared" si="153"/>
        <v>8137</v>
      </c>
      <c r="K1397" s="4">
        <f t="shared" si="157"/>
        <v>6000</v>
      </c>
      <c r="L1397" s="4">
        <f>IF(D1397=1,"",VLOOKUP(D1397,系数!$AA$1:$AJ$12,MATCH(C1397,圣物评级,0),1))</f>
        <v>40</v>
      </c>
      <c r="M1397" s="4">
        <f t="shared" si="156"/>
        <v>93550</v>
      </c>
    </row>
    <row r="1398" spans="1:13" x14ac:dyDescent="0.3">
      <c r="A1398" s="4">
        <f t="shared" si="151"/>
        <v>81000012</v>
      </c>
      <c r="B1398" s="4">
        <v>1</v>
      </c>
      <c r="C1398" s="4">
        <f>INDEX(属性!F:F,MATCH(强化!A1398,属性!A:A,0))</f>
        <v>16</v>
      </c>
      <c r="D1398" s="4">
        <f t="shared" si="152"/>
        <v>76</v>
      </c>
      <c r="E1398" s="4">
        <v>0</v>
      </c>
      <c r="F1398" s="4">
        <v>0</v>
      </c>
      <c r="G1398" s="4">
        <v>0</v>
      </c>
      <c r="H1398" s="4">
        <f t="shared" si="154"/>
        <v>0</v>
      </c>
      <c r="I1398" s="4">
        <f t="shared" si="155"/>
        <v>750</v>
      </c>
      <c r="J1398" s="4">
        <f t="shared" si="153"/>
        <v>9032</v>
      </c>
      <c r="K1398" s="4">
        <f t="shared" si="157"/>
        <v>6000</v>
      </c>
      <c r="L1398" s="4">
        <f>IF(D1398=1,"",VLOOKUP(D1398,系数!$AA$1:$AJ$12,MATCH(C1398,圣物评级,0),1))</f>
        <v>40</v>
      </c>
      <c r="M1398" s="4">
        <f t="shared" si="156"/>
        <v>101687</v>
      </c>
    </row>
    <row r="1399" spans="1:13" x14ac:dyDescent="0.3">
      <c r="A1399" s="4">
        <f t="shared" si="151"/>
        <v>81000012</v>
      </c>
      <c r="B1399" s="4">
        <v>1</v>
      </c>
      <c r="C1399" s="4">
        <f>INDEX(属性!F:F,MATCH(强化!A1399,属性!A:A,0))</f>
        <v>16</v>
      </c>
      <c r="D1399" s="4">
        <f t="shared" si="152"/>
        <v>77</v>
      </c>
      <c r="E1399" s="4">
        <v>0</v>
      </c>
      <c r="F1399" s="4">
        <v>0</v>
      </c>
      <c r="G1399" s="4">
        <v>0</v>
      </c>
      <c r="H1399" s="4">
        <f t="shared" si="154"/>
        <v>0</v>
      </c>
      <c r="I1399" s="4">
        <f t="shared" si="155"/>
        <v>756</v>
      </c>
      <c r="J1399" s="4">
        <f t="shared" si="153"/>
        <v>10024</v>
      </c>
      <c r="K1399" s="4">
        <f t="shared" si="157"/>
        <v>6000</v>
      </c>
      <c r="L1399" s="4">
        <f>IF(D1399=1,"",VLOOKUP(D1399,系数!$AA$1:$AJ$12,MATCH(C1399,圣物评级,0),1))</f>
        <v>40</v>
      </c>
      <c r="M1399" s="4">
        <f t="shared" si="156"/>
        <v>110719</v>
      </c>
    </row>
    <row r="1400" spans="1:13" x14ac:dyDescent="0.3">
      <c r="A1400" s="4">
        <f t="shared" si="151"/>
        <v>81000012</v>
      </c>
      <c r="B1400" s="4">
        <v>1</v>
      </c>
      <c r="C1400" s="4">
        <f>INDEX(属性!F:F,MATCH(强化!A1400,属性!A:A,0))</f>
        <v>16</v>
      </c>
      <c r="D1400" s="4">
        <f t="shared" si="152"/>
        <v>78</v>
      </c>
      <c r="E1400" s="4">
        <v>0</v>
      </c>
      <c r="F1400" s="4">
        <v>0</v>
      </c>
      <c r="G1400" s="4">
        <v>0</v>
      </c>
      <c r="H1400" s="4">
        <f t="shared" si="154"/>
        <v>0</v>
      </c>
      <c r="I1400" s="4">
        <f t="shared" si="155"/>
        <v>762</v>
      </c>
      <c r="J1400" s="4">
        <f t="shared" si="153"/>
        <v>11127</v>
      </c>
      <c r="K1400" s="4">
        <f t="shared" si="157"/>
        <v>6000</v>
      </c>
      <c r="L1400" s="4">
        <f>IF(D1400=1,"",VLOOKUP(D1400,系数!$AA$1:$AJ$12,MATCH(C1400,圣物评级,0),1))</f>
        <v>40</v>
      </c>
      <c r="M1400" s="4">
        <f t="shared" si="156"/>
        <v>120743</v>
      </c>
    </row>
    <row r="1401" spans="1:13" x14ac:dyDescent="0.3">
      <c r="A1401" s="4">
        <f t="shared" si="151"/>
        <v>81000012</v>
      </c>
      <c r="B1401" s="4">
        <v>1</v>
      </c>
      <c r="C1401" s="4">
        <f>INDEX(属性!F:F,MATCH(强化!A1401,属性!A:A,0))</f>
        <v>16</v>
      </c>
      <c r="D1401" s="4">
        <f t="shared" si="152"/>
        <v>79</v>
      </c>
      <c r="E1401" s="4">
        <v>0</v>
      </c>
      <c r="F1401" s="4">
        <v>0</v>
      </c>
      <c r="G1401" s="4">
        <v>0</v>
      </c>
      <c r="H1401" s="4">
        <f t="shared" si="154"/>
        <v>0</v>
      </c>
      <c r="I1401" s="4">
        <f t="shared" si="155"/>
        <v>768</v>
      </c>
      <c r="J1401" s="4">
        <f t="shared" si="153"/>
        <v>12350</v>
      </c>
      <c r="K1401" s="4">
        <f t="shared" si="157"/>
        <v>6000</v>
      </c>
      <c r="L1401" s="4">
        <f>IF(D1401=1,"",VLOOKUP(D1401,系数!$AA$1:$AJ$12,MATCH(C1401,圣物评级,0),1))</f>
        <v>40</v>
      </c>
      <c r="M1401" s="4">
        <f t="shared" si="156"/>
        <v>131870</v>
      </c>
    </row>
    <row r="1402" spans="1:13" x14ac:dyDescent="0.3">
      <c r="A1402" s="4">
        <f t="shared" si="151"/>
        <v>81000012</v>
      </c>
      <c r="B1402" s="4">
        <v>1</v>
      </c>
      <c r="C1402" s="4">
        <f>INDEX(属性!F:F,MATCH(强化!A1402,属性!A:A,0))</f>
        <v>16</v>
      </c>
      <c r="D1402" s="4">
        <f t="shared" si="152"/>
        <v>80</v>
      </c>
      <c r="E1402" s="4">
        <v>0</v>
      </c>
      <c r="F1402" s="4">
        <v>0</v>
      </c>
      <c r="G1402" s="4">
        <v>0</v>
      </c>
      <c r="H1402" s="4">
        <f t="shared" si="154"/>
        <v>0</v>
      </c>
      <c r="I1402" s="4">
        <f t="shared" si="155"/>
        <v>774</v>
      </c>
      <c r="J1402" s="4">
        <f t="shared" si="153"/>
        <v>14400</v>
      </c>
      <c r="K1402" s="4">
        <f t="shared" si="157"/>
        <v>6000</v>
      </c>
      <c r="L1402" s="4">
        <f>IF(D1402=1,"",VLOOKUP(D1402,系数!$AA$1:$AJ$12,MATCH(C1402,圣物评级,0),1))</f>
        <v>45</v>
      </c>
      <c r="M1402" s="4">
        <f t="shared" si="156"/>
        <v>144220</v>
      </c>
    </row>
    <row r="1403" spans="1:13" x14ac:dyDescent="0.3">
      <c r="A1403" s="4">
        <f t="shared" si="151"/>
        <v>81000012</v>
      </c>
      <c r="B1403" s="4">
        <v>1</v>
      </c>
      <c r="C1403" s="4">
        <f>INDEX(属性!F:F,MATCH(强化!A1403,属性!A:A,0))</f>
        <v>16</v>
      </c>
      <c r="D1403" s="4">
        <f t="shared" si="152"/>
        <v>81</v>
      </c>
      <c r="E1403" s="4">
        <v>0</v>
      </c>
      <c r="F1403" s="4">
        <v>0</v>
      </c>
      <c r="G1403" s="4">
        <v>0</v>
      </c>
      <c r="H1403" s="4">
        <f t="shared" si="154"/>
        <v>0</v>
      </c>
      <c r="I1403" s="4">
        <f t="shared" si="155"/>
        <v>780</v>
      </c>
      <c r="J1403" s="4">
        <f t="shared" si="153"/>
        <v>16800</v>
      </c>
      <c r="K1403" s="4">
        <f t="shared" si="157"/>
        <v>6000</v>
      </c>
      <c r="L1403" s="4">
        <f>IF(D1403=1,"",VLOOKUP(D1403,系数!$AA$1:$AJ$12,MATCH(C1403,圣物评级,0),1))</f>
        <v>45</v>
      </c>
      <c r="M1403" s="4">
        <f t="shared" si="156"/>
        <v>158620</v>
      </c>
    </row>
    <row r="1404" spans="1:13" x14ac:dyDescent="0.3">
      <c r="A1404" s="4">
        <f t="shared" ref="A1404:A1467" si="158">A1284+1</f>
        <v>81000012</v>
      </c>
      <c r="B1404" s="4">
        <v>1</v>
      </c>
      <c r="C1404" s="4">
        <f>INDEX(属性!F:F,MATCH(强化!A1404,属性!A:A,0))</f>
        <v>16</v>
      </c>
      <c r="D1404" s="4">
        <f t="shared" ref="D1404:D1467" si="159">D1284</f>
        <v>82</v>
      </c>
      <c r="E1404" s="4">
        <v>0</v>
      </c>
      <c r="F1404" s="4">
        <v>0</v>
      </c>
      <c r="G1404" s="4">
        <v>0</v>
      </c>
      <c r="H1404" s="4">
        <f t="shared" si="154"/>
        <v>0</v>
      </c>
      <c r="I1404" s="4">
        <f t="shared" si="155"/>
        <v>786</v>
      </c>
      <c r="J1404" s="4">
        <f t="shared" ref="J1404:J1467" si="160">J1284</f>
        <v>19200</v>
      </c>
      <c r="K1404" s="4">
        <f t="shared" si="157"/>
        <v>6000</v>
      </c>
      <c r="L1404" s="4">
        <f>IF(D1404=1,"",VLOOKUP(D1404,系数!$AA$1:$AJ$12,MATCH(C1404,圣物评级,0),1))</f>
        <v>45</v>
      </c>
      <c r="M1404" s="4">
        <f t="shared" si="156"/>
        <v>175420</v>
      </c>
    </row>
    <row r="1405" spans="1:13" x14ac:dyDescent="0.3">
      <c r="A1405" s="4">
        <f t="shared" si="158"/>
        <v>81000012</v>
      </c>
      <c r="B1405" s="4">
        <v>1</v>
      </c>
      <c r="C1405" s="4">
        <f>INDEX(属性!F:F,MATCH(强化!A1405,属性!A:A,0))</f>
        <v>16</v>
      </c>
      <c r="D1405" s="4">
        <f t="shared" si="159"/>
        <v>83</v>
      </c>
      <c r="E1405" s="4">
        <v>0</v>
      </c>
      <c r="F1405" s="4">
        <v>0</v>
      </c>
      <c r="G1405" s="4">
        <v>0</v>
      </c>
      <c r="H1405" s="4">
        <f t="shared" si="154"/>
        <v>0</v>
      </c>
      <c r="I1405" s="4">
        <f t="shared" si="155"/>
        <v>792</v>
      </c>
      <c r="J1405" s="4">
        <f t="shared" si="160"/>
        <v>21600</v>
      </c>
      <c r="K1405" s="4">
        <f t="shared" si="157"/>
        <v>6000</v>
      </c>
      <c r="L1405" s="4">
        <f>IF(D1405=1,"",VLOOKUP(D1405,系数!$AA$1:$AJ$12,MATCH(C1405,圣物评级,0),1))</f>
        <v>45</v>
      </c>
      <c r="M1405" s="4">
        <f t="shared" si="156"/>
        <v>194620</v>
      </c>
    </row>
    <row r="1406" spans="1:13" x14ac:dyDescent="0.3">
      <c r="A1406" s="4">
        <f t="shared" si="158"/>
        <v>81000012</v>
      </c>
      <c r="B1406" s="4">
        <v>1</v>
      </c>
      <c r="C1406" s="4">
        <f>INDEX(属性!F:F,MATCH(强化!A1406,属性!A:A,0))</f>
        <v>16</v>
      </c>
      <c r="D1406" s="4">
        <f t="shared" si="159"/>
        <v>84</v>
      </c>
      <c r="E1406" s="4">
        <v>0</v>
      </c>
      <c r="F1406" s="4">
        <v>0</v>
      </c>
      <c r="G1406" s="4">
        <v>0</v>
      </c>
      <c r="H1406" s="4">
        <f t="shared" si="154"/>
        <v>0</v>
      </c>
      <c r="I1406" s="4">
        <f t="shared" si="155"/>
        <v>798</v>
      </c>
      <c r="J1406" s="4">
        <f t="shared" si="160"/>
        <v>24000</v>
      </c>
      <c r="K1406" s="4">
        <f t="shared" si="157"/>
        <v>6000</v>
      </c>
      <c r="L1406" s="4">
        <f>IF(D1406=1,"",VLOOKUP(D1406,系数!$AA$1:$AJ$12,MATCH(C1406,圣物评级,0),1))</f>
        <v>45</v>
      </c>
      <c r="M1406" s="4">
        <f t="shared" si="156"/>
        <v>216220</v>
      </c>
    </row>
    <row r="1407" spans="1:13" x14ac:dyDescent="0.3">
      <c r="A1407" s="4">
        <f t="shared" si="158"/>
        <v>81000012</v>
      </c>
      <c r="B1407" s="4">
        <v>1</v>
      </c>
      <c r="C1407" s="4">
        <f>INDEX(属性!F:F,MATCH(强化!A1407,属性!A:A,0))</f>
        <v>16</v>
      </c>
      <c r="D1407" s="4">
        <f t="shared" si="159"/>
        <v>85</v>
      </c>
      <c r="E1407" s="4">
        <v>0</v>
      </c>
      <c r="F1407" s="4">
        <v>0</v>
      </c>
      <c r="G1407" s="4">
        <v>0</v>
      </c>
      <c r="H1407" s="4">
        <f t="shared" si="154"/>
        <v>0</v>
      </c>
      <c r="I1407" s="4">
        <f t="shared" si="155"/>
        <v>804</v>
      </c>
      <c r="J1407" s="4">
        <f t="shared" si="160"/>
        <v>28000</v>
      </c>
      <c r="K1407" s="4">
        <f t="shared" si="157"/>
        <v>6000</v>
      </c>
      <c r="L1407" s="4">
        <f>IF(D1407=1,"",VLOOKUP(D1407,系数!$AA$1:$AJ$12,MATCH(C1407,圣物评级,0),1))</f>
        <v>45</v>
      </c>
      <c r="M1407" s="4">
        <f t="shared" si="156"/>
        <v>240220</v>
      </c>
    </row>
    <row r="1408" spans="1:13" x14ac:dyDescent="0.3">
      <c r="A1408" s="4">
        <f t="shared" si="158"/>
        <v>81000012</v>
      </c>
      <c r="B1408" s="4">
        <v>1</v>
      </c>
      <c r="C1408" s="4">
        <f>INDEX(属性!F:F,MATCH(强化!A1408,属性!A:A,0))</f>
        <v>16</v>
      </c>
      <c r="D1408" s="4">
        <f t="shared" si="159"/>
        <v>86</v>
      </c>
      <c r="E1408" s="4">
        <v>0</v>
      </c>
      <c r="F1408" s="4">
        <v>0</v>
      </c>
      <c r="G1408" s="4">
        <v>0</v>
      </c>
      <c r="H1408" s="4">
        <f t="shared" si="154"/>
        <v>0</v>
      </c>
      <c r="I1408" s="4">
        <f t="shared" si="155"/>
        <v>810</v>
      </c>
      <c r="J1408" s="4">
        <f t="shared" si="160"/>
        <v>32000</v>
      </c>
      <c r="K1408" s="4">
        <f t="shared" si="157"/>
        <v>6000</v>
      </c>
      <c r="L1408" s="4">
        <f>IF(D1408=1,"",VLOOKUP(D1408,系数!$AA$1:$AJ$12,MATCH(C1408,圣物评级,0),1))</f>
        <v>45</v>
      </c>
      <c r="M1408" s="4">
        <f t="shared" si="156"/>
        <v>268220</v>
      </c>
    </row>
    <row r="1409" spans="1:13" x14ac:dyDescent="0.3">
      <c r="A1409" s="4">
        <f t="shared" si="158"/>
        <v>81000012</v>
      </c>
      <c r="B1409" s="4">
        <v>1</v>
      </c>
      <c r="C1409" s="4">
        <f>INDEX(属性!F:F,MATCH(强化!A1409,属性!A:A,0))</f>
        <v>16</v>
      </c>
      <c r="D1409" s="4">
        <f t="shared" si="159"/>
        <v>87</v>
      </c>
      <c r="E1409" s="4">
        <v>0</v>
      </c>
      <c r="F1409" s="4">
        <v>0</v>
      </c>
      <c r="G1409" s="4">
        <v>0</v>
      </c>
      <c r="H1409" s="4">
        <f t="shared" si="154"/>
        <v>0</v>
      </c>
      <c r="I1409" s="4">
        <f t="shared" si="155"/>
        <v>816</v>
      </c>
      <c r="J1409" s="4">
        <f t="shared" si="160"/>
        <v>36000</v>
      </c>
      <c r="K1409" s="4">
        <f t="shared" si="157"/>
        <v>6000</v>
      </c>
      <c r="L1409" s="4">
        <f>IF(D1409=1,"",VLOOKUP(D1409,系数!$AA$1:$AJ$12,MATCH(C1409,圣物评级,0),1))</f>
        <v>45</v>
      </c>
      <c r="M1409" s="4">
        <f t="shared" si="156"/>
        <v>300220</v>
      </c>
    </row>
    <row r="1410" spans="1:13" x14ac:dyDescent="0.3">
      <c r="A1410" s="4">
        <f t="shared" si="158"/>
        <v>81000012</v>
      </c>
      <c r="B1410" s="4">
        <v>1</v>
      </c>
      <c r="C1410" s="4">
        <f>INDEX(属性!F:F,MATCH(强化!A1410,属性!A:A,0))</f>
        <v>16</v>
      </c>
      <c r="D1410" s="4">
        <f t="shared" si="159"/>
        <v>88</v>
      </c>
      <c r="E1410" s="4">
        <v>0</v>
      </c>
      <c r="F1410" s="4">
        <v>0</v>
      </c>
      <c r="G1410" s="4">
        <v>0</v>
      </c>
      <c r="H1410" s="4">
        <f t="shared" si="154"/>
        <v>0</v>
      </c>
      <c r="I1410" s="4">
        <f t="shared" si="155"/>
        <v>822</v>
      </c>
      <c r="J1410" s="4">
        <f t="shared" si="160"/>
        <v>40000</v>
      </c>
      <c r="K1410" s="4">
        <f t="shared" si="157"/>
        <v>6000</v>
      </c>
      <c r="L1410" s="4">
        <f>IF(D1410=1,"",VLOOKUP(D1410,系数!$AA$1:$AJ$12,MATCH(C1410,圣物评级,0),1))</f>
        <v>45</v>
      </c>
      <c r="M1410" s="4">
        <f t="shared" si="156"/>
        <v>336220</v>
      </c>
    </row>
    <row r="1411" spans="1:13" x14ac:dyDescent="0.3">
      <c r="A1411" s="4">
        <f t="shared" si="158"/>
        <v>81000012</v>
      </c>
      <c r="B1411" s="4">
        <v>1</v>
      </c>
      <c r="C1411" s="4">
        <f>INDEX(属性!F:F,MATCH(强化!A1411,属性!A:A,0))</f>
        <v>16</v>
      </c>
      <c r="D1411" s="4">
        <f t="shared" si="159"/>
        <v>89</v>
      </c>
      <c r="E1411" s="4">
        <v>0</v>
      </c>
      <c r="F1411" s="4">
        <v>0</v>
      </c>
      <c r="G1411" s="4">
        <v>0</v>
      </c>
      <c r="H1411" s="4">
        <f t="shared" ref="H1411:H1474" si="161">IF(B1411=1,0,VLOOKUP($C1411,圣物数值,2,0)+VLOOKUP($C1411,圣物数值,3,0)*($D1411-1))</f>
        <v>0</v>
      </c>
      <c r="I1411" s="4">
        <f t="shared" ref="I1411:I1474" si="162">IF(B1411=2,0,VLOOKUP($C1411,圣物数值,2,0)+VLOOKUP($C1411,圣物数值,3,0)*($D1411-1))</f>
        <v>828</v>
      </c>
      <c r="J1411" s="4">
        <f t="shared" si="160"/>
        <v>44000</v>
      </c>
      <c r="K1411" s="4">
        <f t="shared" si="157"/>
        <v>6000</v>
      </c>
      <c r="L1411" s="4">
        <f>IF(D1411=1,"",VLOOKUP(D1411,系数!$AA$1:$AJ$12,MATCH(C1411,圣物评级,0),1))</f>
        <v>45</v>
      </c>
      <c r="M1411" s="4">
        <f t="shared" ref="M1411:M1474" si="163">IF(D1411=1,0,M1410+J1410)</f>
        <v>376220</v>
      </c>
    </row>
    <row r="1412" spans="1:13" x14ac:dyDescent="0.3">
      <c r="A1412" s="4">
        <f t="shared" si="158"/>
        <v>81000012</v>
      </c>
      <c r="B1412" s="4">
        <v>1</v>
      </c>
      <c r="C1412" s="4">
        <f>INDEX(属性!F:F,MATCH(强化!A1412,属性!A:A,0))</f>
        <v>16</v>
      </c>
      <c r="D1412" s="4">
        <f t="shared" si="159"/>
        <v>90</v>
      </c>
      <c r="E1412" s="4">
        <v>0</v>
      </c>
      <c r="F1412" s="4">
        <v>0</v>
      </c>
      <c r="G1412" s="4">
        <v>0</v>
      </c>
      <c r="H1412" s="4">
        <f t="shared" si="161"/>
        <v>0</v>
      </c>
      <c r="I1412" s="4">
        <f t="shared" si="162"/>
        <v>834</v>
      </c>
      <c r="J1412" s="4">
        <f t="shared" si="160"/>
        <v>44000</v>
      </c>
      <c r="K1412" s="4">
        <f t="shared" si="157"/>
        <v>6000</v>
      </c>
      <c r="L1412" s="4">
        <f>IF(D1412=1,"",VLOOKUP(D1412,系数!$AA$1:$AJ$12,MATCH(C1412,圣物评级,0),1))</f>
        <v>50</v>
      </c>
      <c r="M1412" s="4">
        <f t="shared" si="163"/>
        <v>420220</v>
      </c>
    </row>
    <row r="1413" spans="1:13" x14ac:dyDescent="0.3">
      <c r="A1413" s="4">
        <f t="shared" si="158"/>
        <v>81000012</v>
      </c>
      <c r="B1413" s="4">
        <v>1</v>
      </c>
      <c r="C1413" s="4">
        <f>INDEX(属性!F:F,MATCH(强化!A1413,属性!A:A,0))</f>
        <v>16</v>
      </c>
      <c r="D1413" s="4">
        <f t="shared" si="159"/>
        <v>91</v>
      </c>
      <c r="E1413" s="4">
        <v>0</v>
      </c>
      <c r="F1413" s="4">
        <v>0</v>
      </c>
      <c r="G1413" s="4">
        <v>0</v>
      </c>
      <c r="H1413" s="4">
        <f t="shared" si="161"/>
        <v>0</v>
      </c>
      <c r="I1413" s="4">
        <f t="shared" si="162"/>
        <v>840</v>
      </c>
      <c r="J1413" s="4">
        <f t="shared" si="160"/>
        <v>44000</v>
      </c>
      <c r="K1413" s="4">
        <f t="shared" si="157"/>
        <v>6000</v>
      </c>
      <c r="L1413" s="4">
        <f>IF(D1413=1,"",VLOOKUP(D1413,系数!$AA$1:$AJ$12,MATCH(C1413,圣物评级,0),1))</f>
        <v>50</v>
      </c>
      <c r="M1413" s="4">
        <f t="shared" si="163"/>
        <v>464220</v>
      </c>
    </row>
    <row r="1414" spans="1:13" x14ac:dyDescent="0.3">
      <c r="A1414" s="4">
        <f t="shared" si="158"/>
        <v>81000012</v>
      </c>
      <c r="B1414" s="4">
        <v>1</v>
      </c>
      <c r="C1414" s="4">
        <f>INDEX(属性!F:F,MATCH(强化!A1414,属性!A:A,0))</f>
        <v>16</v>
      </c>
      <c r="D1414" s="4">
        <f t="shared" si="159"/>
        <v>92</v>
      </c>
      <c r="E1414" s="4">
        <v>0</v>
      </c>
      <c r="F1414" s="4">
        <v>0</v>
      </c>
      <c r="G1414" s="4">
        <v>0</v>
      </c>
      <c r="H1414" s="4">
        <f t="shared" si="161"/>
        <v>0</v>
      </c>
      <c r="I1414" s="4">
        <f t="shared" si="162"/>
        <v>846</v>
      </c>
      <c r="J1414" s="4">
        <f t="shared" si="160"/>
        <v>44000</v>
      </c>
      <c r="K1414" s="4">
        <f t="shared" si="157"/>
        <v>6000</v>
      </c>
      <c r="L1414" s="4">
        <f>IF(D1414=1,"",VLOOKUP(D1414,系数!$AA$1:$AJ$12,MATCH(C1414,圣物评级,0),1))</f>
        <v>50</v>
      </c>
      <c r="M1414" s="4">
        <f t="shared" si="163"/>
        <v>508220</v>
      </c>
    </row>
    <row r="1415" spans="1:13" x14ac:dyDescent="0.3">
      <c r="A1415" s="4">
        <f t="shared" si="158"/>
        <v>81000012</v>
      </c>
      <c r="B1415" s="4">
        <v>1</v>
      </c>
      <c r="C1415" s="4">
        <f>INDEX(属性!F:F,MATCH(强化!A1415,属性!A:A,0))</f>
        <v>16</v>
      </c>
      <c r="D1415" s="4">
        <f t="shared" si="159"/>
        <v>93</v>
      </c>
      <c r="E1415" s="4">
        <v>0</v>
      </c>
      <c r="F1415" s="4">
        <v>0</v>
      </c>
      <c r="G1415" s="4">
        <v>0</v>
      </c>
      <c r="H1415" s="4">
        <f t="shared" si="161"/>
        <v>0</v>
      </c>
      <c r="I1415" s="4">
        <f t="shared" si="162"/>
        <v>852</v>
      </c>
      <c r="J1415" s="4">
        <f t="shared" si="160"/>
        <v>44000</v>
      </c>
      <c r="K1415" s="4">
        <f t="shared" si="157"/>
        <v>6000</v>
      </c>
      <c r="L1415" s="4">
        <f>IF(D1415=1,"",VLOOKUP(D1415,系数!$AA$1:$AJ$12,MATCH(C1415,圣物评级,0),1))</f>
        <v>50</v>
      </c>
      <c r="M1415" s="4">
        <f t="shared" si="163"/>
        <v>552220</v>
      </c>
    </row>
    <row r="1416" spans="1:13" x14ac:dyDescent="0.3">
      <c r="A1416" s="4">
        <f t="shared" si="158"/>
        <v>81000012</v>
      </c>
      <c r="B1416" s="4">
        <v>1</v>
      </c>
      <c r="C1416" s="4">
        <f>INDEX(属性!F:F,MATCH(强化!A1416,属性!A:A,0))</f>
        <v>16</v>
      </c>
      <c r="D1416" s="4">
        <f t="shared" si="159"/>
        <v>94</v>
      </c>
      <c r="E1416" s="4">
        <v>0</v>
      </c>
      <c r="F1416" s="4">
        <v>0</v>
      </c>
      <c r="G1416" s="4">
        <v>0</v>
      </c>
      <c r="H1416" s="4">
        <f t="shared" si="161"/>
        <v>0</v>
      </c>
      <c r="I1416" s="4">
        <f t="shared" si="162"/>
        <v>858</v>
      </c>
      <c r="J1416" s="4">
        <f t="shared" si="160"/>
        <v>44000</v>
      </c>
      <c r="K1416" s="4">
        <f t="shared" si="157"/>
        <v>6000</v>
      </c>
      <c r="L1416" s="4">
        <f>IF(D1416=1,"",VLOOKUP(D1416,系数!$AA$1:$AJ$12,MATCH(C1416,圣物评级,0),1))</f>
        <v>50</v>
      </c>
      <c r="M1416" s="4">
        <f t="shared" si="163"/>
        <v>596220</v>
      </c>
    </row>
    <row r="1417" spans="1:13" x14ac:dyDescent="0.3">
      <c r="A1417" s="4">
        <f t="shared" si="158"/>
        <v>81000012</v>
      </c>
      <c r="B1417" s="4">
        <v>1</v>
      </c>
      <c r="C1417" s="4">
        <f>INDEX(属性!F:F,MATCH(强化!A1417,属性!A:A,0))</f>
        <v>16</v>
      </c>
      <c r="D1417" s="4">
        <f t="shared" si="159"/>
        <v>95</v>
      </c>
      <c r="E1417" s="4">
        <v>0</v>
      </c>
      <c r="F1417" s="4">
        <v>0</v>
      </c>
      <c r="G1417" s="4">
        <v>0</v>
      </c>
      <c r="H1417" s="4">
        <f t="shared" si="161"/>
        <v>0</v>
      </c>
      <c r="I1417" s="4">
        <f t="shared" si="162"/>
        <v>864</v>
      </c>
      <c r="J1417" s="4">
        <f t="shared" si="160"/>
        <v>44000</v>
      </c>
      <c r="K1417" s="4">
        <f t="shared" si="157"/>
        <v>6000</v>
      </c>
      <c r="L1417" s="4">
        <f>IF(D1417=1,"",VLOOKUP(D1417,系数!$AA$1:$AJ$12,MATCH(C1417,圣物评级,0),1))</f>
        <v>50</v>
      </c>
      <c r="M1417" s="4">
        <f t="shared" si="163"/>
        <v>640220</v>
      </c>
    </row>
    <row r="1418" spans="1:13" x14ac:dyDescent="0.3">
      <c r="A1418" s="4">
        <f t="shared" si="158"/>
        <v>81000012</v>
      </c>
      <c r="B1418" s="4">
        <v>1</v>
      </c>
      <c r="C1418" s="4">
        <f>INDEX(属性!F:F,MATCH(强化!A1418,属性!A:A,0))</f>
        <v>16</v>
      </c>
      <c r="D1418" s="4">
        <f t="shared" si="159"/>
        <v>96</v>
      </c>
      <c r="E1418" s="4">
        <v>0</v>
      </c>
      <c r="F1418" s="4">
        <v>0</v>
      </c>
      <c r="G1418" s="4">
        <v>0</v>
      </c>
      <c r="H1418" s="4">
        <f t="shared" si="161"/>
        <v>0</v>
      </c>
      <c r="I1418" s="4">
        <f t="shared" si="162"/>
        <v>870</v>
      </c>
      <c r="J1418" s="4">
        <f t="shared" si="160"/>
        <v>44000</v>
      </c>
      <c r="K1418" s="4">
        <f t="shared" si="157"/>
        <v>6000</v>
      </c>
      <c r="L1418" s="4">
        <f>IF(D1418=1,"",VLOOKUP(D1418,系数!$AA$1:$AJ$12,MATCH(C1418,圣物评级,0),1))</f>
        <v>50</v>
      </c>
      <c r="M1418" s="4">
        <f t="shared" si="163"/>
        <v>684220</v>
      </c>
    </row>
    <row r="1419" spans="1:13" x14ac:dyDescent="0.3">
      <c r="A1419" s="4">
        <f t="shared" si="158"/>
        <v>81000012</v>
      </c>
      <c r="B1419" s="4">
        <v>1</v>
      </c>
      <c r="C1419" s="4">
        <f>INDEX(属性!F:F,MATCH(强化!A1419,属性!A:A,0))</f>
        <v>16</v>
      </c>
      <c r="D1419" s="4">
        <f t="shared" si="159"/>
        <v>97</v>
      </c>
      <c r="E1419" s="4">
        <v>0</v>
      </c>
      <c r="F1419" s="4">
        <v>0</v>
      </c>
      <c r="G1419" s="4">
        <v>0</v>
      </c>
      <c r="H1419" s="4">
        <f t="shared" si="161"/>
        <v>0</v>
      </c>
      <c r="I1419" s="4">
        <f t="shared" si="162"/>
        <v>876</v>
      </c>
      <c r="J1419" s="4">
        <f t="shared" si="160"/>
        <v>44000</v>
      </c>
      <c r="K1419" s="4">
        <f t="shared" si="157"/>
        <v>6000</v>
      </c>
      <c r="L1419" s="4">
        <f>IF(D1419=1,"",VLOOKUP(D1419,系数!$AA$1:$AJ$12,MATCH(C1419,圣物评级,0),1))</f>
        <v>50</v>
      </c>
      <c r="M1419" s="4">
        <f t="shared" si="163"/>
        <v>728220</v>
      </c>
    </row>
    <row r="1420" spans="1:13" x14ac:dyDescent="0.3">
      <c r="A1420" s="4">
        <f t="shared" si="158"/>
        <v>81000012</v>
      </c>
      <c r="B1420" s="4">
        <v>1</v>
      </c>
      <c r="C1420" s="4">
        <f>INDEX(属性!F:F,MATCH(强化!A1420,属性!A:A,0))</f>
        <v>16</v>
      </c>
      <c r="D1420" s="4">
        <f t="shared" si="159"/>
        <v>98</v>
      </c>
      <c r="E1420" s="4">
        <v>0</v>
      </c>
      <c r="F1420" s="4">
        <v>0</v>
      </c>
      <c r="G1420" s="4">
        <v>0</v>
      </c>
      <c r="H1420" s="4">
        <f t="shared" si="161"/>
        <v>0</v>
      </c>
      <c r="I1420" s="4">
        <f t="shared" si="162"/>
        <v>882</v>
      </c>
      <c r="J1420" s="4">
        <f t="shared" si="160"/>
        <v>44000</v>
      </c>
      <c r="K1420" s="4">
        <f t="shared" si="157"/>
        <v>6000</v>
      </c>
      <c r="L1420" s="4">
        <f>IF(D1420=1,"",VLOOKUP(D1420,系数!$AA$1:$AJ$12,MATCH(C1420,圣物评级,0),1))</f>
        <v>50</v>
      </c>
      <c r="M1420" s="4">
        <f t="shared" si="163"/>
        <v>772220</v>
      </c>
    </row>
    <row r="1421" spans="1:13" x14ac:dyDescent="0.3">
      <c r="A1421" s="4">
        <f t="shared" si="158"/>
        <v>81000012</v>
      </c>
      <c r="B1421" s="4">
        <v>1</v>
      </c>
      <c r="C1421" s="4">
        <f>INDEX(属性!F:F,MATCH(强化!A1421,属性!A:A,0))</f>
        <v>16</v>
      </c>
      <c r="D1421" s="4">
        <f t="shared" si="159"/>
        <v>99</v>
      </c>
      <c r="E1421" s="4">
        <v>0</v>
      </c>
      <c r="F1421" s="4">
        <v>0</v>
      </c>
      <c r="G1421" s="4">
        <v>0</v>
      </c>
      <c r="H1421" s="4">
        <f t="shared" si="161"/>
        <v>0</v>
      </c>
      <c r="I1421" s="4">
        <f t="shared" si="162"/>
        <v>888</v>
      </c>
      <c r="J1421" s="4">
        <f t="shared" si="160"/>
        <v>44000</v>
      </c>
      <c r="K1421" s="4">
        <f t="shared" si="157"/>
        <v>6000</v>
      </c>
      <c r="L1421" s="4">
        <f>IF(D1421=1,"",VLOOKUP(D1421,系数!$AA$1:$AJ$12,MATCH(C1421,圣物评级,0),1))</f>
        <v>50</v>
      </c>
      <c r="M1421" s="4">
        <f t="shared" si="163"/>
        <v>816220</v>
      </c>
    </row>
    <row r="1422" spans="1:13" x14ac:dyDescent="0.3">
      <c r="A1422" s="4">
        <f t="shared" si="158"/>
        <v>81000012</v>
      </c>
      <c r="B1422" s="4">
        <v>1</v>
      </c>
      <c r="C1422" s="4">
        <f>INDEX(属性!F:F,MATCH(强化!A1422,属性!A:A,0))</f>
        <v>16</v>
      </c>
      <c r="D1422" s="4">
        <f t="shared" si="159"/>
        <v>100</v>
      </c>
      <c r="E1422" s="4">
        <v>0</v>
      </c>
      <c r="F1422" s="4">
        <v>0</v>
      </c>
      <c r="G1422" s="4">
        <v>0</v>
      </c>
      <c r="H1422" s="4">
        <f t="shared" si="161"/>
        <v>0</v>
      </c>
      <c r="I1422" s="4">
        <f t="shared" si="162"/>
        <v>894</v>
      </c>
      <c r="J1422" s="4">
        <f t="shared" si="160"/>
        <v>44000</v>
      </c>
      <c r="K1422" s="4">
        <f t="shared" si="157"/>
        <v>6000</v>
      </c>
      <c r="L1422" s="4">
        <f>IF(D1422=1,"",VLOOKUP(D1422,系数!$AA$1:$AJ$12,MATCH(C1422,圣物评级,0),1))</f>
        <v>55</v>
      </c>
      <c r="M1422" s="4">
        <f t="shared" si="163"/>
        <v>860220</v>
      </c>
    </row>
    <row r="1423" spans="1:13" x14ac:dyDescent="0.3">
      <c r="A1423" s="4">
        <f t="shared" si="158"/>
        <v>81000012</v>
      </c>
      <c r="B1423" s="4">
        <v>1</v>
      </c>
      <c r="C1423" s="4">
        <f>INDEX(属性!F:F,MATCH(强化!A1423,属性!A:A,0))</f>
        <v>16</v>
      </c>
      <c r="D1423" s="4">
        <f t="shared" si="159"/>
        <v>101</v>
      </c>
      <c r="E1423" s="4">
        <v>0</v>
      </c>
      <c r="F1423" s="4">
        <v>0</v>
      </c>
      <c r="G1423" s="4">
        <v>0</v>
      </c>
      <c r="H1423" s="4">
        <f t="shared" si="161"/>
        <v>0</v>
      </c>
      <c r="I1423" s="4">
        <f t="shared" si="162"/>
        <v>900</v>
      </c>
      <c r="J1423" s="4">
        <f t="shared" si="160"/>
        <v>44000</v>
      </c>
      <c r="K1423" s="4">
        <f t="shared" si="157"/>
        <v>6000</v>
      </c>
      <c r="L1423" s="4">
        <f>IF(D1423=1,"",VLOOKUP(D1423,系数!$AA$1:$AJ$12,MATCH(C1423,圣物评级,0),1))</f>
        <v>55</v>
      </c>
      <c r="M1423" s="4">
        <f t="shared" si="163"/>
        <v>904220</v>
      </c>
    </row>
    <row r="1424" spans="1:13" x14ac:dyDescent="0.3">
      <c r="A1424" s="4">
        <f t="shared" si="158"/>
        <v>81000012</v>
      </c>
      <c r="B1424" s="4">
        <v>1</v>
      </c>
      <c r="C1424" s="4">
        <f>INDEX(属性!F:F,MATCH(强化!A1424,属性!A:A,0))</f>
        <v>16</v>
      </c>
      <c r="D1424" s="4">
        <f t="shared" si="159"/>
        <v>102</v>
      </c>
      <c r="E1424" s="4">
        <v>0</v>
      </c>
      <c r="F1424" s="4">
        <v>0</v>
      </c>
      <c r="G1424" s="4">
        <v>0</v>
      </c>
      <c r="H1424" s="4">
        <f t="shared" si="161"/>
        <v>0</v>
      </c>
      <c r="I1424" s="4">
        <f t="shared" si="162"/>
        <v>906</v>
      </c>
      <c r="J1424" s="4">
        <f t="shared" si="160"/>
        <v>44000</v>
      </c>
      <c r="K1424" s="4">
        <f t="shared" si="157"/>
        <v>6000</v>
      </c>
      <c r="L1424" s="4">
        <f>IF(D1424=1,"",VLOOKUP(D1424,系数!$AA$1:$AJ$12,MATCH(C1424,圣物评级,0),1))</f>
        <v>55</v>
      </c>
      <c r="M1424" s="4">
        <f t="shared" si="163"/>
        <v>948220</v>
      </c>
    </row>
    <row r="1425" spans="1:13" x14ac:dyDescent="0.3">
      <c r="A1425" s="4">
        <f t="shared" si="158"/>
        <v>81000012</v>
      </c>
      <c r="B1425" s="4">
        <v>1</v>
      </c>
      <c r="C1425" s="4">
        <f>INDEX(属性!F:F,MATCH(强化!A1425,属性!A:A,0))</f>
        <v>16</v>
      </c>
      <c r="D1425" s="4">
        <f t="shared" si="159"/>
        <v>103</v>
      </c>
      <c r="E1425" s="4">
        <v>0</v>
      </c>
      <c r="F1425" s="4">
        <v>0</v>
      </c>
      <c r="G1425" s="4">
        <v>0</v>
      </c>
      <c r="H1425" s="4">
        <f t="shared" si="161"/>
        <v>0</v>
      </c>
      <c r="I1425" s="4">
        <f t="shared" si="162"/>
        <v>912</v>
      </c>
      <c r="J1425" s="4">
        <f t="shared" si="160"/>
        <v>44000</v>
      </c>
      <c r="K1425" s="4">
        <f t="shared" si="157"/>
        <v>6000</v>
      </c>
      <c r="L1425" s="4">
        <f>IF(D1425=1,"",VLOOKUP(D1425,系数!$AA$1:$AJ$12,MATCH(C1425,圣物评级,0),1))</f>
        <v>55</v>
      </c>
      <c r="M1425" s="4">
        <f t="shared" si="163"/>
        <v>992220</v>
      </c>
    </row>
    <row r="1426" spans="1:13" x14ac:dyDescent="0.3">
      <c r="A1426" s="4">
        <f t="shared" si="158"/>
        <v>81000012</v>
      </c>
      <c r="B1426" s="4">
        <v>1</v>
      </c>
      <c r="C1426" s="4">
        <f>INDEX(属性!F:F,MATCH(强化!A1426,属性!A:A,0))</f>
        <v>16</v>
      </c>
      <c r="D1426" s="4">
        <f t="shared" si="159"/>
        <v>104</v>
      </c>
      <c r="E1426" s="4">
        <v>0</v>
      </c>
      <c r="F1426" s="4">
        <v>0</v>
      </c>
      <c r="G1426" s="4">
        <v>0</v>
      </c>
      <c r="H1426" s="4">
        <f t="shared" si="161"/>
        <v>0</v>
      </c>
      <c r="I1426" s="4">
        <f t="shared" si="162"/>
        <v>918</v>
      </c>
      <c r="J1426" s="4">
        <f t="shared" si="160"/>
        <v>44000</v>
      </c>
      <c r="K1426" s="4">
        <f t="shared" si="157"/>
        <v>6000</v>
      </c>
      <c r="L1426" s="4">
        <f>IF(D1426=1,"",VLOOKUP(D1426,系数!$AA$1:$AJ$12,MATCH(C1426,圣物评级,0),1))</f>
        <v>55</v>
      </c>
      <c r="M1426" s="4">
        <f t="shared" si="163"/>
        <v>1036220</v>
      </c>
    </row>
    <row r="1427" spans="1:13" x14ac:dyDescent="0.3">
      <c r="A1427" s="4">
        <f t="shared" si="158"/>
        <v>81000012</v>
      </c>
      <c r="B1427" s="4">
        <v>1</v>
      </c>
      <c r="C1427" s="4">
        <f>INDEX(属性!F:F,MATCH(强化!A1427,属性!A:A,0))</f>
        <v>16</v>
      </c>
      <c r="D1427" s="4">
        <f t="shared" si="159"/>
        <v>105</v>
      </c>
      <c r="E1427" s="4">
        <v>0</v>
      </c>
      <c r="F1427" s="4">
        <v>0</v>
      </c>
      <c r="G1427" s="4">
        <v>0</v>
      </c>
      <c r="H1427" s="4">
        <f t="shared" si="161"/>
        <v>0</v>
      </c>
      <c r="I1427" s="4">
        <f t="shared" si="162"/>
        <v>924</v>
      </c>
      <c r="J1427" s="4">
        <f t="shared" si="160"/>
        <v>44000</v>
      </c>
      <c r="K1427" s="4">
        <f t="shared" si="157"/>
        <v>6000</v>
      </c>
      <c r="L1427" s="4">
        <f>IF(D1427=1,"",VLOOKUP(D1427,系数!$AA$1:$AJ$12,MATCH(C1427,圣物评级,0),1))</f>
        <v>55</v>
      </c>
      <c r="M1427" s="4">
        <f t="shared" si="163"/>
        <v>1080220</v>
      </c>
    </row>
    <row r="1428" spans="1:13" x14ac:dyDescent="0.3">
      <c r="A1428" s="4">
        <f t="shared" si="158"/>
        <v>81000012</v>
      </c>
      <c r="B1428" s="4">
        <v>1</v>
      </c>
      <c r="C1428" s="4">
        <f>INDEX(属性!F:F,MATCH(强化!A1428,属性!A:A,0))</f>
        <v>16</v>
      </c>
      <c r="D1428" s="4">
        <f t="shared" si="159"/>
        <v>106</v>
      </c>
      <c r="E1428" s="4">
        <v>0</v>
      </c>
      <c r="F1428" s="4">
        <v>0</v>
      </c>
      <c r="G1428" s="4">
        <v>0</v>
      </c>
      <c r="H1428" s="4">
        <f t="shared" si="161"/>
        <v>0</v>
      </c>
      <c r="I1428" s="4">
        <f t="shared" si="162"/>
        <v>930</v>
      </c>
      <c r="J1428" s="4">
        <f t="shared" si="160"/>
        <v>44000</v>
      </c>
      <c r="K1428" s="4">
        <f t="shared" si="157"/>
        <v>6000</v>
      </c>
      <c r="L1428" s="4">
        <f>IF(D1428=1,"",VLOOKUP(D1428,系数!$AA$1:$AJ$12,MATCH(C1428,圣物评级,0),1))</f>
        <v>55</v>
      </c>
      <c r="M1428" s="4">
        <f t="shared" si="163"/>
        <v>1124220</v>
      </c>
    </row>
    <row r="1429" spans="1:13" x14ac:dyDescent="0.3">
      <c r="A1429" s="4">
        <f t="shared" si="158"/>
        <v>81000012</v>
      </c>
      <c r="B1429" s="4">
        <v>1</v>
      </c>
      <c r="C1429" s="4">
        <f>INDEX(属性!F:F,MATCH(强化!A1429,属性!A:A,0))</f>
        <v>16</v>
      </c>
      <c r="D1429" s="4">
        <f t="shared" si="159"/>
        <v>107</v>
      </c>
      <c r="E1429" s="4">
        <v>0</v>
      </c>
      <c r="F1429" s="4">
        <v>0</v>
      </c>
      <c r="G1429" s="4">
        <v>0</v>
      </c>
      <c r="H1429" s="4">
        <f t="shared" si="161"/>
        <v>0</v>
      </c>
      <c r="I1429" s="4">
        <f t="shared" si="162"/>
        <v>936</v>
      </c>
      <c r="J1429" s="4">
        <f t="shared" si="160"/>
        <v>44000</v>
      </c>
      <c r="K1429" s="4">
        <f t="shared" si="157"/>
        <v>6000</v>
      </c>
      <c r="L1429" s="4">
        <f>IF(D1429=1,"",VLOOKUP(D1429,系数!$AA$1:$AJ$12,MATCH(C1429,圣物评级,0),1))</f>
        <v>55</v>
      </c>
      <c r="M1429" s="4">
        <f t="shared" si="163"/>
        <v>1168220</v>
      </c>
    </row>
    <row r="1430" spans="1:13" x14ac:dyDescent="0.3">
      <c r="A1430" s="4">
        <f t="shared" si="158"/>
        <v>81000012</v>
      </c>
      <c r="B1430" s="4">
        <v>1</v>
      </c>
      <c r="C1430" s="4">
        <f>INDEX(属性!F:F,MATCH(强化!A1430,属性!A:A,0))</f>
        <v>16</v>
      </c>
      <c r="D1430" s="4">
        <f t="shared" si="159"/>
        <v>108</v>
      </c>
      <c r="E1430" s="4">
        <v>0</v>
      </c>
      <c r="F1430" s="4">
        <v>0</v>
      </c>
      <c r="G1430" s="4">
        <v>0</v>
      </c>
      <c r="H1430" s="4">
        <f t="shared" si="161"/>
        <v>0</v>
      </c>
      <c r="I1430" s="4">
        <f t="shared" si="162"/>
        <v>942</v>
      </c>
      <c r="J1430" s="4">
        <f t="shared" si="160"/>
        <v>44000</v>
      </c>
      <c r="K1430" s="4">
        <f t="shared" si="157"/>
        <v>6000</v>
      </c>
      <c r="L1430" s="4">
        <f>IF(D1430=1,"",VLOOKUP(D1430,系数!$AA$1:$AJ$12,MATCH(C1430,圣物评级,0),1))</f>
        <v>55</v>
      </c>
      <c r="M1430" s="4">
        <f t="shared" si="163"/>
        <v>1212220</v>
      </c>
    </row>
    <row r="1431" spans="1:13" x14ac:dyDescent="0.3">
      <c r="A1431" s="4">
        <f t="shared" si="158"/>
        <v>81000012</v>
      </c>
      <c r="B1431" s="4">
        <v>1</v>
      </c>
      <c r="C1431" s="4">
        <f>INDEX(属性!F:F,MATCH(强化!A1431,属性!A:A,0))</f>
        <v>16</v>
      </c>
      <c r="D1431" s="4">
        <f t="shared" si="159"/>
        <v>109</v>
      </c>
      <c r="E1431" s="4">
        <v>0</v>
      </c>
      <c r="F1431" s="4">
        <v>0</v>
      </c>
      <c r="G1431" s="4">
        <v>0</v>
      </c>
      <c r="H1431" s="4">
        <f t="shared" si="161"/>
        <v>0</v>
      </c>
      <c r="I1431" s="4">
        <f t="shared" si="162"/>
        <v>948</v>
      </c>
      <c r="J1431" s="4">
        <f t="shared" si="160"/>
        <v>44000</v>
      </c>
      <c r="K1431" s="4">
        <f t="shared" si="157"/>
        <v>6000</v>
      </c>
      <c r="L1431" s="4">
        <f>IF(D1431=1,"",VLOOKUP(D1431,系数!$AA$1:$AJ$12,MATCH(C1431,圣物评级,0),1))</f>
        <v>55</v>
      </c>
      <c r="M1431" s="4">
        <f t="shared" si="163"/>
        <v>1256220</v>
      </c>
    </row>
    <row r="1432" spans="1:13" x14ac:dyDescent="0.3">
      <c r="A1432" s="4">
        <f t="shared" si="158"/>
        <v>81000012</v>
      </c>
      <c r="B1432" s="4">
        <v>1</v>
      </c>
      <c r="C1432" s="4">
        <f>INDEX(属性!F:F,MATCH(强化!A1432,属性!A:A,0))</f>
        <v>16</v>
      </c>
      <c r="D1432" s="4">
        <f t="shared" si="159"/>
        <v>110</v>
      </c>
      <c r="E1432" s="4">
        <v>0</v>
      </c>
      <c r="F1432" s="4">
        <v>0</v>
      </c>
      <c r="G1432" s="4">
        <v>0</v>
      </c>
      <c r="H1432" s="4">
        <f t="shared" si="161"/>
        <v>0</v>
      </c>
      <c r="I1432" s="4">
        <f t="shared" si="162"/>
        <v>954</v>
      </c>
      <c r="J1432" s="4">
        <f t="shared" si="160"/>
        <v>44000</v>
      </c>
      <c r="K1432" s="4">
        <f t="shared" si="157"/>
        <v>6000</v>
      </c>
      <c r="L1432" s="4">
        <f>IF(D1432=1,"",VLOOKUP(D1432,系数!$AA$1:$AJ$12,MATCH(C1432,圣物评级,0),1))</f>
        <v>55</v>
      </c>
      <c r="M1432" s="4">
        <f t="shared" si="163"/>
        <v>1300220</v>
      </c>
    </row>
    <row r="1433" spans="1:13" x14ac:dyDescent="0.3">
      <c r="A1433" s="4">
        <f t="shared" si="158"/>
        <v>81000012</v>
      </c>
      <c r="B1433" s="4">
        <v>1</v>
      </c>
      <c r="C1433" s="4">
        <f>INDEX(属性!F:F,MATCH(强化!A1433,属性!A:A,0))</f>
        <v>16</v>
      </c>
      <c r="D1433" s="4">
        <f t="shared" si="159"/>
        <v>111</v>
      </c>
      <c r="E1433" s="4">
        <v>0</v>
      </c>
      <c r="F1433" s="4">
        <v>0</v>
      </c>
      <c r="G1433" s="4">
        <v>0</v>
      </c>
      <c r="H1433" s="4">
        <f t="shared" si="161"/>
        <v>0</v>
      </c>
      <c r="I1433" s="4">
        <f t="shared" si="162"/>
        <v>960</v>
      </c>
      <c r="J1433" s="4">
        <f t="shared" si="160"/>
        <v>44000</v>
      </c>
      <c r="K1433" s="4">
        <f t="shared" si="157"/>
        <v>6000</v>
      </c>
      <c r="L1433" s="4">
        <f>IF(D1433=1,"",VLOOKUP(D1433,系数!$AA$1:$AJ$12,MATCH(C1433,圣物评级,0),1))</f>
        <v>55</v>
      </c>
      <c r="M1433" s="4">
        <f t="shared" si="163"/>
        <v>1344220</v>
      </c>
    </row>
    <row r="1434" spans="1:13" x14ac:dyDescent="0.3">
      <c r="A1434" s="4">
        <f t="shared" si="158"/>
        <v>81000012</v>
      </c>
      <c r="B1434" s="4">
        <v>1</v>
      </c>
      <c r="C1434" s="4">
        <f>INDEX(属性!F:F,MATCH(强化!A1434,属性!A:A,0))</f>
        <v>16</v>
      </c>
      <c r="D1434" s="4">
        <f t="shared" si="159"/>
        <v>112</v>
      </c>
      <c r="E1434" s="4">
        <v>0</v>
      </c>
      <c r="F1434" s="4">
        <v>0</v>
      </c>
      <c r="G1434" s="4">
        <v>0</v>
      </c>
      <c r="H1434" s="4">
        <f t="shared" si="161"/>
        <v>0</v>
      </c>
      <c r="I1434" s="4">
        <f t="shared" si="162"/>
        <v>966</v>
      </c>
      <c r="J1434" s="4">
        <f t="shared" si="160"/>
        <v>44000</v>
      </c>
      <c r="K1434" s="4">
        <f t="shared" si="157"/>
        <v>6000</v>
      </c>
      <c r="L1434" s="4">
        <f>IF(D1434=1,"",VLOOKUP(D1434,系数!$AA$1:$AJ$12,MATCH(C1434,圣物评级,0),1))</f>
        <v>55</v>
      </c>
      <c r="M1434" s="4">
        <f t="shared" si="163"/>
        <v>1388220</v>
      </c>
    </row>
    <row r="1435" spans="1:13" x14ac:dyDescent="0.3">
      <c r="A1435" s="4">
        <f t="shared" si="158"/>
        <v>81000012</v>
      </c>
      <c r="B1435" s="4">
        <v>1</v>
      </c>
      <c r="C1435" s="4">
        <f>INDEX(属性!F:F,MATCH(强化!A1435,属性!A:A,0))</f>
        <v>16</v>
      </c>
      <c r="D1435" s="4">
        <f t="shared" si="159"/>
        <v>113</v>
      </c>
      <c r="E1435" s="4">
        <v>0</v>
      </c>
      <c r="F1435" s="4">
        <v>0</v>
      </c>
      <c r="G1435" s="4">
        <v>0</v>
      </c>
      <c r="H1435" s="4">
        <f t="shared" si="161"/>
        <v>0</v>
      </c>
      <c r="I1435" s="4">
        <f t="shared" si="162"/>
        <v>972</v>
      </c>
      <c r="J1435" s="4">
        <f t="shared" si="160"/>
        <v>44000</v>
      </c>
      <c r="K1435" s="4">
        <f t="shared" si="157"/>
        <v>6000</v>
      </c>
      <c r="L1435" s="4">
        <f>IF(D1435=1,"",VLOOKUP(D1435,系数!$AA$1:$AJ$12,MATCH(C1435,圣物评级,0),1))</f>
        <v>55</v>
      </c>
      <c r="M1435" s="4">
        <f t="shared" si="163"/>
        <v>1432220</v>
      </c>
    </row>
    <row r="1436" spans="1:13" x14ac:dyDescent="0.3">
      <c r="A1436" s="4">
        <f t="shared" si="158"/>
        <v>81000012</v>
      </c>
      <c r="B1436" s="4">
        <v>1</v>
      </c>
      <c r="C1436" s="4">
        <f>INDEX(属性!F:F,MATCH(强化!A1436,属性!A:A,0))</f>
        <v>16</v>
      </c>
      <c r="D1436" s="4">
        <f t="shared" si="159"/>
        <v>114</v>
      </c>
      <c r="E1436" s="4">
        <v>0</v>
      </c>
      <c r="F1436" s="4">
        <v>0</v>
      </c>
      <c r="G1436" s="4">
        <v>0</v>
      </c>
      <c r="H1436" s="4">
        <f t="shared" si="161"/>
        <v>0</v>
      </c>
      <c r="I1436" s="4">
        <f t="shared" si="162"/>
        <v>978</v>
      </c>
      <c r="J1436" s="4">
        <f t="shared" si="160"/>
        <v>44000</v>
      </c>
      <c r="K1436" s="4">
        <f t="shared" si="157"/>
        <v>6000</v>
      </c>
      <c r="L1436" s="4">
        <f>IF(D1436=1,"",VLOOKUP(D1436,系数!$AA$1:$AJ$12,MATCH(C1436,圣物评级,0),1))</f>
        <v>55</v>
      </c>
      <c r="M1436" s="4">
        <f t="shared" si="163"/>
        <v>1476220</v>
      </c>
    </row>
    <row r="1437" spans="1:13" x14ac:dyDescent="0.3">
      <c r="A1437" s="4">
        <f t="shared" si="158"/>
        <v>81000012</v>
      </c>
      <c r="B1437" s="4">
        <v>1</v>
      </c>
      <c r="C1437" s="4">
        <f>INDEX(属性!F:F,MATCH(强化!A1437,属性!A:A,0))</f>
        <v>16</v>
      </c>
      <c r="D1437" s="4">
        <f t="shared" si="159"/>
        <v>115</v>
      </c>
      <c r="E1437" s="4">
        <v>0</v>
      </c>
      <c r="F1437" s="4">
        <v>0</v>
      </c>
      <c r="G1437" s="4">
        <v>0</v>
      </c>
      <c r="H1437" s="4">
        <f t="shared" si="161"/>
        <v>0</v>
      </c>
      <c r="I1437" s="4">
        <f t="shared" si="162"/>
        <v>984</v>
      </c>
      <c r="J1437" s="4">
        <f t="shared" si="160"/>
        <v>44000</v>
      </c>
      <c r="K1437" s="4">
        <f t="shared" si="157"/>
        <v>6000</v>
      </c>
      <c r="L1437" s="4">
        <f>IF(D1437=1,"",VLOOKUP(D1437,系数!$AA$1:$AJ$12,MATCH(C1437,圣物评级,0),1))</f>
        <v>55</v>
      </c>
      <c r="M1437" s="4">
        <f t="shared" si="163"/>
        <v>1520220</v>
      </c>
    </row>
    <row r="1438" spans="1:13" x14ac:dyDescent="0.3">
      <c r="A1438" s="4">
        <f t="shared" si="158"/>
        <v>81000012</v>
      </c>
      <c r="B1438" s="4">
        <v>1</v>
      </c>
      <c r="C1438" s="4">
        <f>INDEX(属性!F:F,MATCH(强化!A1438,属性!A:A,0))</f>
        <v>16</v>
      </c>
      <c r="D1438" s="4">
        <f t="shared" si="159"/>
        <v>116</v>
      </c>
      <c r="E1438" s="4">
        <v>0</v>
      </c>
      <c r="F1438" s="4">
        <v>0</v>
      </c>
      <c r="G1438" s="4">
        <v>0</v>
      </c>
      <c r="H1438" s="4">
        <f t="shared" si="161"/>
        <v>0</v>
      </c>
      <c r="I1438" s="4">
        <f t="shared" si="162"/>
        <v>990</v>
      </c>
      <c r="J1438" s="4">
        <f t="shared" si="160"/>
        <v>44000</v>
      </c>
      <c r="K1438" s="4">
        <f t="shared" si="157"/>
        <v>6000</v>
      </c>
      <c r="L1438" s="4">
        <f>IF(D1438=1,"",VLOOKUP(D1438,系数!$AA$1:$AJ$12,MATCH(C1438,圣物评级,0),1))</f>
        <v>55</v>
      </c>
      <c r="M1438" s="4">
        <f t="shared" si="163"/>
        <v>1564220</v>
      </c>
    </row>
    <row r="1439" spans="1:13" x14ac:dyDescent="0.3">
      <c r="A1439" s="4">
        <f t="shared" si="158"/>
        <v>81000012</v>
      </c>
      <c r="B1439" s="4">
        <v>1</v>
      </c>
      <c r="C1439" s="4">
        <f>INDEX(属性!F:F,MATCH(强化!A1439,属性!A:A,0))</f>
        <v>16</v>
      </c>
      <c r="D1439" s="4">
        <f t="shared" si="159"/>
        <v>117</v>
      </c>
      <c r="E1439" s="4">
        <v>0</v>
      </c>
      <c r="F1439" s="4">
        <v>0</v>
      </c>
      <c r="G1439" s="4">
        <v>0</v>
      </c>
      <c r="H1439" s="4">
        <f t="shared" si="161"/>
        <v>0</v>
      </c>
      <c r="I1439" s="4">
        <f t="shared" si="162"/>
        <v>996</v>
      </c>
      <c r="J1439" s="4">
        <f t="shared" si="160"/>
        <v>44000</v>
      </c>
      <c r="K1439" s="4">
        <f t="shared" si="157"/>
        <v>6000</v>
      </c>
      <c r="L1439" s="4">
        <f>IF(D1439=1,"",VLOOKUP(D1439,系数!$AA$1:$AJ$12,MATCH(C1439,圣物评级,0),1))</f>
        <v>55</v>
      </c>
      <c r="M1439" s="4">
        <f t="shared" si="163"/>
        <v>1608220</v>
      </c>
    </row>
    <row r="1440" spans="1:13" x14ac:dyDescent="0.3">
      <c r="A1440" s="4">
        <f t="shared" si="158"/>
        <v>81000012</v>
      </c>
      <c r="B1440" s="4">
        <v>1</v>
      </c>
      <c r="C1440" s="4">
        <f>INDEX(属性!F:F,MATCH(强化!A1440,属性!A:A,0))</f>
        <v>16</v>
      </c>
      <c r="D1440" s="4">
        <f t="shared" si="159"/>
        <v>118</v>
      </c>
      <c r="E1440" s="4">
        <v>0</v>
      </c>
      <c r="F1440" s="4">
        <v>0</v>
      </c>
      <c r="G1440" s="4">
        <v>0</v>
      </c>
      <c r="H1440" s="4">
        <f t="shared" si="161"/>
        <v>0</v>
      </c>
      <c r="I1440" s="4">
        <f t="shared" si="162"/>
        <v>1002</v>
      </c>
      <c r="J1440" s="4">
        <f t="shared" si="160"/>
        <v>44000</v>
      </c>
      <c r="K1440" s="4">
        <f t="shared" si="157"/>
        <v>6000</v>
      </c>
      <c r="L1440" s="4">
        <f>IF(D1440=1,"",VLOOKUP(D1440,系数!$AA$1:$AJ$12,MATCH(C1440,圣物评级,0),1))</f>
        <v>55</v>
      </c>
      <c r="M1440" s="4">
        <f t="shared" si="163"/>
        <v>1652220</v>
      </c>
    </row>
    <row r="1441" spans="1:13" x14ac:dyDescent="0.3">
      <c r="A1441" s="4">
        <f t="shared" si="158"/>
        <v>81000012</v>
      </c>
      <c r="B1441" s="4">
        <v>1</v>
      </c>
      <c r="C1441" s="4">
        <f>INDEX(属性!F:F,MATCH(强化!A1441,属性!A:A,0))</f>
        <v>16</v>
      </c>
      <c r="D1441" s="4">
        <f t="shared" si="159"/>
        <v>119</v>
      </c>
      <c r="E1441" s="4">
        <v>0</v>
      </c>
      <c r="F1441" s="4">
        <v>0</v>
      </c>
      <c r="G1441" s="4">
        <v>0</v>
      </c>
      <c r="H1441" s="4">
        <f t="shared" si="161"/>
        <v>0</v>
      </c>
      <c r="I1441" s="4">
        <f t="shared" si="162"/>
        <v>1008</v>
      </c>
      <c r="J1441" s="4">
        <f t="shared" si="160"/>
        <v>44000</v>
      </c>
      <c r="K1441" s="4">
        <f t="shared" si="157"/>
        <v>6000</v>
      </c>
      <c r="L1441" s="4">
        <f>IF(D1441=1,"",VLOOKUP(D1441,系数!$AA$1:$AJ$12,MATCH(C1441,圣物评级,0),1))</f>
        <v>55</v>
      </c>
      <c r="M1441" s="4">
        <f t="shared" si="163"/>
        <v>1696220</v>
      </c>
    </row>
    <row r="1442" spans="1:13" x14ac:dyDescent="0.3">
      <c r="A1442" s="4">
        <f t="shared" si="158"/>
        <v>81000012</v>
      </c>
      <c r="B1442" s="4">
        <v>1</v>
      </c>
      <c r="C1442" s="4">
        <f>INDEX(属性!F:F,MATCH(强化!A1442,属性!A:A,0))</f>
        <v>16</v>
      </c>
      <c r="D1442" s="4">
        <f t="shared" si="159"/>
        <v>120</v>
      </c>
      <c r="E1442" s="4">
        <v>0</v>
      </c>
      <c r="F1442" s="4">
        <v>0</v>
      </c>
      <c r="G1442" s="4">
        <v>0</v>
      </c>
      <c r="H1442" s="4">
        <f t="shared" si="161"/>
        <v>0</v>
      </c>
      <c r="I1442" s="4">
        <f t="shared" si="162"/>
        <v>1014</v>
      </c>
      <c r="J1442" s="4">
        <f t="shared" si="160"/>
        <v>44000</v>
      </c>
      <c r="K1442" s="4">
        <f t="shared" si="157"/>
        <v>6000</v>
      </c>
      <c r="L1442" s="4">
        <f>IF(D1442=1,"",VLOOKUP(D1442,系数!$AA$1:$AJ$12,MATCH(C1442,圣物评级,0),1))</f>
        <v>55</v>
      </c>
      <c r="M1442" s="4">
        <f t="shared" si="163"/>
        <v>1740220</v>
      </c>
    </row>
    <row r="1443" spans="1:13" x14ac:dyDescent="0.3">
      <c r="A1443" s="4">
        <f t="shared" si="158"/>
        <v>81000013</v>
      </c>
      <c r="B1443" s="4">
        <v>1</v>
      </c>
      <c r="C1443" s="4">
        <f>INDEX(属性!F:F,MATCH(强化!A1443,属性!A:A,0))</f>
        <v>16</v>
      </c>
      <c r="D1443" s="4">
        <f t="shared" si="159"/>
        <v>1</v>
      </c>
      <c r="E1443" s="4">
        <v>0</v>
      </c>
      <c r="F1443" s="4">
        <v>0</v>
      </c>
      <c r="G1443" s="4">
        <v>0</v>
      </c>
      <c r="H1443" s="4">
        <f t="shared" si="161"/>
        <v>0</v>
      </c>
      <c r="I1443" s="4">
        <f t="shared" si="162"/>
        <v>300</v>
      </c>
      <c r="J1443" s="4">
        <f t="shared" si="160"/>
        <v>8</v>
      </c>
      <c r="K1443" s="4">
        <f t="shared" si="157"/>
        <v>6000</v>
      </c>
      <c r="L1443" s="4" t="str">
        <f>IF(D1443=1,"",VLOOKUP(D1443,系数!$AA$1:$AJ$12,MATCH(C1443,圣物评级,0),1))</f>
        <v/>
      </c>
      <c r="M1443" s="4">
        <f t="shared" si="163"/>
        <v>0</v>
      </c>
    </row>
    <row r="1444" spans="1:13" x14ac:dyDescent="0.3">
      <c r="A1444" s="4">
        <f t="shared" si="158"/>
        <v>81000013</v>
      </c>
      <c r="B1444" s="4">
        <v>1</v>
      </c>
      <c r="C1444" s="4">
        <f>INDEX(属性!F:F,MATCH(强化!A1444,属性!A:A,0))</f>
        <v>16</v>
      </c>
      <c r="D1444" s="4">
        <f t="shared" si="159"/>
        <v>2</v>
      </c>
      <c r="E1444" s="4">
        <v>0</v>
      </c>
      <c r="F1444" s="4">
        <v>0</v>
      </c>
      <c r="G1444" s="4">
        <v>0</v>
      </c>
      <c r="H1444" s="4">
        <f t="shared" si="161"/>
        <v>0</v>
      </c>
      <c r="I1444" s="4">
        <f t="shared" si="162"/>
        <v>306</v>
      </c>
      <c r="J1444" s="4">
        <f t="shared" si="160"/>
        <v>16</v>
      </c>
      <c r="K1444" s="4">
        <f t="shared" si="157"/>
        <v>6000</v>
      </c>
      <c r="L1444" s="4">
        <f>IF(D1444=1,"",VLOOKUP(D1444,系数!$AA$1:$AJ$12,MATCH(C1444,圣物评级,0),1))</f>
        <v>5</v>
      </c>
      <c r="M1444" s="4">
        <f t="shared" si="163"/>
        <v>8</v>
      </c>
    </row>
    <row r="1445" spans="1:13" x14ac:dyDescent="0.3">
      <c r="A1445" s="4">
        <f t="shared" si="158"/>
        <v>81000013</v>
      </c>
      <c r="B1445" s="4">
        <v>1</v>
      </c>
      <c r="C1445" s="4">
        <f>INDEX(属性!F:F,MATCH(强化!A1445,属性!A:A,0))</f>
        <v>16</v>
      </c>
      <c r="D1445" s="4">
        <f t="shared" si="159"/>
        <v>3</v>
      </c>
      <c r="E1445" s="4">
        <v>0</v>
      </c>
      <c r="F1445" s="4">
        <v>0</v>
      </c>
      <c r="G1445" s="4">
        <v>0</v>
      </c>
      <c r="H1445" s="4">
        <f t="shared" si="161"/>
        <v>0</v>
      </c>
      <c r="I1445" s="4">
        <f t="shared" si="162"/>
        <v>312</v>
      </c>
      <c r="J1445" s="4">
        <f t="shared" si="160"/>
        <v>24</v>
      </c>
      <c r="K1445" s="4">
        <f t="shared" si="157"/>
        <v>6000</v>
      </c>
      <c r="L1445" s="4">
        <f>IF(D1445=1,"",VLOOKUP(D1445,系数!$AA$1:$AJ$12,MATCH(C1445,圣物评级,0),1))</f>
        <v>5</v>
      </c>
      <c r="M1445" s="4">
        <f t="shared" si="163"/>
        <v>24</v>
      </c>
    </row>
    <row r="1446" spans="1:13" x14ac:dyDescent="0.3">
      <c r="A1446" s="4">
        <f t="shared" si="158"/>
        <v>81000013</v>
      </c>
      <c r="B1446" s="4">
        <v>1</v>
      </c>
      <c r="C1446" s="4">
        <f>INDEX(属性!F:F,MATCH(强化!A1446,属性!A:A,0))</f>
        <v>16</v>
      </c>
      <c r="D1446" s="4">
        <f t="shared" si="159"/>
        <v>4</v>
      </c>
      <c r="E1446" s="4">
        <v>0</v>
      </c>
      <c r="F1446" s="4">
        <v>0</v>
      </c>
      <c r="G1446" s="4">
        <v>0</v>
      </c>
      <c r="H1446" s="4">
        <f t="shared" si="161"/>
        <v>0</v>
      </c>
      <c r="I1446" s="4">
        <f t="shared" si="162"/>
        <v>318</v>
      </c>
      <c r="J1446" s="4">
        <f t="shared" si="160"/>
        <v>32</v>
      </c>
      <c r="K1446" s="4">
        <f t="shared" si="157"/>
        <v>6000</v>
      </c>
      <c r="L1446" s="4">
        <f>IF(D1446=1,"",VLOOKUP(D1446,系数!$AA$1:$AJ$12,MATCH(C1446,圣物评级,0),1))</f>
        <v>5</v>
      </c>
      <c r="M1446" s="4">
        <f t="shared" si="163"/>
        <v>48</v>
      </c>
    </row>
    <row r="1447" spans="1:13" x14ac:dyDescent="0.3">
      <c r="A1447" s="4">
        <f t="shared" si="158"/>
        <v>81000013</v>
      </c>
      <c r="B1447" s="4">
        <v>1</v>
      </c>
      <c r="C1447" s="4">
        <f>INDEX(属性!F:F,MATCH(强化!A1447,属性!A:A,0))</f>
        <v>16</v>
      </c>
      <c r="D1447" s="4">
        <f t="shared" si="159"/>
        <v>5</v>
      </c>
      <c r="E1447" s="4">
        <v>0</v>
      </c>
      <c r="F1447" s="4">
        <v>0</v>
      </c>
      <c r="G1447" s="4">
        <v>0</v>
      </c>
      <c r="H1447" s="4">
        <f t="shared" si="161"/>
        <v>0</v>
      </c>
      <c r="I1447" s="4">
        <f t="shared" si="162"/>
        <v>324</v>
      </c>
      <c r="J1447" s="4">
        <f t="shared" si="160"/>
        <v>40</v>
      </c>
      <c r="K1447" s="4">
        <f t="shared" si="157"/>
        <v>6000</v>
      </c>
      <c r="L1447" s="4">
        <f>IF(D1447=1,"",VLOOKUP(D1447,系数!$AA$1:$AJ$12,MATCH(C1447,圣物评级,0),1))</f>
        <v>5</v>
      </c>
      <c r="M1447" s="4">
        <f t="shared" si="163"/>
        <v>80</v>
      </c>
    </row>
    <row r="1448" spans="1:13" x14ac:dyDescent="0.3">
      <c r="A1448" s="4">
        <f t="shared" si="158"/>
        <v>81000013</v>
      </c>
      <c r="B1448" s="4">
        <v>1</v>
      </c>
      <c r="C1448" s="4">
        <f>INDEX(属性!F:F,MATCH(强化!A1448,属性!A:A,0))</f>
        <v>16</v>
      </c>
      <c r="D1448" s="4">
        <f t="shared" si="159"/>
        <v>6</v>
      </c>
      <c r="E1448" s="4">
        <v>0</v>
      </c>
      <c r="F1448" s="4">
        <v>0</v>
      </c>
      <c r="G1448" s="4">
        <v>0</v>
      </c>
      <c r="H1448" s="4">
        <f t="shared" si="161"/>
        <v>0</v>
      </c>
      <c r="I1448" s="4">
        <f t="shared" si="162"/>
        <v>330</v>
      </c>
      <c r="J1448" s="4">
        <f t="shared" si="160"/>
        <v>48</v>
      </c>
      <c r="K1448" s="4">
        <f t="shared" si="157"/>
        <v>6000</v>
      </c>
      <c r="L1448" s="4">
        <f>IF(D1448=1,"",VLOOKUP(D1448,系数!$AA$1:$AJ$12,MATCH(C1448,圣物评级,0),1))</f>
        <v>5</v>
      </c>
      <c r="M1448" s="4">
        <f t="shared" si="163"/>
        <v>120</v>
      </c>
    </row>
    <row r="1449" spans="1:13" x14ac:dyDescent="0.3">
      <c r="A1449" s="4">
        <f t="shared" si="158"/>
        <v>81000013</v>
      </c>
      <c r="B1449" s="4">
        <v>1</v>
      </c>
      <c r="C1449" s="4">
        <f>INDEX(属性!F:F,MATCH(强化!A1449,属性!A:A,0))</f>
        <v>16</v>
      </c>
      <c r="D1449" s="4">
        <f t="shared" si="159"/>
        <v>7</v>
      </c>
      <c r="E1449" s="4">
        <v>0</v>
      </c>
      <c r="F1449" s="4">
        <v>0</v>
      </c>
      <c r="G1449" s="4">
        <v>0</v>
      </c>
      <c r="H1449" s="4">
        <f t="shared" si="161"/>
        <v>0</v>
      </c>
      <c r="I1449" s="4">
        <f t="shared" si="162"/>
        <v>336</v>
      </c>
      <c r="J1449" s="4">
        <f t="shared" si="160"/>
        <v>56</v>
      </c>
      <c r="K1449" s="4">
        <f t="shared" si="157"/>
        <v>6000</v>
      </c>
      <c r="L1449" s="4">
        <f>IF(D1449=1,"",VLOOKUP(D1449,系数!$AA$1:$AJ$12,MATCH(C1449,圣物评级,0),1))</f>
        <v>5</v>
      </c>
      <c r="M1449" s="4">
        <f t="shared" si="163"/>
        <v>168</v>
      </c>
    </row>
    <row r="1450" spans="1:13" x14ac:dyDescent="0.3">
      <c r="A1450" s="4">
        <f t="shared" si="158"/>
        <v>81000013</v>
      </c>
      <c r="B1450" s="4">
        <v>1</v>
      </c>
      <c r="C1450" s="4">
        <f>INDEX(属性!F:F,MATCH(强化!A1450,属性!A:A,0))</f>
        <v>16</v>
      </c>
      <c r="D1450" s="4">
        <f t="shared" si="159"/>
        <v>8</v>
      </c>
      <c r="E1450" s="4">
        <v>0</v>
      </c>
      <c r="F1450" s="4">
        <v>0</v>
      </c>
      <c r="G1450" s="4">
        <v>0</v>
      </c>
      <c r="H1450" s="4">
        <f t="shared" si="161"/>
        <v>0</v>
      </c>
      <c r="I1450" s="4">
        <f t="shared" si="162"/>
        <v>342</v>
      </c>
      <c r="J1450" s="4">
        <f t="shared" si="160"/>
        <v>64</v>
      </c>
      <c r="K1450" s="4">
        <f t="shared" si="157"/>
        <v>6000</v>
      </c>
      <c r="L1450" s="4">
        <f>IF(D1450=1,"",VLOOKUP(D1450,系数!$AA$1:$AJ$12,MATCH(C1450,圣物评级,0),1))</f>
        <v>5</v>
      </c>
      <c r="M1450" s="4">
        <f t="shared" si="163"/>
        <v>224</v>
      </c>
    </row>
    <row r="1451" spans="1:13" x14ac:dyDescent="0.3">
      <c r="A1451" s="4">
        <f t="shared" si="158"/>
        <v>81000013</v>
      </c>
      <c r="B1451" s="4">
        <v>1</v>
      </c>
      <c r="C1451" s="4">
        <f>INDEX(属性!F:F,MATCH(强化!A1451,属性!A:A,0))</f>
        <v>16</v>
      </c>
      <c r="D1451" s="4">
        <f t="shared" si="159"/>
        <v>9</v>
      </c>
      <c r="E1451" s="4">
        <v>0</v>
      </c>
      <c r="F1451" s="4">
        <v>0</v>
      </c>
      <c r="G1451" s="4">
        <v>0</v>
      </c>
      <c r="H1451" s="4">
        <f t="shared" si="161"/>
        <v>0</v>
      </c>
      <c r="I1451" s="4">
        <f t="shared" si="162"/>
        <v>348</v>
      </c>
      <c r="J1451" s="4">
        <f t="shared" si="160"/>
        <v>72</v>
      </c>
      <c r="K1451" s="4">
        <f t="shared" si="157"/>
        <v>6000</v>
      </c>
      <c r="L1451" s="4">
        <f>IF(D1451=1,"",VLOOKUP(D1451,系数!$AA$1:$AJ$12,MATCH(C1451,圣物评级,0),1))</f>
        <v>5</v>
      </c>
      <c r="M1451" s="4">
        <f t="shared" si="163"/>
        <v>288</v>
      </c>
    </row>
    <row r="1452" spans="1:13" x14ac:dyDescent="0.3">
      <c r="A1452" s="4">
        <f t="shared" si="158"/>
        <v>81000013</v>
      </c>
      <c r="B1452" s="4">
        <v>1</v>
      </c>
      <c r="C1452" s="4">
        <f>INDEX(属性!F:F,MATCH(强化!A1452,属性!A:A,0))</f>
        <v>16</v>
      </c>
      <c r="D1452" s="4">
        <f t="shared" si="159"/>
        <v>10</v>
      </c>
      <c r="E1452" s="4">
        <v>0</v>
      </c>
      <c r="F1452" s="4">
        <v>0</v>
      </c>
      <c r="G1452" s="4">
        <v>0</v>
      </c>
      <c r="H1452" s="4">
        <f t="shared" si="161"/>
        <v>0</v>
      </c>
      <c r="I1452" s="4">
        <f t="shared" si="162"/>
        <v>354</v>
      </c>
      <c r="J1452" s="4">
        <f t="shared" si="160"/>
        <v>80</v>
      </c>
      <c r="K1452" s="4">
        <f t="shared" si="157"/>
        <v>6000</v>
      </c>
      <c r="L1452" s="4">
        <f>IF(D1452=1,"",VLOOKUP(D1452,系数!$AA$1:$AJ$12,MATCH(C1452,圣物评级,0),1))</f>
        <v>10</v>
      </c>
      <c r="M1452" s="4">
        <f t="shared" si="163"/>
        <v>360</v>
      </c>
    </row>
    <row r="1453" spans="1:13" x14ac:dyDescent="0.3">
      <c r="A1453" s="4">
        <f t="shared" si="158"/>
        <v>81000013</v>
      </c>
      <c r="B1453" s="4">
        <v>1</v>
      </c>
      <c r="C1453" s="4">
        <f>INDEX(属性!F:F,MATCH(强化!A1453,属性!A:A,0))</f>
        <v>16</v>
      </c>
      <c r="D1453" s="4">
        <f t="shared" si="159"/>
        <v>11</v>
      </c>
      <c r="E1453" s="4">
        <v>0</v>
      </c>
      <c r="F1453" s="4">
        <v>0</v>
      </c>
      <c r="G1453" s="4">
        <v>0</v>
      </c>
      <c r="H1453" s="4">
        <f t="shared" si="161"/>
        <v>0</v>
      </c>
      <c r="I1453" s="4">
        <f t="shared" si="162"/>
        <v>360</v>
      </c>
      <c r="J1453" s="4">
        <f t="shared" si="160"/>
        <v>96</v>
      </c>
      <c r="K1453" s="4">
        <f t="shared" si="157"/>
        <v>6000</v>
      </c>
      <c r="L1453" s="4">
        <f>IF(D1453=1,"",VLOOKUP(D1453,系数!$AA$1:$AJ$12,MATCH(C1453,圣物评级,0),1))</f>
        <v>10</v>
      </c>
      <c r="M1453" s="4">
        <f t="shared" si="163"/>
        <v>440</v>
      </c>
    </row>
    <row r="1454" spans="1:13" x14ac:dyDescent="0.3">
      <c r="A1454" s="4">
        <f t="shared" si="158"/>
        <v>81000013</v>
      </c>
      <c r="B1454" s="4">
        <v>1</v>
      </c>
      <c r="C1454" s="4">
        <f>INDEX(属性!F:F,MATCH(强化!A1454,属性!A:A,0))</f>
        <v>16</v>
      </c>
      <c r="D1454" s="4">
        <f t="shared" si="159"/>
        <v>12</v>
      </c>
      <c r="E1454" s="4">
        <v>0</v>
      </c>
      <c r="F1454" s="4">
        <v>0</v>
      </c>
      <c r="G1454" s="4">
        <v>0</v>
      </c>
      <c r="H1454" s="4">
        <f t="shared" si="161"/>
        <v>0</v>
      </c>
      <c r="I1454" s="4">
        <f t="shared" si="162"/>
        <v>366</v>
      </c>
      <c r="J1454" s="4">
        <f t="shared" si="160"/>
        <v>112</v>
      </c>
      <c r="K1454" s="4">
        <f t="shared" si="157"/>
        <v>6000</v>
      </c>
      <c r="L1454" s="4">
        <f>IF(D1454=1,"",VLOOKUP(D1454,系数!$AA$1:$AJ$12,MATCH(C1454,圣物评级,0),1))</f>
        <v>10</v>
      </c>
      <c r="M1454" s="4">
        <f t="shared" si="163"/>
        <v>536</v>
      </c>
    </row>
    <row r="1455" spans="1:13" x14ac:dyDescent="0.3">
      <c r="A1455" s="4">
        <f t="shared" si="158"/>
        <v>81000013</v>
      </c>
      <c r="B1455" s="4">
        <v>1</v>
      </c>
      <c r="C1455" s="4">
        <f>INDEX(属性!F:F,MATCH(强化!A1455,属性!A:A,0))</f>
        <v>16</v>
      </c>
      <c r="D1455" s="4">
        <f t="shared" si="159"/>
        <v>13</v>
      </c>
      <c r="E1455" s="4">
        <v>0</v>
      </c>
      <c r="F1455" s="4">
        <v>0</v>
      </c>
      <c r="G1455" s="4">
        <v>0</v>
      </c>
      <c r="H1455" s="4">
        <f t="shared" si="161"/>
        <v>0</v>
      </c>
      <c r="I1455" s="4">
        <f t="shared" si="162"/>
        <v>372</v>
      </c>
      <c r="J1455" s="4">
        <f t="shared" si="160"/>
        <v>128</v>
      </c>
      <c r="K1455" s="4">
        <f t="shared" si="157"/>
        <v>6000</v>
      </c>
      <c r="L1455" s="4">
        <f>IF(D1455=1,"",VLOOKUP(D1455,系数!$AA$1:$AJ$12,MATCH(C1455,圣物评级,0),1))</f>
        <v>10</v>
      </c>
      <c r="M1455" s="4">
        <f t="shared" si="163"/>
        <v>648</v>
      </c>
    </row>
    <row r="1456" spans="1:13" x14ac:dyDescent="0.3">
      <c r="A1456" s="4">
        <f t="shared" si="158"/>
        <v>81000013</v>
      </c>
      <c r="B1456" s="4">
        <v>1</v>
      </c>
      <c r="C1456" s="4">
        <f>INDEX(属性!F:F,MATCH(强化!A1456,属性!A:A,0))</f>
        <v>16</v>
      </c>
      <c r="D1456" s="4">
        <f t="shared" si="159"/>
        <v>14</v>
      </c>
      <c r="E1456" s="4">
        <v>0</v>
      </c>
      <c r="F1456" s="4">
        <v>0</v>
      </c>
      <c r="G1456" s="4">
        <v>0</v>
      </c>
      <c r="H1456" s="4">
        <f t="shared" si="161"/>
        <v>0</v>
      </c>
      <c r="I1456" s="4">
        <f t="shared" si="162"/>
        <v>378</v>
      </c>
      <c r="J1456" s="4">
        <f t="shared" si="160"/>
        <v>144</v>
      </c>
      <c r="K1456" s="4">
        <f t="shared" si="157"/>
        <v>6000</v>
      </c>
      <c r="L1456" s="4">
        <f>IF(D1456=1,"",VLOOKUP(D1456,系数!$AA$1:$AJ$12,MATCH(C1456,圣物评级,0),1))</f>
        <v>10</v>
      </c>
      <c r="M1456" s="4">
        <f t="shared" si="163"/>
        <v>776</v>
      </c>
    </row>
    <row r="1457" spans="1:13" x14ac:dyDescent="0.3">
      <c r="A1457" s="4">
        <f t="shared" si="158"/>
        <v>81000013</v>
      </c>
      <c r="B1457" s="4">
        <v>1</v>
      </c>
      <c r="C1457" s="4">
        <f>INDEX(属性!F:F,MATCH(强化!A1457,属性!A:A,0))</f>
        <v>16</v>
      </c>
      <c r="D1457" s="4">
        <f t="shared" si="159"/>
        <v>15</v>
      </c>
      <c r="E1457" s="4">
        <v>0</v>
      </c>
      <c r="F1457" s="4">
        <v>0</v>
      </c>
      <c r="G1457" s="4">
        <v>0</v>
      </c>
      <c r="H1457" s="4">
        <f t="shared" si="161"/>
        <v>0</v>
      </c>
      <c r="I1457" s="4">
        <f t="shared" si="162"/>
        <v>384</v>
      </c>
      <c r="J1457" s="4">
        <f t="shared" si="160"/>
        <v>160</v>
      </c>
      <c r="K1457" s="4">
        <f t="shared" si="157"/>
        <v>6000</v>
      </c>
      <c r="L1457" s="4">
        <f>IF(D1457=1,"",VLOOKUP(D1457,系数!$AA$1:$AJ$12,MATCH(C1457,圣物评级,0),1))</f>
        <v>10</v>
      </c>
      <c r="M1457" s="4">
        <f t="shared" si="163"/>
        <v>920</v>
      </c>
    </row>
    <row r="1458" spans="1:13" x14ac:dyDescent="0.3">
      <c r="A1458" s="4">
        <f t="shared" si="158"/>
        <v>81000013</v>
      </c>
      <c r="B1458" s="4">
        <v>1</v>
      </c>
      <c r="C1458" s="4">
        <f>INDEX(属性!F:F,MATCH(强化!A1458,属性!A:A,0))</f>
        <v>16</v>
      </c>
      <c r="D1458" s="4">
        <f t="shared" si="159"/>
        <v>16</v>
      </c>
      <c r="E1458" s="4">
        <v>0</v>
      </c>
      <c r="F1458" s="4">
        <v>0</v>
      </c>
      <c r="G1458" s="4">
        <v>0</v>
      </c>
      <c r="H1458" s="4">
        <f t="shared" si="161"/>
        <v>0</v>
      </c>
      <c r="I1458" s="4">
        <f t="shared" si="162"/>
        <v>390</v>
      </c>
      <c r="J1458" s="4">
        <f t="shared" si="160"/>
        <v>176</v>
      </c>
      <c r="K1458" s="4">
        <f t="shared" si="157"/>
        <v>6000</v>
      </c>
      <c r="L1458" s="4">
        <f>IF(D1458=1,"",VLOOKUP(D1458,系数!$AA$1:$AJ$12,MATCH(C1458,圣物评级,0),1))</f>
        <v>10</v>
      </c>
      <c r="M1458" s="4">
        <f t="shared" si="163"/>
        <v>1080</v>
      </c>
    </row>
    <row r="1459" spans="1:13" x14ac:dyDescent="0.3">
      <c r="A1459" s="4">
        <f t="shared" si="158"/>
        <v>81000013</v>
      </c>
      <c r="B1459" s="4">
        <v>1</v>
      </c>
      <c r="C1459" s="4">
        <f>INDEX(属性!F:F,MATCH(强化!A1459,属性!A:A,0))</f>
        <v>16</v>
      </c>
      <c r="D1459" s="4">
        <f t="shared" si="159"/>
        <v>17</v>
      </c>
      <c r="E1459" s="4">
        <v>0</v>
      </c>
      <c r="F1459" s="4">
        <v>0</v>
      </c>
      <c r="G1459" s="4">
        <v>0</v>
      </c>
      <c r="H1459" s="4">
        <f t="shared" si="161"/>
        <v>0</v>
      </c>
      <c r="I1459" s="4">
        <f t="shared" si="162"/>
        <v>396</v>
      </c>
      <c r="J1459" s="4">
        <f t="shared" si="160"/>
        <v>192</v>
      </c>
      <c r="K1459" s="4">
        <f t="shared" si="157"/>
        <v>6000</v>
      </c>
      <c r="L1459" s="4">
        <f>IF(D1459=1,"",VLOOKUP(D1459,系数!$AA$1:$AJ$12,MATCH(C1459,圣物评级,0),1))</f>
        <v>10</v>
      </c>
      <c r="M1459" s="4">
        <f t="shared" si="163"/>
        <v>1256</v>
      </c>
    </row>
    <row r="1460" spans="1:13" x14ac:dyDescent="0.3">
      <c r="A1460" s="4">
        <f t="shared" si="158"/>
        <v>81000013</v>
      </c>
      <c r="B1460" s="4">
        <v>1</v>
      </c>
      <c r="C1460" s="4">
        <f>INDEX(属性!F:F,MATCH(强化!A1460,属性!A:A,0))</f>
        <v>16</v>
      </c>
      <c r="D1460" s="4">
        <f t="shared" si="159"/>
        <v>18</v>
      </c>
      <c r="E1460" s="4">
        <v>0</v>
      </c>
      <c r="F1460" s="4">
        <v>0</v>
      </c>
      <c r="G1460" s="4">
        <v>0</v>
      </c>
      <c r="H1460" s="4">
        <f t="shared" si="161"/>
        <v>0</v>
      </c>
      <c r="I1460" s="4">
        <f t="shared" si="162"/>
        <v>402</v>
      </c>
      <c r="J1460" s="4">
        <f t="shared" si="160"/>
        <v>208</v>
      </c>
      <c r="K1460" s="4">
        <f t="shared" ref="K1460:K1523" si="164">60*100</f>
        <v>6000</v>
      </c>
      <c r="L1460" s="4">
        <f>IF(D1460=1,"",VLOOKUP(D1460,系数!$AA$1:$AJ$12,MATCH(C1460,圣物评级,0),1))</f>
        <v>10</v>
      </c>
      <c r="M1460" s="4">
        <f t="shared" si="163"/>
        <v>1448</v>
      </c>
    </row>
    <row r="1461" spans="1:13" x14ac:dyDescent="0.3">
      <c r="A1461" s="4">
        <f t="shared" si="158"/>
        <v>81000013</v>
      </c>
      <c r="B1461" s="4">
        <v>1</v>
      </c>
      <c r="C1461" s="4">
        <f>INDEX(属性!F:F,MATCH(强化!A1461,属性!A:A,0))</f>
        <v>16</v>
      </c>
      <c r="D1461" s="4">
        <f t="shared" si="159"/>
        <v>19</v>
      </c>
      <c r="E1461" s="4">
        <v>0</v>
      </c>
      <c r="F1461" s="4">
        <v>0</v>
      </c>
      <c r="G1461" s="4">
        <v>0</v>
      </c>
      <c r="H1461" s="4">
        <f t="shared" si="161"/>
        <v>0</v>
      </c>
      <c r="I1461" s="4">
        <f t="shared" si="162"/>
        <v>408</v>
      </c>
      <c r="J1461" s="4">
        <f t="shared" si="160"/>
        <v>224</v>
      </c>
      <c r="K1461" s="4">
        <f t="shared" si="164"/>
        <v>6000</v>
      </c>
      <c r="L1461" s="4">
        <f>IF(D1461=1,"",VLOOKUP(D1461,系数!$AA$1:$AJ$12,MATCH(C1461,圣物评级,0),1))</f>
        <v>10</v>
      </c>
      <c r="M1461" s="4">
        <f t="shared" si="163"/>
        <v>1656</v>
      </c>
    </row>
    <row r="1462" spans="1:13" x14ac:dyDescent="0.3">
      <c r="A1462" s="4">
        <f t="shared" si="158"/>
        <v>81000013</v>
      </c>
      <c r="B1462" s="4">
        <v>1</v>
      </c>
      <c r="C1462" s="4">
        <f>INDEX(属性!F:F,MATCH(强化!A1462,属性!A:A,0))</f>
        <v>16</v>
      </c>
      <c r="D1462" s="4">
        <f t="shared" si="159"/>
        <v>20</v>
      </c>
      <c r="E1462" s="4">
        <v>0</v>
      </c>
      <c r="F1462" s="4">
        <v>0</v>
      </c>
      <c r="G1462" s="4">
        <v>0</v>
      </c>
      <c r="H1462" s="4">
        <f t="shared" si="161"/>
        <v>0</v>
      </c>
      <c r="I1462" s="4">
        <f t="shared" si="162"/>
        <v>414</v>
      </c>
      <c r="J1462" s="4">
        <f t="shared" si="160"/>
        <v>240</v>
      </c>
      <c r="K1462" s="4">
        <f t="shared" si="164"/>
        <v>6000</v>
      </c>
      <c r="L1462" s="4">
        <f>IF(D1462=1,"",VLOOKUP(D1462,系数!$AA$1:$AJ$12,MATCH(C1462,圣物评级,0),1))</f>
        <v>15</v>
      </c>
      <c r="M1462" s="4">
        <f t="shared" si="163"/>
        <v>1880</v>
      </c>
    </row>
    <row r="1463" spans="1:13" x14ac:dyDescent="0.3">
      <c r="A1463" s="4">
        <f t="shared" si="158"/>
        <v>81000013</v>
      </c>
      <c r="B1463" s="4">
        <v>1</v>
      </c>
      <c r="C1463" s="4">
        <f>INDEX(属性!F:F,MATCH(强化!A1463,属性!A:A,0))</f>
        <v>16</v>
      </c>
      <c r="D1463" s="4">
        <f t="shared" si="159"/>
        <v>21</v>
      </c>
      <c r="E1463" s="4">
        <v>0</v>
      </c>
      <c r="F1463" s="4">
        <v>0</v>
      </c>
      <c r="G1463" s="4">
        <v>0</v>
      </c>
      <c r="H1463" s="4">
        <f t="shared" si="161"/>
        <v>0</v>
      </c>
      <c r="I1463" s="4">
        <f t="shared" si="162"/>
        <v>420</v>
      </c>
      <c r="J1463" s="4">
        <f t="shared" si="160"/>
        <v>256</v>
      </c>
      <c r="K1463" s="4">
        <f t="shared" si="164"/>
        <v>6000</v>
      </c>
      <c r="L1463" s="4">
        <f>IF(D1463=1,"",VLOOKUP(D1463,系数!$AA$1:$AJ$12,MATCH(C1463,圣物评级,0),1))</f>
        <v>15</v>
      </c>
      <c r="M1463" s="4">
        <f t="shared" si="163"/>
        <v>2120</v>
      </c>
    </row>
    <row r="1464" spans="1:13" x14ac:dyDescent="0.3">
      <c r="A1464" s="4">
        <f t="shared" si="158"/>
        <v>81000013</v>
      </c>
      <c r="B1464" s="4">
        <v>1</v>
      </c>
      <c r="C1464" s="4">
        <f>INDEX(属性!F:F,MATCH(强化!A1464,属性!A:A,0))</f>
        <v>16</v>
      </c>
      <c r="D1464" s="4">
        <f t="shared" si="159"/>
        <v>22</v>
      </c>
      <c r="E1464" s="4">
        <v>0</v>
      </c>
      <c r="F1464" s="4">
        <v>0</v>
      </c>
      <c r="G1464" s="4">
        <v>0</v>
      </c>
      <c r="H1464" s="4">
        <f t="shared" si="161"/>
        <v>0</v>
      </c>
      <c r="I1464" s="4">
        <f t="shared" si="162"/>
        <v>426</v>
      </c>
      <c r="J1464" s="4">
        <f t="shared" si="160"/>
        <v>272</v>
      </c>
      <c r="K1464" s="4">
        <f t="shared" si="164"/>
        <v>6000</v>
      </c>
      <c r="L1464" s="4">
        <f>IF(D1464=1,"",VLOOKUP(D1464,系数!$AA$1:$AJ$12,MATCH(C1464,圣物评级,0),1))</f>
        <v>15</v>
      </c>
      <c r="M1464" s="4">
        <f t="shared" si="163"/>
        <v>2376</v>
      </c>
    </row>
    <row r="1465" spans="1:13" x14ac:dyDescent="0.3">
      <c r="A1465" s="4">
        <f t="shared" si="158"/>
        <v>81000013</v>
      </c>
      <c r="B1465" s="4">
        <v>1</v>
      </c>
      <c r="C1465" s="4">
        <f>INDEX(属性!F:F,MATCH(强化!A1465,属性!A:A,0))</f>
        <v>16</v>
      </c>
      <c r="D1465" s="4">
        <f t="shared" si="159"/>
        <v>23</v>
      </c>
      <c r="E1465" s="4">
        <v>0</v>
      </c>
      <c r="F1465" s="4">
        <v>0</v>
      </c>
      <c r="G1465" s="4">
        <v>0</v>
      </c>
      <c r="H1465" s="4">
        <f t="shared" si="161"/>
        <v>0</v>
      </c>
      <c r="I1465" s="4">
        <f t="shared" si="162"/>
        <v>432</v>
      </c>
      <c r="J1465" s="4">
        <f t="shared" si="160"/>
        <v>288</v>
      </c>
      <c r="K1465" s="4">
        <f t="shared" si="164"/>
        <v>6000</v>
      </c>
      <c r="L1465" s="4">
        <f>IF(D1465=1,"",VLOOKUP(D1465,系数!$AA$1:$AJ$12,MATCH(C1465,圣物评级,0),1))</f>
        <v>15</v>
      </c>
      <c r="M1465" s="4">
        <f t="shared" si="163"/>
        <v>2648</v>
      </c>
    </row>
    <row r="1466" spans="1:13" x14ac:dyDescent="0.3">
      <c r="A1466" s="4">
        <f t="shared" si="158"/>
        <v>81000013</v>
      </c>
      <c r="B1466" s="4">
        <v>1</v>
      </c>
      <c r="C1466" s="4">
        <f>INDEX(属性!F:F,MATCH(强化!A1466,属性!A:A,0))</f>
        <v>16</v>
      </c>
      <c r="D1466" s="4">
        <f t="shared" si="159"/>
        <v>24</v>
      </c>
      <c r="E1466" s="4">
        <v>0</v>
      </c>
      <c r="F1466" s="4">
        <v>0</v>
      </c>
      <c r="G1466" s="4">
        <v>0</v>
      </c>
      <c r="H1466" s="4">
        <f t="shared" si="161"/>
        <v>0</v>
      </c>
      <c r="I1466" s="4">
        <f t="shared" si="162"/>
        <v>438</v>
      </c>
      <c r="J1466" s="4">
        <f t="shared" si="160"/>
        <v>304</v>
      </c>
      <c r="K1466" s="4">
        <f t="shared" si="164"/>
        <v>6000</v>
      </c>
      <c r="L1466" s="4">
        <f>IF(D1466=1,"",VLOOKUP(D1466,系数!$AA$1:$AJ$12,MATCH(C1466,圣物评级,0),1))</f>
        <v>15</v>
      </c>
      <c r="M1466" s="4">
        <f t="shared" si="163"/>
        <v>2936</v>
      </c>
    </row>
    <row r="1467" spans="1:13" x14ac:dyDescent="0.3">
      <c r="A1467" s="4">
        <f t="shared" si="158"/>
        <v>81000013</v>
      </c>
      <c r="B1467" s="4">
        <v>1</v>
      </c>
      <c r="C1467" s="4">
        <f>INDEX(属性!F:F,MATCH(强化!A1467,属性!A:A,0))</f>
        <v>16</v>
      </c>
      <c r="D1467" s="4">
        <f t="shared" si="159"/>
        <v>25</v>
      </c>
      <c r="E1467" s="4">
        <v>0</v>
      </c>
      <c r="F1467" s="4">
        <v>0</v>
      </c>
      <c r="G1467" s="4">
        <v>0</v>
      </c>
      <c r="H1467" s="4">
        <f t="shared" si="161"/>
        <v>0</v>
      </c>
      <c r="I1467" s="4">
        <f t="shared" si="162"/>
        <v>444</v>
      </c>
      <c r="J1467" s="4">
        <f t="shared" si="160"/>
        <v>320</v>
      </c>
      <c r="K1467" s="4">
        <f t="shared" si="164"/>
        <v>6000</v>
      </c>
      <c r="L1467" s="4">
        <f>IF(D1467=1,"",VLOOKUP(D1467,系数!$AA$1:$AJ$12,MATCH(C1467,圣物评级,0),1))</f>
        <v>15</v>
      </c>
      <c r="M1467" s="4">
        <f t="shared" si="163"/>
        <v>3240</v>
      </c>
    </row>
    <row r="1468" spans="1:13" x14ac:dyDescent="0.3">
      <c r="A1468" s="4">
        <f t="shared" ref="A1468:A1531" si="165">A1348+1</f>
        <v>81000013</v>
      </c>
      <c r="B1468" s="4">
        <v>1</v>
      </c>
      <c r="C1468" s="4">
        <f>INDEX(属性!F:F,MATCH(强化!A1468,属性!A:A,0))</f>
        <v>16</v>
      </c>
      <c r="D1468" s="4">
        <f t="shared" ref="D1468:D1531" si="166">D1348</f>
        <v>26</v>
      </c>
      <c r="E1468" s="4">
        <v>0</v>
      </c>
      <c r="F1468" s="4">
        <v>0</v>
      </c>
      <c r="G1468" s="4">
        <v>0</v>
      </c>
      <c r="H1468" s="4">
        <f t="shared" si="161"/>
        <v>0</v>
      </c>
      <c r="I1468" s="4">
        <f t="shared" si="162"/>
        <v>450</v>
      </c>
      <c r="J1468" s="4">
        <f t="shared" ref="J1468:J1531" si="167">J1348</f>
        <v>336</v>
      </c>
      <c r="K1468" s="4">
        <f t="shared" si="164"/>
        <v>6000</v>
      </c>
      <c r="L1468" s="4">
        <f>IF(D1468=1,"",VLOOKUP(D1468,系数!$AA$1:$AJ$12,MATCH(C1468,圣物评级,0),1))</f>
        <v>15</v>
      </c>
      <c r="M1468" s="4">
        <f t="shared" si="163"/>
        <v>3560</v>
      </c>
    </row>
    <row r="1469" spans="1:13" x14ac:dyDescent="0.3">
      <c r="A1469" s="4">
        <f t="shared" si="165"/>
        <v>81000013</v>
      </c>
      <c r="B1469" s="4">
        <v>1</v>
      </c>
      <c r="C1469" s="4">
        <f>INDEX(属性!F:F,MATCH(强化!A1469,属性!A:A,0))</f>
        <v>16</v>
      </c>
      <c r="D1469" s="4">
        <f t="shared" si="166"/>
        <v>27</v>
      </c>
      <c r="E1469" s="4">
        <v>0</v>
      </c>
      <c r="F1469" s="4">
        <v>0</v>
      </c>
      <c r="G1469" s="4">
        <v>0</v>
      </c>
      <c r="H1469" s="4">
        <f t="shared" si="161"/>
        <v>0</v>
      </c>
      <c r="I1469" s="4">
        <f t="shared" si="162"/>
        <v>456</v>
      </c>
      <c r="J1469" s="4">
        <f t="shared" si="167"/>
        <v>352</v>
      </c>
      <c r="K1469" s="4">
        <f t="shared" si="164"/>
        <v>6000</v>
      </c>
      <c r="L1469" s="4">
        <f>IF(D1469=1,"",VLOOKUP(D1469,系数!$AA$1:$AJ$12,MATCH(C1469,圣物评级,0),1))</f>
        <v>15</v>
      </c>
      <c r="M1469" s="4">
        <f t="shared" si="163"/>
        <v>3896</v>
      </c>
    </row>
    <row r="1470" spans="1:13" x14ac:dyDescent="0.3">
      <c r="A1470" s="4">
        <f t="shared" si="165"/>
        <v>81000013</v>
      </c>
      <c r="B1470" s="4">
        <v>1</v>
      </c>
      <c r="C1470" s="4">
        <f>INDEX(属性!F:F,MATCH(强化!A1470,属性!A:A,0))</f>
        <v>16</v>
      </c>
      <c r="D1470" s="4">
        <f t="shared" si="166"/>
        <v>28</v>
      </c>
      <c r="E1470" s="4">
        <v>0</v>
      </c>
      <c r="F1470" s="4">
        <v>0</v>
      </c>
      <c r="G1470" s="4">
        <v>0</v>
      </c>
      <c r="H1470" s="4">
        <f t="shared" si="161"/>
        <v>0</v>
      </c>
      <c r="I1470" s="4">
        <f t="shared" si="162"/>
        <v>462</v>
      </c>
      <c r="J1470" s="4">
        <f t="shared" si="167"/>
        <v>368</v>
      </c>
      <c r="K1470" s="4">
        <f t="shared" si="164"/>
        <v>6000</v>
      </c>
      <c r="L1470" s="4">
        <f>IF(D1470=1,"",VLOOKUP(D1470,系数!$AA$1:$AJ$12,MATCH(C1470,圣物评级,0),1))</f>
        <v>15</v>
      </c>
      <c r="M1470" s="4">
        <f t="shared" si="163"/>
        <v>4248</v>
      </c>
    </row>
    <row r="1471" spans="1:13" x14ac:dyDescent="0.3">
      <c r="A1471" s="4">
        <f t="shared" si="165"/>
        <v>81000013</v>
      </c>
      <c r="B1471" s="4">
        <v>1</v>
      </c>
      <c r="C1471" s="4">
        <f>INDEX(属性!F:F,MATCH(强化!A1471,属性!A:A,0))</f>
        <v>16</v>
      </c>
      <c r="D1471" s="4">
        <f t="shared" si="166"/>
        <v>29</v>
      </c>
      <c r="E1471" s="4">
        <v>0</v>
      </c>
      <c r="F1471" s="4">
        <v>0</v>
      </c>
      <c r="G1471" s="4">
        <v>0</v>
      </c>
      <c r="H1471" s="4">
        <f t="shared" si="161"/>
        <v>0</v>
      </c>
      <c r="I1471" s="4">
        <f t="shared" si="162"/>
        <v>468</v>
      </c>
      <c r="J1471" s="4">
        <f t="shared" si="167"/>
        <v>384</v>
      </c>
      <c r="K1471" s="4">
        <f t="shared" si="164"/>
        <v>6000</v>
      </c>
      <c r="L1471" s="4">
        <f>IF(D1471=1,"",VLOOKUP(D1471,系数!$AA$1:$AJ$12,MATCH(C1471,圣物评级,0),1))</f>
        <v>15</v>
      </c>
      <c r="M1471" s="4">
        <f t="shared" si="163"/>
        <v>4616</v>
      </c>
    </row>
    <row r="1472" spans="1:13" x14ac:dyDescent="0.3">
      <c r="A1472" s="4">
        <f t="shared" si="165"/>
        <v>81000013</v>
      </c>
      <c r="B1472" s="4">
        <v>1</v>
      </c>
      <c r="C1472" s="4">
        <f>INDEX(属性!F:F,MATCH(强化!A1472,属性!A:A,0))</f>
        <v>16</v>
      </c>
      <c r="D1472" s="4">
        <f t="shared" si="166"/>
        <v>30</v>
      </c>
      <c r="E1472" s="4">
        <v>0</v>
      </c>
      <c r="F1472" s="4">
        <v>0</v>
      </c>
      <c r="G1472" s="4">
        <v>0</v>
      </c>
      <c r="H1472" s="4">
        <f t="shared" si="161"/>
        <v>0</v>
      </c>
      <c r="I1472" s="4">
        <f t="shared" si="162"/>
        <v>474</v>
      </c>
      <c r="J1472" s="4">
        <f t="shared" si="167"/>
        <v>400</v>
      </c>
      <c r="K1472" s="4">
        <f t="shared" si="164"/>
        <v>6000</v>
      </c>
      <c r="L1472" s="4">
        <f>IF(D1472=1,"",VLOOKUP(D1472,系数!$AA$1:$AJ$12,MATCH(C1472,圣物评级,0),1))</f>
        <v>20</v>
      </c>
      <c r="M1472" s="4">
        <f t="shared" si="163"/>
        <v>5000</v>
      </c>
    </row>
    <row r="1473" spans="1:13" x14ac:dyDescent="0.3">
      <c r="A1473" s="4">
        <f t="shared" si="165"/>
        <v>81000013</v>
      </c>
      <c r="B1473" s="4">
        <v>1</v>
      </c>
      <c r="C1473" s="4">
        <f>INDEX(属性!F:F,MATCH(强化!A1473,属性!A:A,0))</f>
        <v>16</v>
      </c>
      <c r="D1473" s="4">
        <f t="shared" si="166"/>
        <v>31</v>
      </c>
      <c r="E1473" s="4">
        <v>0</v>
      </c>
      <c r="F1473" s="4">
        <v>0</v>
      </c>
      <c r="G1473" s="4">
        <v>0</v>
      </c>
      <c r="H1473" s="4">
        <f t="shared" si="161"/>
        <v>0</v>
      </c>
      <c r="I1473" s="4">
        <f t="shared" si="162"/>
        <v>480</v>
      </c>
      <c r="J1473" s="4">
        <f t="shared" si="167"/>
        <v>424</v>
      </c>
      <c r="K1473" s="4">
        <f t="shared" si="164"/>
        <v>6000</v>
      </c>
      <c r="L1473" s="4">
        <f>IF(D1473=1,"",VLOOKUP(D1473,系数!$AA$1:$AJ$12,MATCH(C1473,圣物评级,0),1))</f>
        <v>20</v>
      </c>
      <c r="M1473" s="4">
        <f t="shared" si="163"/>
        <v>5400</v>
      </c>
    </row>
    <row r="1474" spans="1:13" x14ac:dyDescent="0.3">
      <c r="A1474" s="4">
        <f t="shared" si="165"/>
        <v>81000013</v>
      </c>
      <c r="B1474" s="4">
        <v>1</v>
      </c>
      <c r="C1474" s="4">
        <f>INDEX(属性!F:F,MATCH(强化!A1474,属性!A:A,0))</f>
        <v>16</v>
      </c>
      <c r="D1474" s="4">
        <f t="shared" si="166"/>
        <v>32</v>
      </c>
      <c r="E1474" s="4">
        <v>0</v>
      </c>
      <c r="F1474" s="4">
        <v>0</v>
      </c>
      <c r="G1474" s="4">
        <v>0</v>
      </c>
      <c r="H1474" s="4">
        <f t="shared" si="161"/>
        <v>0</v>
      </c>
      <c r="I1474" s="4">
        <f t="shared" si="162"/>
        <v>486</v>
      </c>
      <c r="J1474" s="4">
        <f t="shared" si="167"/>
        <v>448</v>
      </c>
      <c r="K1474" s="4">
        <f t="shared" si="164"/>
        <v>6000</v>
      </c>
      <c r="L1474" s="4">
        <f>IF(D1474=1,"",VLOOKUP(D1474,系数!$AA$1:$AJ$12,MATCH(C1474,圣物评级,0),1))</f>
        <v>20</v>
      </c>
      <c r="M1474" s="4">
        <f t="shared" si="163"/>
        <v>5824</v>
      </c>
    </row>
    <row r="1475" spans="1:13" x14ac:dyDescent="0.3">
      <c r="A1475" s="4">
        <f t="shared" si="165"/>
        <v>81000013</v>
      </c>
      <c r="B1475" s="4">
        <v>1</v>
      </c>
      <c r="C1475" s="4">
        <f>INDEX(属性!F:F,MATCH(强化!A1475,属性!A:A,0))</f>
        <v>16</v>
      </c>
      <c r="D1475" s="4">
        <f t="shared" si="166"/>
        <v>33</v>
      </c>
      <c r="E1475" s="4">
        <v>0</v>
      </c>
      <c r="F1475" s="4">
        <v>0</v>
      </c>
      <c r="G1475" s="4">
        <v>0</v>
      </c>
      <c r="H1475" s="4">
        <f t="shared" ref="H1475:H1538" si="168">IF(B1475=1,0,VLOOKUP($C1475,圣物数值,2,0)+VLOOKUP($C1475,圣物数值,3,0)*($D1475-1))</f>
        <v>0</v>
      </c>
      <c r="I1475" s="4">
        <f t="shared" ref="I1475:I1538" si="169">IF(B1475=2,0,VLOOKUP($C1475,圣物数值,2,0)+VLOOKUP($C1475,圣物数值,3,0)*($D1475-1))</f>
        <v>492</v>
      </c>
      <c r="J1475" s="4">
        <f t="shared" si="167"/>
        <v>472</v>
      </c>
      <c r="K1475" s="4">
        <f t="shared" si="164"/>
        <v>6000</v>
      </c>
      <c r="L1475" s="4">
        <f>IF(D1475=1,"",VLOOKUP(D1475,系数!$AA$1:$AJ$12,MATCH(C1475,圣物评级,0),1))</f>
        <v>20</v>
      </c>
      <c r="M1475" s="4">
        <f t="shared" ref="M1475:M1538" si="170">IF(D1475=1,0,M1474+J1474)</f>
        <v>6272</v>
      </c>
    </row>
    <row r="1476" spans="1:13" x14ac:dyDescent="0.3">
      <c r="A1476" s="4">
        <f t="shared" si="165"/>
        <v>81000013</v>
      </c>
      <c r="B1476" s="4">
        <v>1</v>
      </c>
      <c r="C1476" s="4">
        <f>INDEX(属性!F:F,MATCH(强化!A1476,属性!A:A,0))</f>
        <v>16</v>
      </c>
      <c r="D1476" s="4">
        <f t="shared" si="166"/>
        <v>34</v>
      </c>
      <c r="E1476" s="4">
        <v>0</v>
      </c>
      <c r="F1476" s="4">
        <v>0</v>
      </c>
      <c r="G1476" s="4">
        <v>0</v>
      </c>
      <c r="H1476" s="4">
        <f t="shared" si="168"/>
        <v>0</v>
      </c>
      <c r="I1476" s="4">
        <f t="shared" si="169"/>
        <v>498</v>
      </c>
      <c r="J1476" s="4">
        <f t="shared" si="167"/>
        <v>496</v>
      </c>
      <c r="K1476" s="4">
        <f t="shared" si="164"/>
        <v>6000</v>
      </c>
      <c r="L1476" s="4">
        <f>IF(D1476=1,"",VLOOKUP(D1476,系数!$AA$1:$AJ$12,MATCH(C1476,圣物评级,0),1))</f>
        <v>20</v>
      </c>
      <c r="M1476" s="4">
        <f t="shared" si="170"/>
        <v>6744</v>
      </c>
    </row>
    <row r="1477" spans="1:13" x14ac:dyDescent="0.3">
      <c r="A1477" s="4">
        <f t="shared" si="165"/>
        <v>81000013</v>
      </c>
      <c r="B1477" s="4">
        <v>1</v>
      </c>
      <c r="C1477" s="4">
        <f>INDEX(属性!F:F,MATCH(强化!A1477,属性!A:A,0))</f>
        <v>16</v>
      </c>
      <c r="D1477" s="4">
        <f t="shared" si="166"/>
        <v>35</v>
      </c>
      <c r="E1477" s="4">
        <v>0</v>
      </c>
      <c r="F1477" s="4">
        <v>0</v>
      </c>
      <c r="G1477" s="4">
        <v>0</v>
      </c>
      <c r="H1477" s="4">
        <f t="shared" si="168"/>
        <v>0</v>
      </c>
      <c r="I1477" s="4">
        <f t="shared" si="169"/>
        <v>504</v>
      </c>
      <c r="J1477" s="4">
        <f t="shared" si="167"/>
        <v>520</v>
      </c>
      <c r="K1477" s="4">
        <f t="shared" si="164"/>
        <v>6000</v>
      </c>
      <c r="L1477" s="4">
        <f>IF(D1477=1,"",VLOOKUP(D1477,系数!$AA$1:$AJ$12,MATCH(C1477,圣物评级,0),1))</f>
        <v>20</v>
      </c>
      <c r="M1477" s="4">
        <f t="shared" si="170"/>
        <v>7240</v>
      </c>
    </row>
    <row r="1478" spans="1:13" x14ac:dyDescent="0.3">
      <c r="A1478" s="4">
        <f t="shared" si="165"/>
        <v>81000013</v>
      </c>
      <c r="B1478" s="4">
        <v>1</v>
      </c>
      <c r="C1478" s="4">
        <f>INDEX(属性!F:F,MATCH(强化!A1478,属性!A:A,0))</f>
        <v>16</v>
      </c>
      <c r="D1478" s="4">
        <f t="shared" si="166"/>
        <v>36</v>
      </c>
      <c r="E1478" s="4">
        <v>0</v>
      </c>
      <c r="F1478" s="4">
        <v>0</v>
      </c>
      <c r="G1478" s="4">
        <v>0</v>
      </c>
      <c r="H1478" s="4">
        <f t="shared" si="168"/>
        <v>0</v>
      </c>
      <c r="I1478" s="4">
        <f t="shared" si="169"/>
        <v>510</v>
      </c>
      <c r="J1478" s="4">
        <f t="shared" si="167"/>
        <v>544</v>
      </c>
      <c r="K1478" s="4">
        <f t="shared" si="164"/>
        <v>6000</v>
      </c>
      <c r="L1478" s="4">
        <f>IF(D1478=1,"",VLOOKUP(D1478,系数!$AA$1:$AJ$12,MATCH(C1478,圣物评级,0),1))</f>
        <v>20</v>
      </c>
      <c r="M1478" s="4">
        <f t="shared" si="170"/>
        <v>7760</v>
      </c>
    </row>
    <row r="1479" spans="1:13" x14ac:dyDescent="0.3">
      <c r="A1479" s="4">
        <f t="shared" si="165"/>
        <v>81000013</v>
      </c>
      <c r="B1479" s="4">
        <v>1</v>
      </c>
      <c r="C1479" s="4">
        <f>INDEX(属性!F:F,MATCH(强化!A1479,属性!A:A,0))</f>
        <v>16</v>
      </c>
      <c r="D1479" s="4">
        <f t="shared" si="166"/>
        <v>37</v>
      </c>
      <c r="E1479" s="4">
        <v>0</v>
      </c>
      <c r="F1479" s="4">
        <v>0</v>
      </c>
      <c r="G1479" s="4">
        <v>0</v>
      </c>
      <c r="H1479" s="4">
        <f t="shared" si="168"/>
        <v>0</v>
      </c>
      <c r="I1479" s="4">
        <f t="shared" si="169"/>
        <v>516</v>
      </c>
      <c r="J1479" s="4">
        <f t="shared" si="167"/>
        <v>568</v>
      </c>
      <c r="K1479" s="4">
        <f t="shared" si="164"/>
        <v>6000</v>
      </c>
      <c r="L1479" s="4">
        <f>IF(D1479=1,"",VLOOKUP(D1479,系数!$AA$1:$AJ$12,MATCH(C1479,圣物评级,0),1))</f>
        <v>20</v>
      </c>
      <c r="M1479" s="4">
        <f t="shared" si="170"/>
        <v>8304</v>
      </c>
    </row>
    <row r="1480" spans="1:13" x14ac:dyDescent="0.3">
      <c r="A1480" s="4">
        <f t="shared" si="165"/>
        <v>81000013</v>
      </c>
      <c r="B1480" s="4">
        <v>1</v>
      </c>
      <c r="C1480" s="4">
        <f>INDEX(属性!F:F,MATCH(强化!A1480,属性!A:A,0))</f>
        <v>16</v>
      </c>
      <c r="D1480" s="4">
        <f t="shared" si="166"/>
        <v>38</v>
      </c>
      <c r="E1480" s="4">
        <v>0</v>
      </c>
      <c r="F1480" s="4">
        <v>0</v>
      </c>
      <c r="G1480" s="4">
        <v>0</v>
      </c>
      <c r="H1480" s="4">
        <f t="shared" si="168"/>
        <v>0</v>
      </c>
      <c r="I1480" s="4">
        <f t="shared" si="169"/>
        <v>522</v>
      </c>
      <c r="J1480" s="4">
        <f t="shared" si="167"/>
        <v>592</v>
      </c>
      <c r="K1480" s="4">
        <f t="shared" si="164"/>
        <v>6000</v>
      </c>
      <c r="L1480" s="4">
        <f>IF(D1480=1,"",VLOOKUP(D1480,系数!$AA$1:$AJ$12,MATCH(C1480,圣物评级,0),1))</f>
        <v>20</v>
      </c>
      <c r="M1480" s="4">
        <f t="shared" si="170"/>
        <v>8872</v>
      </c>
    </row>
    <row r="1481" spans="1:13" x14ac:dyDescent="0.3">
      <c r="A1481" s="4">
        <f t="shared" si="165"/>
        <v>81000013</v>
      </c>
      <c r="B1481" s="4">
        <v>1</v>
      </c>
      <c r="C1481" s="4">
        <f>INDEX(属性!F:F,MATCH(强化!A1481,属性!A:A,0))</f>
        <v>16</v>
      </c>
      <c r="D1481" s="4">
        <f t="shared" si="166"/>
        <v>39</v>
      </c>
      <c r="E1481" s="4">
        <v>0</v>
      </c>
      <c r="F1481" s="4">
        <v>0</v>
      </c>
      <c r="G1481" s="4">
        <v>0</v>
      </c>
      <c r="H1481" s="4">
        <f t="shared" si="168"/>
        <v>0</v>
      </c>
      <c r="I1481" s="4">
        <f t="shared" si="169"/>
        <v>528</v>
      </c>
      <c r="J1481" s="4">
        <f t="shared" si="167"/>
        <v>616</v>
      </c>
      <c r="K1481" s="4">
        <f t="shared" si="164"/>
        <v>6000</v>
      </c>
      <c r="L1481" s="4">
        <f>IF(D1481=1,"",VLOOKUP(D1481,系数!$AA$1:$AJ$12,MATCH(C1481,圣物评级,0),1))</f>
        <v>20</v>
      </c>
      <c r="M1481" s="4">
        <f t="shared" si="170"/>
        <v>9464</v>
      </c>
    </row>
    <row r="1482" spans="1:13" x14ac:dyDescent="0.3">
      <c r="A1482" s="4">
        <f t="shared" si="165"/>
        <v>81000013</v>
      </c>
      <c r="B1482" s="4">
        <v>1</v>
      </c>
      <c r="C1482" s="4">
        <f>INDEX(属性!F:F,MATCH(强化!A1482,属性!A:A,0))</f>
        <v>16</v>
      </c>
      <c r="D1482" s="4">
        <f t="shared" si="166"/>
        <v>40</v>
      </c>
      <c r="E1482" s="4">
        <v>0</v>
      </c>
      <c r="F1482" s="4">
        <v>0</v>
      </c>
      <c r="G1482" s="4">
        <v>0</v>
      </c>
      <c r="H1482" s="4">
        <f t="shared" si="168"/>
        <v>0</v>
      </c>
      <c r="I1482" s="4">
        <f t="shared" si="169"/>
        <v>534</v>
      </c>
      <c r="J1482" s="4">
        <f t="shared" si="167"/>
        <v>640</v>
      </c>
      <c r="K1482" s="4">
        <f t="shared" si="164"/>
        <v>6000</v>
      </c>
      <c r="L1482" s="4">
        <f>IF(D1482=1,"",VLOOKUP(D1482,系数!$AA$1:$AJ$12,MATCH(C1482,圣物评级,0),1))</f>
        <v>25</v>
      </c>
      <c r="M1482" s="4">
        <f t="shared" si="170"/>
        <v>10080</v>
      </c>
    </row>
    <row r="1483" spans="1:13" x14ac:dyDescent="0.3">
      <c r="A1483" s="4">
        <f t="shared" si="165"/>
        <v>81000013</v>
      </c>
      <c r="B1483" s="4">
        <v>1</v>
      </c>
      <c r="C1483" s="4">
        <f>INDEX(属性!F:F,MATCH(强化!A1483,属性!A:A,0))</f>
        <v>16</v>
      </c>
      <c r="D1483" s="4">
        <f t="shared" si="166"/>
        <v>41</v>
      </c>
      <c r="E1483" s="4">
        <v>0</v>
      </c>
      <c r="F1483" s="4">
        <v>0</v>
      </c>
      <c r="G1483" s="4">
        <v>0</v>
      </c>
      <c r="H1483" s="4">
        <f t="shared" si="168"/>
        <v>0</v>
      </c>
      <c r="I1483" s="4">
        <f t="shared" si="169"/>
        <v>540</v>
      </c>
      <c r="J1483" s="4">
        <f t="shared" si="167"/>
        <v>672</v>
      </c>
      <c r="K1483" s="4">
        <f t="shared" si="164"/>
        <v>6000</v>
      </c>
      <c r="L1483" s="4">
        <f>IF(D1483=1,"",VLOOKUP(D1483,系数!$AA$1:$AJ$12,MATCH(C1483,圣物评级,0),1))</f>
        <v>25</v>
      </c>
      <c r="M1483" s="4">
        <f t="shared" si="170"/>
        <v>10720</v>
      </c>
    </row>
    <row r="1484" spans="1:13" x14ac:dyDescent="0.3">
      <c r="A1484" s="4">
        <f t="shared" si="165"/>
        <v>81000013</v>
      </c>
      <c r="B1484" s="4">
        <v>1</v>
      </c>
      <c r="C1484" s="4">
        <f>INDEX(属性!F:F,MATCH(强化!A1484,属性!A:A,0))</f>
        <v>16</v>
      </c>
      <c r="D1484" s="4">
        <f t="shared" si="166"/>
        <v>42</v>
      </c>
      <c r="E1484" s="4">
        <v>0</v>
      </c>
      <c r="F1484" s="4">
        <v>0</v>
      </c>
      <c r="G1484" s="4">
        <v>0</v>
      </c>
      <c r="H1484" s="4">
        <f t="shared" si="168"/>
        <v>0</v>
      </c>
      <c r="I1484" s="4">
        <f t="shared" si="169"/>
        <v>546</v>
      </c>
      <c r="J1484" s="4">
        <f t="shared" si="167"/>
        <v>705</v>
      </c>
      <c r="K1484" s="4">
        <f t="shared" si="164"/>
        <v>6000</v>
      </c>
      <c r="L1484" s="4">
        <f>IF(D1484=1,"",VLOOKUP(D1484,系数!$AA$1:$AJ$12,MATCH(C1484,圣物评级,0),1))</f>
        <v>25</v>
      </c>
      <c r="M1484" s="4">
        <f t="shared" si="170"/>
        <v>11392</v>
      </c>
    </row>
    <row r="1485" spans="1:13" x14ac:dyDescent="0.3">
      <c r="A1485" s="4">
        <f t="shared" si="165"/>
        <v>81000013</v>
      </c>
      <c r="B1485" s="4">
        <v>1</v>
      </c>
      <c r="C1485" s="4">
        <f>INDEX(属性!F:F,MATCH(强化!A1485,属性!A:A,0))</f>
        <v>16</v>
      </c>
      <c r="D1485" s="4">
        <f t="shared" si="166"/>
        <v>43</v>
      </c>
      <c r="E1485" s="4">
        <v>0</v>
      </c>
      <c r="F1485" s="4">
        <v>0</v>
      </c>
      <c r="G1485" s="4">
        <v>0</v>
      </c>
      <c r="H1485" s="4">
        <f t="shared" si="168"/>
        <v>0</v>
      </c>
      <c r="I1485" s="4">
        <f t="shared" si="169"/>
        <v>552</v>
      </c>
      <c r="J1485" s="4">
        <f t="shared" si="167"/>
        <v>740</v>
      </c>
      <c r="K1485" s="4">
        <f t="shared" si="164"/>
        <v>6000</v>
      </c>
      <c r="L1485" s="4">
        <f>IF(D1485=1,"",VLOOKUP(D1485,系数!$AA$1:$AJ$12,MATCH(C1485,圣物评级,0),1))</f>
        <v>25</v>
      </c>
      <c r="M1485" s="4">
        <f t="shared" si="170"/>
        <v>12097</v>
      </c>
    </row>
    <row r="1486" spans="1:13" x14ac:dyDescent="0.3">
      <c r="A1486" s="4">
        <f t="shared" si="165"/>
        <v>81000013</v>
      </c>
      <c r="B1486" s="4">
        <v>1</v>
      </c>
      <c r="C1486" s="4">
        <f>INDEX(属性!F:F,MATCH(强化!A1486,属性!A:A,0))</f>
        <v>16</v>
      </c>
      <c r="D1486" s="4">
        <f t="shared" si="166"/>
        <v>44</v>
      </c>
      <c r="E1486" s="4">
        <v>0</v>
      </c>
      <c r="F1486" s="4">
        <v>0</v>
      </c>
      <c r="G1486" s="4">
        <v>0</v>
      </c>
      <c r="H1486" s="4">
        <f t="shared" si="168"/>
        <v>0</v>
      </c>
      <c r="I1486" s="4">
        <f t="shared" si="169"/>
        <v>558</v>
      </c>
      <c r="J1486" s="4">
        <f t="shared" si="167"/>
        <v>777</v>
      </c>
      <c r="K1486" s="4">
        <f t="shared" si="164"/>
        <v>6000</v>
      </c>
      <c r="L1486" s="4">
        <f>IF(D1486=1,"",VLOOKUP(D1486,系数!$AA$1:$AJ$12,MATCH(C1486,圣物评级,0),1))</f>
        <v>25</v>
      </c>
      <c r="M1486" s="4">
        <f t="shared" si="170"/>
        <v>12837</v>
      </c>
    </row>
    <row r="1487" spans="1:13" x14ac:dyDescent="0.3">
      <c r="A1487" s="4">
        <f t="shared" si="165"/>
        <v>81000013</v>
      </c>
      <c r="B1487" s="4">
        <v>1</v>
      </c>
      <c r="C1487" s="4">
        <f>INDEX(属性!F:F,MATCH(强化!A1487,属性!A:A,0))</f>
        <v>16</v>
      </c>
      <c r="D1487" s="4">
        <f t="shared" si="166"/>
        <v>45</v>
      </c>
      <c r="E1487" s="4">
        <v>0</v>
      </c>
      <c r="F1487" s="4">
        <v>0</v>
      </c>
      <c r="G1487" s="4">
        <v>0</v>
      </c>
      <c r="H1487" s="4">
        <f t="shared" si="168"/>
        <v>0</v>
      </c>
      <c r="I1487" s="4">
        <f t="shared" si="169"/>
        <v>564</v>
      </c>
      <c r="J1487" s="4">
        <f t="shared" si="167"/>
        <v>816</v>
      </c>
      <c r="K1487" s="4">
        <f t="shared" si="164"/>
        <v>6000</v>
      </c>
      <c r="L1487" s="4">
        <f>IF(D1487=1,"",VLOOKUP(D1487,系数!$AA$1:$AJ$12,MATCH(C1487,圣物评级,0),1))</f>
        <v>25</v>
      </c>
      <c r="M1487" s="4">
        <f t="shared" si="170"/>
        <v>13614</v>
      </c>
    </row>
    <row r="1488" spans="1:13" x14ac:dyDescent="0.3">
      <c r="A1488" s="4">
        <f t="shared" si="165"/>
        <v>81000013</v>
      </c>
      <c r="B1488" s="4">
        <v>1</v>
      </c>
      <c r="C1488" s="4">
        <f>INDEX(属性!F:F,MATCH(强化!A1488,属性!A:A,0))</f>
        <v>16</v>
      </c>
      <c r="D1488" s="4">
        <f t="shared" si="166"/>
        <v>46</v>
      </c>
      <c r="E1488" s="4">
        <v>0</v>
      </c>
      <c r="F1488" s="4">
        <v>0</v>
      </c>
      <c r="G1488" s="4">
        <v>0</v>
      </c>
      <c r="H1488" s="4">
        <f t="shared" si="168"/>
        <v>0</v>
      </c>
      <c r="I1488" s="4">
        <f t="shared" si="169"/>
        <v>570</v>
      </c>
      <c r="J1488" s="4">
        <f t="shared" si="167"/>
        <v>856</v>
      </c>
      <c r="K1488" s="4">
        <f t="shared" si="164"/>
        <v>6000</v>
      </c>
      <c r="L1488" s="4">
        <f>IF(D1488=1,"",VLOOKUP(D1488,系数!$AA$1:$AJ$12,MATCH(C1488,圣物评级,0),1))</f>
        <v>25</v>
      </c>
      <c r="M1488" s="4">
        <f t="shared" si="170"/>
        <v>14430</v>
      </c>
    </row>
    <row r="1489" spans="1:13" x14ac:dyDescent="0.3">
      <c r="A1489" s="4">
        <f t="shared" si="165"/>
        <v>81000013</v>
      </c>
      <c r="B1489" s="4">
        <v>1</v>
      </c>
      <c r="C1489" s="4">
        <f>INDEX(属性!F:F,MATCH(强化!A1489,属性!A:A,0))</f>
        <v>16</v>
      </c>
      <c r="D1489" s="4">
        <f t="shared" si="166"/>
        <v>47</v>
      </c>
      <c r="E1489" s="4">
        <v>0</v>
      </c>
      <c r="F1489" s="4">
        <v>0</v>
      </c>
      <c r="G1489" s="4">
        <v>0</v>
      </c>
      <c r="H1489" s="4">
        <f t="shared" si="168"/>
        <v>0</v>
      </c>
      <c r="I1489" s="4">
        <f t="shared" si="169"/>
        <v>576</v>
      </c>
      <c r="J1489" s="4">
        <f t="shared" si="167"/>
        <v>899</v>
      </c>
      <c r="K1489" s="4">
        <f t="shared" si="164"/>
        <v>6000</v>
      </c>
      <c r="L1489" s="4">
        <f>IF(D1489=1,"",VLOOKUP(D1489,系数!$AA$1:$AJ$12,MATCH(C1489,圣物评级,0),1))</f>
        <v>25</v>
      </c>
      <c r="M1489" s="4">
        <f t="shared" si="170"/>
        <v>15286</v>
      </c>
    </row>
    <row r="1490" spans="1:13" x14ac:dyDescent="0.3">
      <c r="A1490" s="4">
        <f t="shared" si="165"/>
        <v>81000013</v>
      </c>
      <c r="B1490" s="4">
        <v>1</v>
      </c>
      <c r="C1490" s="4">
        <f>INDEX(属性!F:F,MATCH(强化!A1490,属性!A:A,0))</f>
        <v>16</v>
      </c>
      <c r="D1490" s="4">
        <f t="shared" si="166"/>
        <v>48</v>
      </c>
      <c r="E1490" s="4">
        <v>0</v>
      </c>
      <c r="F1490" s="4">
        <v>0</v>
      </c>
      <c r="G1490" s="4">
        <v>0</v>
      </c>
      <c r="H1490" s="4">
        <f t="shared" si="168"/>
        <v>0</v>
      </c>
      <c r="I1490" s="4">
        <f t="shared" si="169"/>
        <v>582</v>
      </c>
      <c r="J1490" s="4">
        <f t="shared" si="167"/>
        <v>944</v>
      </c>
      <c r="K1490" s="4">
        <f t="shared" si="164"/>
        <v>6000</v>
      </c>
      <c r="L1490" s="4">
        <f>IF(D1490=1,"",VLOOKUP(D1490,系数!$AA$1:$AJ$12,MATCH(C1490,圣物评级,0),1))</f>
        <v>25</v>
      </c>
      <c r="M1490" s="4">
        <f t="shared" si="170"/>
        <v>16185</v>
      </c>
    </row>
    <row r="1491" spans="1:13" x14ac:dyDescent="0.3">
      <c r="A1491" s="4">
        <f t="shared" si="165"/>
        <v>81000013</v>
      </c>
      <c r="B1491" s="4">
        <v>1</v>
      </c>
      <c r="C1491" s="4">
        <f>INDEX(属性!F:F,MATCH(强化!A1491,属性!A:A,0))</f>
        <v>16</v>
      </c>
      <c r="D1491" s="4">
        <f t="shared" si="166"/>
        <v>49</v>
      </c>
      <c r="E1491" s="4">
        <v>0</v>
      </c>
      <c r="F1491" s="4">
        <v>0</v>
      </c>
      <c r="G1491" s="4">
        <v>0</v>
      </c>
      <c r="H1491" s="4">
        <f t="shared" si="168"/>
        <v>0</v>
      </c>
      <c r="I1491" s="4">
        <f t="shared" si="169"/>
        <v>588</v>
      </c>
      <c r="J1491" s="4">
        <f t="shared" si="167"/>
        <v>991</v>
      </c>
      <c r="K1491" s="4">
        <f t="shared" si="164"/>
        <v>6000</v>
      </c>
      <c r="L1491" s="4">
        <f>IF(D1491=1,"",VLOOKUP(D1491,系数!$AA$1:$AJ$12,MATCH(C1491,圣物评级,0),1))</f>
        <v>25</v>
      </c>
      <c r="M1491" s="4">
        <f t="shared" si="170"/>
        <v>17129</v>
      </c>
    </row>
    <row r="1492" spans="1:13" x14ac:dyDescent="0.3">
      <c r="A1492" s="4">
        <f t="shared" si="165"/>
        <v>81000013</v>
      </c>
      <c r="B1492" s="4">
        <v>1</v>
      </c>
      <c r="C1492" s="4">
        <f>INDEX(属性!F:F,MATCH(强化!A1492,属性!A:A,0))</f>
        <v>16</v>
      </c>
      <c r="D1492" s="4">
        <f t="shared" si="166"/>
        <v>50</v>
      </c>
      <c r="E1492" s="4">
        <v>0</v>
      </c>
      <c r="F1492" s="4">
        <v>0</v>
      </c>
      <c r="G1492" s="4">
        <v>0</v>
      </c>
      <c r="H1492" s="4">
        <f t="shared" si="168"/>
        <v>0</v>
      </c>
      <c r="I1492" s="4">
        <f t="shared" si="169"/>
        <v>594</v>
      </c>
      <c r="J1492" s="4">
        <f t="shared" si="167"/>
        <v>1040</v>
      </c>
      <c r="K1492" s="4">
        <f t="shared" si="164"/>
        <v>6000</v>
      </c>
      <c r="L1492" s="4">
        <f>IF(D1492=1,"",VLOOKUP(D1492,系数!$AA$1:$AJ$12,MATCH(C1492,圣物评级,0),1))</f>
        <v>30</v>
      </c>
      <c r="M1492" s="4">
        <f t="shared" si="170"/>
        <v>18120</v>
      </c>
    </row>
    <row r="1493" spans="1:13" x14ac:dyDescent="0.3">
      <c r="A1493" s="4">
        <f t="shared" si="165"/>
        <v>81000013</v>
      </c>
      <c r="B1493" s="4">
        <v>1</v>
      </c>
      <c r="C1493" s="4">
        <f>INDEX(属性!F:F,MATCH(强化!A1493,属性!A:A,0))</f>
        <v>16</v>
      </c>
      <c r="D1493" s="4">
        <f t="shared" si="166"/>
        <v>51</v>
      </c>
      <c r="E1493" s="4">
        <v>0</v>
      </c>
      <c r="F1493" s="4">
        <v>0</v>
      </c>
      <c r="G1493" s="4">
        <v>0</v>
      </c>
      <c r="H1493" s="4">
        <f t="shared" si="168"/>
        <v>0</v>
      </c>
      <c r="I1493" s="4">
        <f t="shared" si="169"/>
        <v>600</v>
      </c>
      <c r="J1493" s="4">
        <f t="shared" si="167"/>
        <v>1112</v>
      </c>
      <c r="K1493" s="4">
        <f t="shared" si="164"/>
        <v>6000</v>
      </c>
      <c r="L1493" s="4">
        <f>IF(D1493=1,"",VLOOKUP(D1493,系数!$AA$1:$AJ$12,MATCH(C1493,圣物评级,0),1))</f>
        <v>30</v>
      </c>
      <c r="M1493" s="4">
        <f t="shared" si="170"/>
        <v>19160</v>
      </c>
    </row>
    <row r="1494" spans="1:13" x14ac:dyDescent="0.3">
      <c r="A1494" s="4">
        <f t="shared" si="165"/>
        <v>81000013</v>
      </c>
      <c r="B1494" s="4">
        <v>1</v>
      </c>
      <c r="C1494" s="4">
        <f>INDEX(属性!F:F,MATCH(强化!A1494,属性!A:A,0))</f>
        <v>16</v>
      </c>
      <c r="D1494" s="4">
        <f t="shared" si="166"/>
        <v>52</v>
      </c>
      <c r="E1494" s="4">
        <v>0</v>
      </c>
      <c r="F1494" s="4">
        <v>0</v>
      </c>
      <c r="G1494" s="4">
        <v>0</v>
      </c>
      <c r="H1494" s="4">
        <f t="shared" si="168"/>
        <v>0</v>
      </c>
      <c r="I1494" s="4">
        <f t="shared" si="169"/>
        <v>606</v>
      </c>
      <c r="J1494" s="4">
        <f t="shared" si="167"/>
        <v>1190</v>
      </c>
      <c r="K1494" s="4">
        <f t="shared" si="164"/>
        <v>6000</v>
      </c>
      <c r="L1494" s="4">
        <f>IF(D1494=1,"",VLOOKUP(D1494,系数!$AA$1:$AJ$12,MATCH(C1494,圣物评级,0),1))</f>
        <v>30</v>
      </c>
      <c r="M1494" s="4">
        <f t="shared" si="170"/>
        <v>20272</v>
      </c>
    </row>
    <row r="1495" spans="1:13" x14ac:dyDescent="0.3">
      <c r="A1495" s="4">
        <f t="shared" si="165"/>
        <v>81000013</v>
      </c>
      <c r="B1495" s="4">
        <v>1</v>
      </c>
      <c r="C1495" s="4">
        <f>INDEX(属性!F:F,MATCH(强化!A1495,属性!A:A,0))</f>
        <v>16</v>
      </c>
      <c r="D1495" s="4">
        <f t="shared" si="166"/>
        <v>53</v>
      </c>
      <c r="E1495" s="4">
        <v>0</v>
      </c>
      <c r="F1495" s="4">
        <v>0</v>
      </c>
      <c r="G1495" s="4">
        <v>0</v>
      </c>
      <c r="H1495" s="4">
        <f t="shared" si="168"/>
        <v>0</v>
      </c>
      <c r="I1495" s="4">
        <f t="shared" si="169"/>
        <v>612</v>
      </c>
      <c r="J1495" s="4">
        <f t="shared" si="167"/>
        <v>1273</v>
      </c>
      <c r="K1495" s="4">
        <f t="shared" si="164"/>
        <v>6000</v>
      </c>
      <c r="L1495" s="4">
        <f>IF(D1495=1,"",VLOOKUP(D1495,系数!$AA$1:$AJ$12,MATCH(C1495,圣物评级,0),1))</f>
        <v>30</v>
      </c>
      <c r="M1495" s="4">
        <f t="shared" si="170"/>
        <v>21462</v>
      </c>
    </row>
    <row r="1496" spans="1:13" x14ac:dyDescent="0.3">
      <c r="A1496" s="4">
        <f t="shared" si="165"/>
        <v>81000013</v>
      </c>
      <c r="B1496" s="4">
        <v>1</v>
      </c>
      <c r="C1496" s="4">
        <f>INDEX(属性!F:F,MATCH(强化!A1496,属性!A:A,0))</f>
        <v>16</v>
      </c>
      <c r="D1496" s="4">
        <f t="shared" si="166"/>
        <v>54</v>
      </c>
      <c r="E1496" s="4">
        <v>0</v>
      </c>
      <c r="F1496" s="4">
        <v>0</v>
      </c>
      <c r="G1496" s="4">
        <v>0</v>
      </c>
      <c r="H1496" s="4">
        <f t="shared" si="168"/>
        <v>0</v>
      </c>
      <c r="I1496" s="4">
        <f t="shared" si="169"/>
        <v>618</v>
      </c>
      <c r="J1496" s="4">
        <f t="shared" si="167"/>
        <v>1362</v>
      </c>
      <c r="K1496" s="4">
        <f t="shared" si="164"/>
        <v>6000</v>
      </c>
      <c r="L1496" s="4">
        <f>IF(D1496=1,"",VLOOKUP(D1496,系数!$AA$1:$AJ$12,MATCH(C1496,圣物评级,0),1))</f>
        <v>30</v>
      </c>
      <c r="M1496" s="4">
        <f t="shared" si="170"/>
        <v>22735</v>
      </c>
    </row>
    <row r="1497" spans="1:13" x14ac:dyDescent="0.3">
      <c r="A1497" s="4">
        <f t="shared" si="165"/>
        <v>81000013</v>
      </c>
      <c r="B1497" s="4">
        <v>1</v>
      </c>
      <c r="C1497" s="4">
        <f>INDEX(属性!F:F,MATCH(强化!A1497,属性!A:A,0))</f>
        <v>16</v>
      </c>
      <c r="D1497" s="4">
        <f t="shared" si="166"/>
        <v>55</v>
      </c>
      <c r="E1497" s="4">
        <v>0</v>
      </c>
      <c r="F1497" s="4">
        <v>0</v>
      </c>
      <c r="G1497" s="4">
        <v>0</v>
      </c>
      <c r="H1497" s="4">
        <f t="shared" si="168"/>
        <v>0</v>
      </c>
      <c r="I1497" s="4">
        <f t="shared" si="169"/>
        <v>624</v>
      </c>
      <c r="J1497" s="4">
        <f t="shared" si="167"/>
        <v>1457</v>
      </c>
      <c r="K1497" s="4">
        <f t="shared" si="164"/>
        <v>6000</v>
      </c>
      <c r="L1497" s="4">
        <f>IF(D1497=1,"",VLOOKUP(D1497,系数!$AA$1:$AJ$12,MATCH(C1497,圣物评级,0),1))</f>
        <v>30</v>
      </c>
      <c r="M1497" s="4">
        <f t="shared" si="170"/>
        <v>24097</v>
      </c>
    </row>
    <row r="1498" spans="1:13" x14ac:dyDescent="0.3">
      <c r="A1498" s="4">
        <f t="shared" si="165"/>
        <v>81000013</v>
      </c>
      <c r="B1498" s="4">
        <v>1</v>
      </c>
      <c r="C1498" s="4">
        <f>INDEX(属性!F:F,MATCH(强化!A1498,属性!A:A,0))</f>
        <v>16</v>
      </c>
      <c r="D1498" s="4">
        <f t="shared" si="166"/>
        <v>56</v>
      </c>
      <c r="E1498" s="4">
        <v>0</v>
      </c>
      <c r="F1498" s="4">
        <v>0</v>
      </c>
      <c r="G1498" s="4">
        <v>0</v>
      </c>
      <c r="H1498" s="4">
        <f t="shared" si="168"/>
        <v>0</v>
      </c>
      <c r="I1498" s="4">
        <f t="shared" si="169"/>
        <v>630</v>
      </c>
      <c r="J1498" s="4">
        <f t="shared" si="167"/>
        <v>1559</v>
      </c>
      <c r="K1498" s="4">
        <f t="shared" si="164"/>
        <v>6000</v>
      </c>
      <c r="L1498" s="4">
        <f>IF(D1498=1,"",VLOOKUP(D1498,系数!$AA$1:$AJ$12,MATCH(C1498,圣物评级,0),1))</f>
        <v>30</v>
      </c>
      <c r="M1498" s="4">
        <f t="shared" si="170"/>
        <v>25554</v>
      </c>
    </row>
    <row r="1499" spans="1:13" x14ac:dyDescent="0.3">
      <c r="A1499" s="4">
        <f t="shared" si="165"/>
        <v>81000013</v>
      </c>
      <c r="B1499" s="4">
        <v>1</v>
      </c>
      <c r="C1499" s="4">
        <f>INDEX(属性!F:F,MATCH(强化!A1499,属性!A:A,0))</f>
        <v>16</v>
      </c>
      <c r="D1499" s="4">
        <f t="shared" si="166"/>
        <v>57</v>
      </c>
      <c r="E1499" s="4">
        <v>0</v>
      </c>
      <c r="F1499" s="4">
        <v>0</v>
      </c>
      <c r="G1499" s="4">
        <v>0</v>
      </c>
      <c r="H1499" s="4">
        <f t="shared" si="168"/>
        <v>0</v>
      </c>
      <c r="I1499" s="4">
        <f t="shared" si="169"/>
        <v>636</v>
      </c>
      <c r="J1499" s="4">
        <f t="shared" si="167"/>
        <v>1668</v>
      </c>
      <c r="K1499" s="4">
        <f t="shared" si="164"/>
        <v>6000</v>
      </c>
      <c r="L1499" s="4">
        <f>IF(D1499=1,"",VLOOKUP(D1499,系数!$AA$1:$AJ$12,MATCH(C1499,圣物评级,0),1))</f>
        <v>30</v>
      </c>
      <c r="M1499" s="4">
        <f t="shared" si="170"/>
        <v>27113</v>
      </c>
    </row>
    <row r="1500" spans="1:13" x14ac:dyDescent="0.3">
      <c r="A1500" s="4">
        <f t="shared" si="165"/>
        <v>81000013</v>
      </c>
      <c r="B1500" s="4">
        <v>1</v>
      </c>
      <c r="C1500" s="4">
        <f>INDEX(属性!F:F,MATCH(强化!A1500,属性!A:A,0))</f>
        <v>16</v>
      </c>
      <c r="D1500" s="4">
        <f t="shared" si="166"/>
        <v>58</v>
      </c>
      <c r="E1500" s="4">
        <v>0</v>
      </c>
      <c r="F1500" s="4">
        <v>0</v>
      </c>
      <c r="G1500" s="4">
        <v>0</v>
      </c>
      <c r="H1500" s="4">
        <f t="shared" si="168"/>
        <v>0</v>
      </c>
      <c r="I1500" s="4">
        <f t="shared" si="169"/>
        <v>642</v>
      </c>
      <c r="J1500" s="4">
        <f t="shared" si="167"/>
        <v>1784</v>
      </c>
      <c r="K1500" s="4">
        <f t="shared" si="164"/>
        <v>6000</v>
      </c>
      <c r="L1500" s="4">
        <f>IF(D1500=1,"",VLOOKUP(D1500,系数!$AA$1:$AJ$12,MATCH(C1500,圣物评级,0),1))</f>
        <v>30</v>
      </c>
      <c r="M1500" s="4">
        <f t="shared" si="170"/>
        <v>28781</v>
      </c>
    </row>
    <row r="1501" spans="1:13" x14ac:dyDescent="0.3">
      <c r="A1501" s="4">
        <f t="shared" si="165"/>
        <v>81000013</v>
      </c>
      <c r="B1501" s="4">
        <v>1</v>
      </c>
      <c r="C1501" s="4">
        <f>INDEX(属性!F:F,MATCH(强化!A1501,属性!A:A,0))</f>
        <v>16</v>
      </c>
      <c r="D1501" s="4">
        <f t="shared" si="166"/>
        <v>59</v>
      </c>
      <c r="E1501" s="4">
        <v>0</v>
      </c>
      <c r="F1501" s="4">
        <v>0</v>
      </c>
      <c r="G1501" s="4">
        <v>0</v>
      </c>
      <c r="H1501" s="4">
        <f t="shared" si="168"/>
        <v>0</v>
      </c>
      <c r="I1501" s="4">
        <f t="shared" si="169"/>
        <v>648</v>
      </c>
      <c r="J1501" s="4">
        <f t="shared" si="167"/>
        <v>1908</v>
      </c>
      <c r="K1501" s="4">
        <f t="shared" si="164"/>
        <v>6000</v>
      </c>
      <c r="L1501" s="4">
        <f>IF(D1501=1,"",VLOOKUP(D1501,系数!$AA$1:$AJ$12,MATCH(C1501,圣物评级,0),1))</f>
        <v>30</v>
      </c>
      <c r="M1501" s="4">
        <f t="shared" si="170"/>
        <v>30565</v>
      </c>
    </row>
    <row r="1502" spans="1:13" x14ac:dyDescent="0.3">
      <c r="A1502" s="4">
        <f t="shared" si="165"/>
        <v>81000013</v>
      </c>
      <c r="B1502" s="4">
        <v>1</v>
      </c>
      <c r="C1502" s="4">
        <f>INDEX(属性!F:F,MATCH(强化!A1502,属性!A:A,0))</f>
        <v>16</v>
      </c>
      <c r="D1502" s="4">
        <f t="shared" si="166"/>
        <v>60</v>
      </c>
      <c r="E1502" s="4">
        <v>0</v>
      </c>
      <c r="F1502" s="4">
        <v>0</v>
      </c>
      <c r="G1502" s="4">
        <v>0</v>
      </c>
      <c r="H1502" s="4">
        <f t="shared" si="168"/>
        <v>0</v>
      </c>
      <c r="I1502" s="4">
        <f t="shared" si="169"/>
        <v>654</v>
      </c>
      <c r="J1502" s="4">
        <f t="shared" si="167"/>
        <v>2042</v>
      </c>
      <c r="K1502" s="4">
        <f t="shared" si="164"/>
        <v>6000</v>
      </c>
      <c r="L1502" s="4">
        <f>IF(D1502=1,"",VLOOKUP(D1502,系数!$AA$1:$AJ$12,MATCH(C1502,圣物评级,0),1))</f>
        <v>35</v>
      </c>
      <c r="M1502" s="4">
        <f t="shared" si="170"/>
        <v>32473</v>
      </c>
    </row>
    <row r="1503" spans="1:13" x14ac:dyDescent="0.3">
      <c r="A1503" s="4">
        <f t="shared" si="165"/>
        <v>81000013</v>
      </c>
      <c r="B1503" s="4">
        <v>1</v>
      </c>
      <c r="C1503" s="4">
        <f>INDEX(属性!F:F,MATCH(强化!A1503,属性!A:A,0))</f>
        <v>16</v>
      </c>
      <c r="D1503" s="4">
        <f t="shared" si="166"/>
        <v>61</v>
      </c>
      <c r="E1503" s="4">
        <v>0</v>
      </c>
      <c r="F1503" s="4">
        <v>0</v>
      </c>
      <c r="G1503" s="4">
        <v>0</v>
      </c>
      <c r="H1503" s="4">
        <f t="shared" si="168"/>
        <v>0</v>
      </c>
      <c r="I1503" s="4">
        <f t="shared" si="169"/>
        <v>660</v>
      </c>
      <c r="J1503" s="4">
        <f t="shared" si="167"/>
        <v>2225</v>
      </c>
      <c r="K1503" s="4">
        <f t="shared" si="164"/>
        <v>6000</v>
      </c>
      <c r="L1503" s="4">
        <f>IF(D1503=1,"",VLOOKUP(D1503,系数!$AA$1:$AJ$12,MATCH(C1503,圣物评级,0),1))</f>
        <v>35</v>
      </c>
      <c r="M1503" s="4">
        <f t="shared" si="170"/>
        <v>34515</v>
      </c>
    </row>
    <row r="1504" spans="1:13" x14ac:dyDescent="0.3">
      <c r="A1504" s="4">
        <f t="shared" si="165"/>
        <v>81000013</v>
      </c>
      <c r="B1504" s="4">
        <v>1</v>
      </c>
      <c r="C1504" s="4">
        <f>INDEX(属性!F:F,MATCH(强化!A1504,属性!A:A,0))</f>
        <v>16</v>
      </c>
      <c r="D1504" s="4">
        <f t="shared" si="166"/>
        <v>62</v>
      </c>
      <c r="E1504" s="4">
        <v>0</v>
      </c>
      <c r="F1504" s="4">
        <v>0</v>
      </c>
      <c r="G1504" s="4">
        <v>0</v>
      </c>
      <c r="H1504" s="4">
        <f t="shared" si="168"/>
        <v>0</v>
      </c>
      <c r="I1504" s="4">
        <f t="shared" si="169"/>
        <v>666</v>
      </c>
      <c r="J1504" s="4">
        <f t="shared" si="167"/>
        <v>2425</v>
      </c>
      <c r="K1504" s="4">
        <f t="shared" si="164"/>
        <v>6000</v>
      </c>
      <c r="L1504" s="4">
        <f>IF(D1504=1,"",VLOOKUP(D1504,系数!$AA$1:$AJ$12,MATCH(C1504,圣物评级,0),1))</f>
        <v>35</v>
      </c>
      <c r="M1504" s="4">
        <f t="shared" si="170"/>
        <v>36740</v>
      </c>
    </row>
    <row r="1505" spans="1:13" x14ac:dyDescent="0.3">
      <c r="A1505" s="4">
        <f t="shared" si="165"/>
        <v>81000013</v>
      </c>
      <c r="B1505" s="4">
        <v>1</v>
      </c>
      <c r="C1505" s="4">
        <f>INDEX(属性!F:F,MATCH(强化!A1505,属性!A:A,0))</f>
        <v>16</v>
      </c>
      <c r="D1505" s="4">
        <f t="shared" si="166"/>
        <v>63</v>
      </c>
      <c r="E1505" s="4">
        <v>0</v>
      </c>
      <c r="F1505" s="4">
        <v>0</v>
      </c>
      <c r="G1505" s="4">
        <v>0</v>
      </c>
      <c r="H1505" s="4">
        <f t="shared" si="168"/>
        <v>0</v>
      </c>
      <c r="I1505" s="4">
        <f t="shared" si="169"/>
        <v>672</v>
      </c>
      <c r="J1505" s="4">
        <f t="shared" si="167"/>
        <v>2643</v>
      </c>
      <c r="K1505" s="4">
        <f t="shared" si="164"/>
        <v>6000</v>
      </c>
      <c r="L1505" s="4">
        <f>IF(D1505=1,"",VLOOKUP(D1505,系数!$AA$1:$AJ$12,MATCH(C1505,圣物评级,0),1))</f>
        <v>35</v>
      </c>
      <c r="M1505" s="4">
        <f t="shared" si="170"/>
        <v>39165</v>
      </c>
    </row>
    <row r="1506" spans="1:13" x14ac:dyDescent="0.3">
      <c r="A1506" s="4">
        <f t="shared" si="165"/>
        <v>81000013</v>
      </c>
      <c r="B1506" s="4">
        <v>1</v>
      </c>
      <c r="C1506" s="4">
        <f>INDEX(属性!F:F,MATCH(强化!A1506,属性!A:A,0))</f>
        <v>16</v>
      </c>
      <c r="D1506" s="4">
        <f t="shared" si="166"/>
        <v>64</v>
      </c>
      <c r="E1506" s="4">
        <v>0</v>
      </c>
      <c r="F1506" s="4">
        <v>0</v>
      </c>
      <c r="G1506" s="4">
        <v>0</v>
      </c>
      <c r="H1506" s="4">
        <f t="shared" si="168"/>
        <v>0</v>
      </c>
      <c r="I1506" s="4">
        <f t="shared" si="169"/>
        <v>678</v>
      </c>
      <c r="J1506" s="4">
        <f t="shared" si="167"/>
        <v>2880</v>
      </c>
      <c r="K1506" s="4">
        <f t="shared" si="164"/>
        <v>6000</v>
      </c>
      <c r="L1506" s="4">
        <f>IF(D1506=1,"",VLOOKUP(D1506,系数!$AA$1:$AJ$12,MATCH(C1506,圣物评级,0),1))</f>
        <v>35</v>
      </c>
      <c r="M1506" s="4">
        <f t="shared" si="170"/>
        <v>41808</v>
      </c>
    </row>
    <row r="1507" spans="1:13" x14ac:dyDescent="0.3">
      <c r="A1507" s="4">
        <f t="shared" si="165"/>
        <v>81000013</v>
      </c>
      <c r="B1507" s="4">
        <v>1</v>
      </c>
      <c r="C1507" s="4">
        <f>INDEX(属性!F:F,MATCH(强化!A1507,属性!A:A,0))</f>
        <v>16</v>
      </c>
      <c r="D1507" s="4">
        <f t="shared" si="166"/>
        <v>65</v>
      </c>
      <c r="E1507" s="4">
        <v>0</v>
      </c>
      <c r="F1507" s="4">
        <v>0</v>
      </c>
      <c r="G1507" s="4">
        <v>0</v>
      </c>
      <c r="H1507" s="4">
        <f t="shared" si="168"/>
        <v>0</v>
      </c>
      <c r="I1507" s="4">
        <f t="shared" si="169"/>
        <v>684</v>
      </c>
      <c r="J1507" s="4">
        <f t="shared" si="167"/>
        <v>3140</v>
      </c>
      <c r="K1507" s="4">
        <f t="shared" si="164"/>
        <v>6000</v>
      </c>
      <c r="L1507" s="4">
        <f>IF(D1507=1,"",VLOOKUP(D1507,系数!$AA$1:$AJ$12,MATCH(C1507,圣物评级,0),1))</f>
        <v>35</v>
      </c>
      <c r="M1507" s="4">
        <f t="shared" si="170"/>
        <v>44688</v>
      </c>
    </row>
    <row r="1508" spans="1:13" x14ac:dyDescent="0.3">
      <c r="A1508" s="4">
        <f t="shared" si="165"/>
        <v>81000013</v>
      </c>
      <c r="B1508" s="4">
        <v>1</v>
      </c>
      <c r="C1508" s="4">
        <f>INDEX(属性!F:F,MATCH(强化!A1508,属性!A:A,0))</f>
        <v>16</v>
      </c>
      <c r="D1508" s="4">
        <f t="shared" si="166"/>
        <v>66</v>
      </c>
      <c r="E1508" s="4">
        <v>0</v>
      </c>
      <c r="F1508" s="4">
        <v>0</v>
      </c>
      <c r="G1508" s="4">
        <v>0</v>
      </c>
      <c r="H1508" s="4">
        <f t="shared" si="168"/>
        <v>0</v>
      </c>
      <c r="I1508" s="4">
        <f t="shared" si="169"/>
        <v>690</v>
      </c>
      <c r="J1508" s="4">
        <f t="shared" si="167"/>
        <v>3422</v>
      </c>
      <c r="K1508" s="4">
        <f t="shared" si="164"/>
        <v>6000</v>
      </c>
      <c r="L1508" s="4">
        <f>IF(D1508=1,"",VLOOKUP(D1508,系数!$AA$1:$AJ$12,MATCH(C1508,圣物评级,0),1))</f>
        <v>35</v>
      </c>
      <c r="M1508" s="4">
        <f t="shared" si="170"/>
        <v>47828</v>
      </c>
    </row>
    <row r="1509" spans="1:13" x14ac:dyDescent="0.3">
      <c r="A1509" s="4">
        <f t="shared" si="165"/>
        <v>81000013</v>
      </c>
      <c r="B1509" s="4">
        <v>1</v>
      </c>
      <c r="C1509" s="4">
        <f>INDEX(属性!F:F,MATCH(强化!A1509,属性!A:A,0))</f>
        <v>16</v>
      </c>
      <c r="D1509" s="4">
        <f t="shared" si="166"/>
        <v>67</v>
      </c>
      <c r="E1509" s="4">
        <v>0</v>
      </c>
      <c r="F1509" s="4">
        <v>0</v>
      </c>
      <c r="G1509" s="4">
        <v>0</v>
      </c>
      <c r="H1509" s="4">
        <f t="shared" si="168"/>
        <v>0</v>
      </c>
      <c r="I1509" s="4">
        <f t="shared" si="169"/>
        <v>696</v>
      </c>
      <c r="J1509" s="4">
        <f t="shared" si="167"/>
        <v>3730</v>
      </c>
      <c r="K1509" s="4">
        <f t="shared" si="164"/>
        <v>6000</v>
      </c>
      <c r="L1509" s="4">
        <f>IF(D1509=1,"",VLOOKUP(D1509,系数!$AA$1:$AJ$12,MATCH(C1509,圣物评级,0),1))</f>
        <v>35</v>
      </c>
      <c r="M1509" s="4">
        <f t="shared" si="170"/>
        <v>51250</v>
      </c>
    </row>
    <row r="1510" spans="1:13" x14ac:dyDescent="0.3">
      <c r="A1510" s="4">
        <f t="shared" si="165"/>
        <v>81000013</v>
      </c>
      <c r="B1510" s="4">
        <v>1</v>
      </c>
      <c r="C1510" s="4">
        <f>INDEX(属性!F:F,MATCH(强化!A1510,属性!A:A,0))</f>
        <v>16</v>
      </c>
      <c r="D1510" s="4">
        <f t="shared" si="166"/>
        <v>68</v>
      </c>
      <c r="E1510" s="4">
        <v>0</v>
      </c>
      <c r="F1510" s="4">
        <v>0</v>
      </c>
      <c r="G1510" s="4">
        <v>0</v>
      </c>
      <c r="H1510" s="4">
        <f t="shared" si="168"/>
        <v>0</v>
      </c>
      <c r="I1510" s="4">
        <f t="shared" si="169"/>
        <v>702</v>
      </c>
      <c r="J1510" s="4">
        <f t="shared" si="167"/>
        <v>4065</v>
      </c>
      <c r="K1510" s="4">
        <f t="shared" si="164"/>
        <v>6000</v>
      </c>
      <c r="L1510" s="4">
        <f>IF(D1510=1,"",VLOOKUP(D1510,系数!$AA$1:$AJ$12,MATCH(C1510,圣物评级,0),1))</f>
        <v>35</v>
      </c>
      <c r="M1510" s="4">
        <f t="shared" si="170"/>
        <v>54980</v>
      </c>
    </row>
    <row r="1511" spans="1:13" x14ac:dyDescent="0.3">
      <c r="A1511" s="4">
        <f t="shared" si="165"/>
        <v>81000013</v>
      </c>
      <c r="B1511" s="4">
        <v>1</v>
      </c>
      <c r="C1511" s="4">
        <f>INDEX(属性!F:F,MATCH(强化!A1511,属性!A:A,0))</f>
        <v>16</v>
      </c>
      <c r="D1511" s="4">
        <f t="shared" si="166"/>
        <v>69</v>
      </c>
      <c r="E1511" s="4">
        <v>0</v>
      </c>
      <c r="F1511" s="4">
        <v>0</v>
      </c>
      <c r="G1511" s="4">
        <v>0</v>
      </c>
      <c r="H1511" s="4">
        <f t="shared" si="168"/>
        <v>0</v>
      </c>
      <c r="I1511" s="4">
        <f t="shared" si="169"/>
        <v>708</v>
      </c>
      <c r="J1511" s="4">
        <f t="shared" si="167"/>
        <v>4431</v>
      </c>
      <c r="K1511" s="4">
        <f t="shared" si="164"/>
        <v>6000</v>
      </c>
      <c r="L1511" s="4">
        <f>IF(D1511=1,"",VLOOKUP(D1511,系数!$AA$1:$AJ$12,MATCH(C1511,圣物评级,0),1))</f>
        <v>35</v>
      </c>
      <c r="M1511" s="4">
        <f t="shared" si="170"/>
        <v>59045</v>
      </c>
    </row>
    <row r="1512" spans="1:13" x14ac:dyDescent="0.3">
      <c r="A1512" s="4">
        <f t="shared" si="165"/>
        <v>81000013</v>
      </c>
      <c r="B1512" s="4">
        <v>1</v>
      </c>
      <c r="C1512" s="4">
        <f>INDEX(属性!F:F,MATCH(强化!A1512,属性!A:A,0))</f>
        <v>16</v>
      </c>
      <c r="D1512" s="4">
        <f t="shared" si="166"/>
        <v>70</v>
      </c>
      <c r="E1512" s="4">
        <v>0</v>
      </c>
      <c r="F1512" s="4">
        <v>0</v>
      </c>
      <c r="G1512" s="4">
        <v>0</v>
      </c>
      <c r="H1512" s="4">
        <f t="shared" si="168"/>
        <v>0</v>
      </c>
      <c r="I1512" s="4">
        <f t="shared" si="169"/>
        <v>714</v>
      </c>
      <c r="J1512" s="4">
        <f t="shared" si="167"/>
        <v>4829</v>
      </c>
      <c r="K1512" s="4">
        <f t="shared" si="164"/>
        <v>6000</v>
      </c>
      <c r="L1512" s="4">
        <f>IF(D1512=1,"",VLOOKUP(D1512,系数!$AA$1:$AJ$12,MATCH(C1512,圣物评级,0),1))</f>
        <v>40</v>
      </c>
      <c r="M1512" s="4">
        <f t="shared" si="170"/>
        <v>63476</v>
      </c>
    </row>
    <row r="1513" spans="1:13" x14ac:dyDescent="0.3">
      <c r="A1513" s="4">
        <f t="shared" si="165"/>
        <v>81000013</v>
      </c>
      <c r="B1513" s="4">
        <v>1</v>
      </c>
      <c r="C1513" s="4">
        <f>INDEX(属性!F:F,MATCH(强化!A1513,属性!A:A,0))</f>
        <v>16</v>
      </c>
      <c r="D1513" s="4">
        <f t="shared" si="166"/>
        <v>71</v>
      </c>
      <c r="E1513" s="4">
        <v>0</v>
      </c>
      <c r="F1513" s="4">
        <v>0</v>
      </c>
      <c r="G1513" s="4">
        <v>0</v>
      </c>
      <c r="H1513" s="4">
        <f t="shared" si="168"/>
        <v>0</v>
      </c>
      <c r="I1513" s="4">
        <f t="shared" si="169"/>
        <v>720</v>
      </c>
      <c r="J1513" s="4">
        <f t="shared" si="167"/>
        <v>5360</v>
      </c>
      <c r="K1513" s="4">
        <f t="shared" si="164"/>
        <v>6000</v>
      </c>
      <c r="L1513" s="4">
        <f>IF(D1513=1,"",VLOOKUP(D1513,系数!$AA$1:$AJ$12,MATCH(C1513,圣物评级,0),1))</f>
        <v>40</v>
      </c>
      <c r="M1513" s="4">
        <f t="shared" si="170"/>
        <v>68305</v>
      </c>
    </row>
    <row r="1514" spans="1:13" x14ac:dyDescent="0.3">
      <c r="A1514" s="4">
        <f t="shared" si="165"/>
        <v>81000013</v>
      </c>
      <c r="B1514" s="4">
        <v>1</v>
      </c>
      <c r="C1514" s="4">
        <f>INDEX(属性!F:F,MATCH(强化!A1514,属性!A:A,0))</f>
        <v>16</v>
      </c>
      <c r="D1514" s="4">
        <f t="shared" si="166"/>
        <v>72</v>
      </c>
      <c r="E1514" s="4">
        <v>0</v>
      </c>
      <c r="F1514" s="4">
        <v>0</v>
      </c>
      <c r="G1514" s="4">
        <v>0</v>
      </c>
      <c r="H1514" s="4">
        <f t="shared" si="168"/>
        <v>0</v>
      </c>
      <c r="I1514" s="4">
        <f t="shared" si="169"/>
        <v>726</v>
      </c>
      <c r="J1514" s="4">
        <f t="shared" si="167"/>
        <v>5950</v>
      </c>
      <c r="K1514" s="4">
        <f t="shared" si="164"/>
        <v>6000</v>
      </c>
      <c r="L1514" s="4">
        <f>IF(D1514=1,"",VLOOKUP(D1514,系数!$AA$1:$AJ$12,MATCH(C1514,圣物评级,0),1))</f>
        <v>40</v>
      </c>
      <c r="M1514" s="4">
        <f t="shared" si="170"/>
        <v>73665</v>
      </c>
    </row>
    <row r="1515" spans="1:13" x14ac:dyDescent="0.3">
      <c r="A1515" s="4">
        <f t="shared" si="165"/>
        <v>81000013</v>
      </c>
      <c r="B1515" s="4">
        <v>1</v>
      </c>
      <c r="C1515" s="4">
        <f>INDEX(属性!F:F,MATCH(强化!A1515,属性!A:A,0))</f>
        <v>16</v>
      </c>
      <c r="D1515" s="4">
        <f t="shared" si="166"/>
        <v>73</v>
      </c>
      <c r="E1515" s="4">
        <v>0</v>
      </c>
      <c r="F1515" s="4">
        <v>0</v>
      </c>
      <c r="G1515" s="4">
        <v>0</v>
      </c>
      <c r="H1515" s="4">
        <f t="shared" si="168"/>
        <v>0</v>
      </c>
      <c r="I1515" s="4">
        <f t="shared" si="169"/>
        <v>732</v>
      </c>
      <c r="J1515" s="4">
        <f t="shared" si="167"/>
        <v>6604</v>
      </c>
      <c r="K1515" s="4">
        <f t="shared" si="164"/>
        <v>6000</v>
      </c>
      <c r="L1515" s="4">
        <f>IF(D1515=1,"",VLOOKUP(D1515,系数!$AA$1:$AJ$12,MATCH(C1515,圣物评级,0),1))</f>
        <v>40</v>
      </c>
      <c r="M1515" s="4">
        <f t="shared" si="170"/>
        <v>79615</v>
      </c>
    </row>
    <row r="1516" spans="1:13" x14ac:dyDescent="0.3">
      <c r="A1516" s="4">
        <f t="shared" si="165"/>
        <v>81000013</v>
      </c>
      <c r="B1516" s="4">
        <v>1</v>
      </c>
      <c r="C1516" s="4">
        <f>INDEX(属性!F:F,MATCH(强化!A1516,属性!A:A,0))</f>
        <v>16</v>
      </c>
      <c r="D1516" s="4">
        <f t="shared" si="166"/>
        <v>74</v>
      </c>
      <c r="E1516" s="4">
        <v>0</v>
      </c>
      <c r="F1516" s="4">
        <v>0</v>
      </c>
      <c r="G1516" s="4">
        <v>0</v>
      </c>
      <c r="H1516" s="4">
        <f t="shared" si="168"/>
        <v>0</v>
      </c>
      <c r="I1516" s="4">
        <f t="shared" si="169"/>
        <v>738</v>
      </c>
      <c r="J1516" s="4">
        <f t="shared" si="167"/>
        <v>7331</v>
      </c>
      <c r="K1516" s="4">
        <f t="shared" si="164"/>
        <v>6000</v>
      </c>
      <c r="L1516" s="4">
        <f>IF(D1516=1,"",VLOOKUP(D1516,系数!$AA$1:$AJ$12,MATCH(C1516,圣物评级,0),1))</f>
        <v>40</v>
      </c>
      <c r="M1516" s="4">
        <f t="shared" si="170"/>
        <v>86219</v>
      </c>
    </row>
    <row r="1517" spans="1:13" x14ac:dyDescent="0.3">
      <c r="A1517" s="4">
        <f t="shared" si="165"/>
        <v>81000013</v>
      </c>
      <c r="B1517" s="4">
        <v>1</v>
      </c>
      <c r="C1517" s="4">
        <f>INDEX(属性!F:F,MATCH(强化!A1517,属性!A:A,0))</f>
        <v>16</v>
      </c>
      <c r="D1517" s="4">
        <f t="shared" si="166"/>
        <v>75</v>
      </c>
      <c r="E1517" s="4">
        <v>0</v>
      </c>
      <c r="F1517" s="4">
        <v>0</v>
      </c>
      <c r="G1517" s="4">
        <v>0</v>
      </c>
      <c r="H1517" s="4">
        <f t="shared" si="168"/>
        <v>0</v>
      </c>
      <c r="I1517" s="4">
        <f t="shared" si="169"/>
        <v>744</v>
      </c>
      <c r="J1517" s="4">
        <f t="shared" si="167"/>
        <v>8137</v>
      </c>
      <c r="K1517" s="4">
        <f t="shared" si="164"/>
        <v>6000</v>
      </c>
      <c r="L1517" s="4">
        <f>IF(D1517=1,"",VLOOKUP(D1517,系数!$AA$1:$AJ$12,MATCH(C1517,圣物评级,0),1))</f>
        <v>40</v>
      </c>
      <c r="M1517" s="4">
        <f t="shared" si="170"/>
        <v>93550</v>
      </c>
    </row>
    <row r="1518" spans="1:13" x14ac:dyDescent="0.3">
      <c r="A1518" s="4">
        <f t="shared" si="165"/>
        <v>81000013</v>
      </c>
      <c r="B1518" s="4">
        <v>1</v>
      </c>
      <c r="C1518" s="4">
        <f>INDEX(属性!F:F,MATCH(强化!A1518,属性!A:A,0))</f>
        <v>16</v>
      </c>
      <c r="D1518" s="4">
        <f t="shared" si="166"/>
        <v>76</v>
      </c>
      <c r="E1518" s="4">
        <v>0</v>
      </c>
      <c r="F1518" s="4">
        <v>0</v>
      </c>
      <c r="G1518" s="4">
        <v>0</v>
      </c>
      <c r="H1518" s="4">
        <f t="shared" si="168"/>
        <v>0</v>
      </c>
      <c r="I1518" s="4">
        <f t="shared" si="169"/>
        <v>750</v>
      </c>
      <c r="J1518" s="4">
        <f t="shared" si="167"/>
        <v>9032</v>
      </c>
      <c r="K1518" s="4">
        <f t="shared" si="164"/>
        <v>6000</v>
      </c>
      <c r="L1518" s="4">
        <f>IF(D1518=1,"",VLOOKUP(D1518,系数!$AA$1:$AJ$12,MATCH(C1518,圣物评级,0),1))</f>
        <v>40</v>
      </c>
      <c r="M1518" s="4">
        <f t="shared" si="170"/>
        <v>101687</v>
      </c>
    </row>
    <row r="1519" spans="1:13" x14ac:dyDescent="0.3">
      <c r="A1519" s="4">
        <f t="shared" si="165"/>
        <v>81000013</v>
      </c>
      <c r="B1519" s="4">
        <v>1</v>
      </c>
      <c r="C1519" s="4">
        <f>INDEX(属性!F:F,MATCH(强化!A1519,属性!A:A,0))</f>
        <v>16</v>
      </c>
      <c r="D1519" s="4">
        <f t="shared" si="166"/>
        <v>77</v>
      </c>
      <c r="E1519" s="4">
        <v>0</v>
      </c>
      <c r="F1519" s="4">
        <v>0</v>
      </c>
      <c r="G1519" s="4">
        <v>0</v>
      </c>
      <c r="H1519" s="4">
        <f t="shared" si="168"/>
        <v>0</v>
      </c>
      <c r="I1519" s="4">
        <f t="shared" si="169"/>
        <v>756</v>
      </c>
      <c r="J1519" s="4">
        <f t="shared" si="167"/>
        <v>10024</v>
      </c>
      <c r="K1519" s="4">
        <f t="shared" si="164"/>
        <v>6000</v>
      </c>
      <c r="L1519" s="4">
        <f>IF(D1519=1,"",VLOOKUP(D1519,系数!$AA$1:$AJ$12,MATCH(C1519,圣物评级,0),1))</f>
        <v>40</v>
      </c>
      <c r="M1519" s="4">
        <f t="shared" si="170"/>
        <v>110719</v>
      </c>
    </row>
    <row r="1520" spans="1:13" x14ac:dyDescent="0.3">
      <c r="A1520" s="4">
        <f t="shared" si="165"/>
        <v>81000013</v>
      </c>
      <c r="B1520" s="4">
        <v>1</v>
      </c>
      <c r="C1520" s="4">
        <f>INDEX(属性!F:F,MATCH(强化!A1520,属性!A:A,0))</f>
        <v>16</v>
      </c>
      <c r="D1520" s="4">
        <f t="shared" si="166"/>
        <v>78</v>
      </c>
      <c r="E1520" s="4">
        <v>0</v>
      </c>
      <c r="F1520" s="4">
        <v>0</v>
      </c>
      <c r="G1520" s="4">
        <v>0</v>
      </c>
      <c r="H1520" s="4">
        <f t="shared" si="168"/>
        <v>0</v>
      </c>
      <c r="I1520" s="4">
        <f t="shared" si="169"/>
        <v>762</v>
      </c>
      <c r="J1520" s="4">
        <f t="shared" si="167"/>
        <v>11127</v>
      </c>
      <c r="K1520" s="4">
        <f t="shared" si="164"/>
        <v>6000</v>
      </c>
      <c r="L1520" s="4">
        <f>IF(D1520=1,"",VLOOKUP(D1520,系数!$AA$1:$AJ$12,MATCH(C1520,圣物评级,0),1))</f>
        <v>40</v>
      </c>
      <c r="M1520" s="4">
        <f t="shared" si="170"/>
        <v>120743</v>
      </c>
    </row>
    <row r="1521" spans="1:13" x14ac:dyDescent="0.3">
      <c r="A1521" s="4">
        <f t="shared" si="165"/>
        <v>81000013</v>
      </c>
      <c r="B1521" s="4">
        <v>1</v>
      </c>
      <c r="C1521" s="4">
        <f>INDEX(属性!F:F,MATCH(强化!A1521,属性!A:A,0))</f>
        <v>16</v>
      </c>
      <c r="D1521" s="4">
        <f t="shared" si="166"/>
        <v>79</v>
      </c>
      <c r="E1521" s="4">
        <v>0</v>
      </c>
      <c r="F1521" s="4">
        <v>0</v>
      </c>
      <c r="G1521" s="4">
        <v>0</v>
      </c>
      <c r="H1521" s="4">
        <f t="shared" si="168"/>
        <v>0</v>
      </c>
      <c r="I1521" s="4">
        <f t="shared" si="169"/>
        <v>768</v>
      </c>
      <c r="J1521" s="4">
        <f t="shared" si="167"/>
        <v>12350</v>
      </c>
      <c r="K1521" s="4">
        <f t="shared" si="164"/>
        <v>6000</v>
      </c>
      <c r="L1521" s="4">
        <f>IF(D1521=1,"",VLOOKUP(D1521,系数!$AA$1:$AJ$12,MATCH(C1521,圣物评级,0),1))</f>
        <v>40</v>
      </c>
      <c r="M1521" s="4">
        <f t="shared" si="170"/>
        <v>131870</v>
      </c>
    </row>
    <row r="1522" spans="1:13" x14ac:dyDescent="0.3">
      <c r="A1522" s="4">
        <f t="shared" si="165"/>
        <v>81000013</v>
      </c>
      <c r="B1522" s="4">
        <v>1</v>
      </c>
      <c r="C1522" s="4">
        <f>INDEX(属性!F:F,MATCH(强化!A1522,属性!A:A,0))</f>
        <v>16</v>
      </c>
      <c r="D1522" s="4">
        <f t="shared" si="166"/>
        <v>80</v>
      </c>
      <c r="E1522" s="4">
        <v>0</v>
      </c>
      <c r="F1522" s="4">
        <v>0</v>
      </c>
      <c r="G1522" s="4">
        <v>0</v>
      </c>
      <c r="H1522" s="4">
        <f t="shared" si="168"/>
        <v>0</v>
      </c>
      <c r="I1522" s="4">
        <f t="shared" si="169"/>
        <v>774</v>
      </c>
      <c r="J1522" s="4">
        <f t="shared" si="167"/>
        <v>14400</v>
      </c>
      <c r="K1522" s="4">
        <f t="shared" si="164"/>
        <v>6000</v>
      </c>
      <c r="L1522" s="4">
        <f>IF(D1522=1,"",VLOOKUP(D1522,系数!$AA$1:$AJ$12,MATCH(C1522,圣物评级,0),1))</f>
        <v>45</v>
      </c>
      <c r="M1522" s="4">
        <f t="shared" si="170"/>
        <v>144220</v>
      </c>
    </row>
    <row r="1523" spans="1:13" x14ac:dyDescent="0.3">
      <c r="A1523" s="4">
        <f t="shared" si="165"/>
        <v>81000013</v>
      </c>
      <c r="B1523" s="4">
        <v>1</v>
      </c>
      <c r="C1523" s="4">
        <f>INDEX(属性!F:F,MATCH(强化!A1523,属性!A:A,0))</f>
        <v>16</v>
      </c>
      <c r="D1523" s="4">
        <f t="shared" si="166"/>
        <v>81</v>
      </c>
      <c r="E1523" s="4">
        <v>0</v>
      </c>
      <c r="F1523" s="4">
        <v>0</v>
      </c>
      <c r="G1523" s="4">
        <v>0</v>
      </c>
      <c r="H1523" s="4">
        <f t="shared" si="168"/>
        <v>0</v>
      </c>
      <c r="I1523" s="4">
        <f t="shared" si="169"/>
        <v>780</v>
      </c>
      <c r="J1523" s="4">
        <f t="shared" si="167"/>
        <v>16800</v>
      </c>
      <c r="K1523" s="4">
        <f t="shared" si="164"/>
        <v>6000</v>
      </c>
      <c r="L1523" s="4">
        <f>IF(D1523=1,"",VLOOKUP(D1523,系数!$AA$1:$AJ$12,MATCH(C1523,圣物评级,0),1))</f>
        <v>45</v>
      </c>
      <c r="M1523" s="4">
        <f t="shared" si="170"/>
        <v>158620</v>
      </c>
    </row>
    <row r="1524" spans="1:13" x14ac:dyDescent="0.3">
      <c r="A1524" s="4">
        <f t="shared" si="165"/>
        <v>81000013</v>
      </c>
      <c r="B1524" s="4">
        <v>1</v>
      </c>
      <c r="C1524" s="4">
        <f>INDEX(属性!F:F,MATCH(强化!A1524,属性!A:A,0))</f>
        <v>16</v>
      </c>
      <c r="D1524" s="4">
        <f t="shared" si="166"/>
        <v>82</v>
      </c>
      <c r="E1524" s="4">
        <v>0</v>
      </c>
      <c r="F1524" s="4">
        <v>0</v>
      </c>
      <c r="G1524" s="4">
        <v>0</v>
      </c>
      <c r="H1524" s="4">
        <f t="shared" si="168"/>
        <v>0</v>
      </c>
      <c r="I1524" s="4">
        <f t="shared" si="169"/>
        <v>786</v>
      </c>
      <c r="J1524" s="4">
        <f t="shared" si="167"/>
        <v>19200</v>
      </c>
      <c r="K1524" s="4">
        <f t="shared" ref="K1524:K1587" si="171">60*100</f>
        <v>6000</v>
      </c>
      <c r="L1524" s="4">
        <f>IF(D1524=1,"",VLOOKUP(D1524,系数!$AA$1:$AJ$12,MATCH(C1524,圣物评级,0),1))</f>
        <v>45</v>
      </c>
      <c r="M1524" s="4">
        <f t="shared" si="170"/>
        <v>175420</v>
      </c>
    </row>
    <row r="1525" spans="1:13" x14ac:dyDescent="0.3">
      <c r="A1525" s="4">
        <f t="shared" si="165"/>
        <v>81000013</v>
      </c>
      <c r="B1525" s="4">
        <v>1</v>
      </c>
      <c r="C1525" s="4">
        <f>INDEX(属性!F:F,MATCH(强化!A1525,属性!A:A,0))</f>
        <v>16</v>
      </c>
      <c r="D1525" s="4">
        <f t="shared" si="166"/>
        <v>83</v>
      </c>
      <c r="E1525" s="4">
        <v>0</v>
      </c>
      <c r="F1525" s="4">
        <v>0</v>
      </c>
      <c r="G1525" s="4">
        <v>0</v>
      </c>
      <c r="H1525" s="4">
        <f t="shared" si="168"/>
        <v>0</v>
      </c>
      <c r="I1525" s="4">
        <f t="shared" si="169"/>
        <v>792</v>
      </c>
      <c r="J1525" s="4">
        <f t="shared" si="167"/>
        <v>21600</v>
      </c>
      <c r="K1525" s="4">
        <f t="shared" si="171"/>
        <v>6000</v>
      </c>
      <c r="L1525" s="4">
        <f>IF(D1525=1,"",VLOOKUP(D1525,系数!$AA$1:$AJ$12,MATCH(C1525,圣物评级,0),1))</f>
        <v>45</v>
      </c>
      <c r="M1525" s="4">
        <f t="shared" si="170"/>
        <v>194620</v>
      </c>
    </row>
    <row r="1526" spans="1:13" x14ac:dyDescent="0.3">
      <c r="A1526" s="4">
        <f t="shared" si="165"/>
        <v>81000013</v>
      </c>
      <c r="B1526" s="4">
        <v>1</v>
      </c>
      <c r="C1526" s="4">
        <f>INDEX(属性!F:F,MATCH(强化!A1526,属性!A:A,0))</f>
        <v>16</v>
      </c>
      <c r="D1526" s="4">
        <f t="shared" si="166"/>
        <v>84</v>
      </c>
      <c r="E1526" s="4">
        <v>0</v>
      </c>
      <c r="F1526" s="4">
        <v>0</v>
      </c>
      <c r="G1526" s="4">
        <v>0</v>
      </c>
      <c r="H1526" s="4">
        <f t="shared" si="168"/>
        <v>0</v>
      </c>
      <c r="I1526" s="4">
        <f t="shared" si="169"/>
        <v>798</v>
      </c>
      <c r="J1526" s="4">
        <f t="shared" si="167"/>
        <v>24000</v>
      </c>
      <c r="K1526" s="4">
        <f t="shared" si="171"/>
        <v>6000</v>
      </c>
      <c r="L1526" s="4">
        <f>IF(D1526=1,"",VLOOKUP(D1526,系数!$AA$1:$AJ$12,MATCH(C1526,圣物评级,0),1))</f>
        <v>45</v>
      </c>
      <c r="M1526" s="4">
        <f t="shared" si="170"/>
        <v>216220</v>
      </c>
    </row>
    <row r="1527" spans="1:13" x14ac:dyDescent="0.3">
      <c r="A1527" s="4">
        <f t="shared" si="165"/>
        <v>81000013</v>
      </c>
      <c r="B1527" s="4">
        <v>1</v>
      </c>
      <c r="C1527" s="4">
        <f>INDEX(属性!F:F,MATCH(强化!A1527,属性!A:A,0))</f>
        <v>16</v>
      </c>
      <c r="D1527" s="4">
        <f t="shared" si="166"/>
        <v>85</v>
      </c>
      <c r="E1527" s="4">
        <v>0</v>
      </c>
      <c r="F1527" s="4">
        <v>0</v>
      </c>
      <c r="G1527" s="4">
        <v>0</v>
      </c>
      <c r="H1527" s="4">
        <f t="shared" si="168"/>
        <v>0</v>
      </c>
      <c r="I1527" s="4">
        <f t="shared" si="169"/>
        <v>804</v>
      </c>
      <c r="J1527" s="4">
        <f t="shared" si="167"/>
        <v>28000</v>
      </c>
      <c r="K1527" s="4">
        <f t="shared" si="171"/>
        <v>6000</v>
      </c>
      <c r="L1527" s="4">
        <f>IF(D1527=1,"",VLOOKUP(D1527,系数!$AA$1:$AJ$12,MATCH(C1527,圣物评级,0),1))</f>
        <v>45</v>
      </c>
      <c r="M1527" s="4">
        <f t="shared" si="170"/>
        <v>240220</v>
      </c>
    </row>
    <row r="1528" spans="1:13" x14ac:dyDescent="0.3">
      <c r="A1528" s="4">
        <f t="shared" si="165"/>
        <v>81000013</v>
      </c>
      <c r="B1528" s="4">
        <v>1</v>
      </c>
      <c r="C1528" s="4">
        <f>INDEX(属性!F:F,MATCH(强化!A1528,属性!A:A,0))</f>
        <v>16</v>
      </c>
      <c r="D1528" s="4">
        <f t="shared" si="166"/>
        <v>86</v>
      </c>
      <c r="E1528" s="4">
        <v>0</v>
      </c>
      <c r="F1528" s="4">
        <v>0</v>
      </c>
      <c r="G1528" s="4">
        <v>0</v>
      </c>
      <c r="H1528" s="4">
        <f t="shared" si="168"/>
        <v>0</v>
      </c>
      <c r="I1528" s="4">
        <f t="shared" si="169"/>
        <v>810</v>
      </c>
      <c r="J1528" s="4">
        <f t="shared" si="167"/>
        <v>32000</v>
      </c>
      <c r="K1528" s="4">
        <f t="shared" si="171"/>
        <v>6000</v>
      </c>
      <c r="L1528" s="4">
        <f>IF(D1528=1,"",VLOOKUP(D1528,系数!$AA$1:$AJ$12,MATCH(C1528,圣物评级,0),1))</f>
        <v>45</v>
      </c>
      <c r="M1528" s="4">
        <f t="shared" si="170"/>
        <v>268220</v>
      </c>
    </row>
    <row r="1529" spans="1:13" x14ac:dyDescent="0.3">
      <c r="A1529" s="4">
        <f t="shared" si="165"/>
        <v>81000013</v>
      </c>
      <c r="B1529" s="4">
        <v>1</v>
      </c>
      <c r="C1529" s="4">
        <f>INDEX(属性!F:F,MATCH(强化!A1529,属性!A:A,0))</f>
        <v>16</v>
      </c>
      <c r="D1529" s="4">
        <f t="shared" si="166"/>
        <v>87</v>
      </c>
      <c r="E1529" s="4">
        <v>0</v>
      </c>
      <c r="F1529" s="4">
        <v>0</v>
      </c>
      <c r="G1529" s="4">
        <v>0</v>
      </c>
      <c r="H1529" s="4">
        <f t="shared" si="168"/>
        <v>0</v>
      </c>
      <c r="I1529" s="4">
        <f t="shared" si="169"/>
        <v>816</v>
      </c>
      <c r="J1529" s="4">
        <f t="shared" si="167"/>
        <v>36000</v>
      </c>
      <c r="K1529" s="4">
        <f t="shared" si="171"/>
        <v>6000</v>
      </c>
      <c r="L1529" s="4">
        <f>IF(D1529=1,"",VLOOKUP(D1529,系数!$AA$1:$AJ$12,MATCH(C1529,圣物评级,0),1))</f>
        <v>45</v>
      </c>
      <c r="M1529" s="4">
        <f t="shared" si="170"/>
        <v>300220</v>
      </c>
    </row>
    <row r="1530" spans="1:13" x14ac:dyDescent="0.3">
      <c r="A1530" s="4">
        <f t="shared" si="165"/>
        <v>81000013</v>
      </c>
      <c r="B1530" s="4">
        <v>1</v>
      </c>
      <c r="C1530" s="4">
        <f>INDEX(属性!F:F,MATCH(强化!A1530,属性!A:A,0))</f>
        <v>16</v>
      </c>
      <c r="D1530" s="4">
        <f t="shared" si="166"/>
        <v>88</v>
      </c>
      <c r="E1530" s="4">
        <v>0</v>
      </c>
      <c r="F1530" s="4">
        <v>0</v>
      </c>
      <c r="G1530" s="4">
        <v>0</v>
      </c>
      <c r="H1530" s="4">
        <f t="shared" si="168"/>
        <v>0</v>
      </c>
      <c r="I1530" s="4">
        <f t="shared" si="169"/>
        <v>822</v>
      </c>
      <c r="J1530" s="4">
        <f t="shared" si="167"/>
        <v>40000</v>
      </c>
      <c r="K1530" s="4">
        <f t="shared" si="171"/>
        <v>6000</v>
      </c>
      <c r="L1530" s="4">
        <f>IF(D1530=1,"",VLOOKUP(D1530,系数!$AA$1:$AJ$12,MATCH(C1530,圣物评级,0),1))</f>
        <v>45</v>
      </c>
      <c r="M1530" s="4">
        <f t="shared" si="170"/>
        <v>336220</v>
      </c>
    </row>
    <row r="1531" spans="1:13" x14ac:dyDescent="0.3">
      <c r="A1531" s="4">
        <f t="shared" si="165"/>
        <v>81000013</v>
      </c>
      <c r="B1531" s="4">
        <v>1</v>
      </c>
      <c r="C1531" s="4">
        <f>INDEX(属性!F:F,MATCH(强化!A1531,属性!A:A,0))</f>
        <v>16</v>
      </c>
      <c r="D1531" s="4">
        <f t="shared" si="166"/>
        <v>89</v>
      </c>
      <c r="E1531" s="4">
        <v>0</v>
      </c>
      <c r="F1531" s="4">
        <v>0</v>
      </c>
      <c r="G1531" s="4">
        <v>0</v>
      </c>
      <c r="H1531" s="4">
        <f t="shared" si="168"/>
        <v>0</v>
      </c>
      <c r="I1531" s="4">
        <f t="shared" si="169"/>
        <v>828</v>
      </c>
      <c r="J1531" s="4">
        <f t="shared" si="167"/>
        <v>44000</v>
      </c>
      <c r="K1531" s="4">
        <f t="shared" si="171"/>
        <v>6000</v>
      </c>
      <c r="L1531" s="4">
        <f>IF(D1531=1,"",VLOOKUP(D1531,系数!$AA$1:$AJ$12,MATCH(C1531,圣物评级,0),1))</f>
        <v>45</v>
      </c>
      <c r="M1531" s="4">
        <f t="shared" si="170"/>
        <v>376220</v>
      </c>
    </row>
    <row r="1532" spans="1:13" x14ac:dyDescent="0.3">
      <c r="A1532" s="4">
        <f t="shared" ref="A1532:A1595" si="172">A1412+1</f>
        <v>81000013</v>
      </c>
      <c r="B1532" s="4">
        <v>1</v>
      </c>
      <c r="C1532" s="4">
        <f>INDEX(属性!F:F,MATCH(强化!A1532,属性!A:A,0))</f>
        <v>16</v>
      </c>
      <c r="D1532" s="4">
        <f t="shared" ref="D1532:D1595" si="173">D1412</f>
        <v>90</v>
      </c>
      <c r="E1532" s="4">
        <v>0</v>
      </c>
      <c r="F1532" s="4">
        <v>0</v>
      </c>
      <c r="G1532" s="4">
        <v>0</v>
      </c>
      <c r="H1532" s="4">
        <f t="shared" si="168"/>
        <v>0</v>
      </c>
      <c r="I1532" s="4">
        <f t="shared" si="169"/>
        <v>834</v>
      </c>
      <c r="J1532" s="4">
        <f t="shared" ref="J1532:J1595" si="174">J1412</f>
        <v>44000</v>
      </c>
      <c r="K1532" s="4">
        <f t="shared" si="171"/>
        <v>6000</v>
      </c>
      <c r="L1532" s="4">
        <f>IF(D1532=1,"",VLOOKUP(D1532,系数!$AA$1:$AJ$12,MATCH(C1532,圣物评级,0),1))</f>
        <v>50</v>
      </c>
      <c r="M1532" s="4">
        <f t="shared" si="170"/>
        <v>420220</v>
      </c>
    </row>
    <row r="1533" spans="1:13" x14ac:dyDescent="0.3">
      <c r="A1533" s="4">
        <f t="shared" si="172"/>
        <v>81000013</v>
      </c>
      <c r="B1533" s="4">
        <v>1</v>
      </c>
      <c r="C1533" s="4">
        <f>INDEX(属性!F:F,MATCH(强化!A1533,属性!A:A,0))</f>
        <v>16</v>
      </c>
      <c r="D1533" s="4">
        <f t="shared" si="173"/>
        <v>91</v>
      </c>
      <c r="E1533" s="4">
        <v>0</v>
      </c>
      <c r="F1533" s="4">
        <v>0</v>
      </c>
      <c r="G1533" s="4">
        <v>0</v>
      </c>
      <c r="H1533" s="4">
        <f t="shared" si="168"/>
        <v>0</v>
      </c>
      <c r="I1533" s="4">
        <f t="shared" si="169"/>
        <v>840</v>
      </c>
      <c r="J1533" s="4">
        <f t="shared" si="174"/>
        <v>44000</v>
      </c>
      <c r="K1533" s="4">
        <f t="shared" si="171"/>
        <v>6000</v>
      </c>
      <c r="L1533" s="4">
        <f>IF(D1533=1,"",VLOOKUP(D1533,系数!$AA$1:$AJ$12,MATCH(C1533,圣物评级,0),1))</f>
        <v>50</v>
      </c>
      <c r="M1533" s="4">
        <f t="shared" si="170"/>
        <v>464220</v>
      </c>
    </row>
    <row r="1534" spans="1:13" x14ac:dyDescent="0.3">
      <c r="A1534" s="4">
        <f t="shared" si="172"/>
        <v>81000013</v>
      </c>
      <c r="B1534" s="4">
        <v>1</v>
      </c>
      <c r="C1534" s="4">
        <f>INDEX(属性!F:F,MATCH(强化!A1534,属性!A:A,0))</f>
        <v>16</v>
      </c>
      <c r="D1534" s="4">
        <f t="shared" si="173"/>
        <v>92</v>
      </c>
      <c r="E1534" s="4">
        <v>0</v>
      </c>
      <c r="F1534" s="4">
        <v>0</v>
      </c>
      <c r="G1534" s="4">
        <v>0</v>
      </c>
      <c r="H1534" s="4">
        <f t="shared" si="168"/>
        <v>0</v>
      </c>
      <c r="I1534" s="4">
        <f t="shared" si="169"/>
        <v>846</v>
      </c>
      <c r="J1534" s="4">
        <f t="shared" si="174"/>
        <v>44000</v>
      </c>
      <c r="K1534" s="4">
        <f t="shared" si="171"/>
        <v>6000</v>
      </c>
      <c r="L1534" s="4">
        <f>IF(D1534=1,"",VLOOKUP(D1534,系数!$AA$1:$AJ$12,MATCH(C1534,圣物评级,0),1))</f>
        <v>50</v>
      </c>
      <c r="M1534" s="4">
        <f t="shared" si="170"/>
        <v>508220</v>
      </c>
    </row>
    <row r="1535" spans="1:13" x14ac:dyDescent="0.3">
      <c r="A1535" s="4">
        <f t="shared" si="172"/>
        <v>81000013</v>
      </c>
      <c r="B1535" s="4">
        <v>1</v>
      </c>
      <c r="C1535" s="4">
        <f>INDEX(属性!F:F,MATCH(强化!A1535,属性!A:A,0))</f>
        <v>16</v>
      </c>
      <c r="D1535" s="4">
        <f t="shared" si="173"/>
        <v>93</v>
      </c>
      <c r="E1535" s="4">
        <v>0</v>
      </c>
      <c r="F1535" s="4">
        <v>0</v>
      </c>
      <c r="G1535" s="4">
        <v>0</v>
      </c>
      <c r="H1535" s="4">
        <f t="shared" si="168"/>
        <v>0</v>
      </c>
      <c r="I1535" s="4">
        <f t="shared" si="169"/>
        <v>852</v>
      </c>
      <c r="J1535" s="4">
        <f t="shared" si="174"/>
        <v>44000</v>
      </c>
      <c r="K1535" s="4">
        <f t="shared" si="171"/>
        <v>6000</v>
      </c>
      <c r="L1535" s="4">
        <f>IF(D1535=1,"",VLOOKUP(D1535,系数!$AA$1:$AJ$12,MATCH(C1535,圣物评级,0),1))</f>
        <v>50</v>
      </c>
      <c r="M1535" s="4">
        <f t="shared" si="170"/>
        <v>552220</v>
      </c>
    </row>
    <row r="1536" spans="1:13" x14ac:dyDescent="0.3">
      <c r="A1536" s="4">
        <f t="shared" si="172"/>
        <v>81000013</v>
      </c>
      <c r="B1536" s="4">
        <v>1</v>
      </c>
      <c r="C1536" s="4">
        <f>INDEX(属性!F:F,MATCH(强化!A1536,属性!A:A,0))</f>
        <v>16</v>
      </c>
      <c r="D1536" s="4">
        <f t="shared" si="173"/>
        <v>94</v>
      </c>
      <c r="E1536" s="4">
        <v>0</v>
      </c>
      <c r="F1536" s="4">
        <v>0</v>
      </c>
      <c r="G1536" s="4">
        <v>0</v>
      </c>
      <c r="H1536" s="4">
        <f t="shared" si="168"/>
        <v>0</v>
      </c>
      <c r="I1536" s="4">
        <f t="shared" si="169"/>
        <v>858</v>
      </c>
      <c r="J1536" s="4">
        <f t="shared" si="174"/>
        <v>44000</v>
      </c>
      <c r="K1536" s="4">
        <f t="shared" si="171"/>
        <v>6000</v>
      </c>
      <c r="L1536" s="4">
        <f>IF(D1536=1,"",VLOOKUP(D1536,系数!$AA$1:$AJ$12,MATCH(C1536,圣物评级,0),1))</f>
        <v>50</v>
      </c>
      <c r="M1536" s="4">
        <f t="shared" si="170"/>
        <v>596220</v>
      </c>
    </row>
    <row r="1537" spans="1:13" x14ac:dyDescent="0.3">
      <c r="A1537" s="4">
        <f t="shared" si="172"/>
        <v>81000013</v>
      </c>
      <c r="B1537" s="4">
        <v>1</v>
      </c>
      <c r="C1537" s="4">
        <f>INDEX(属性!F:F,MATCH(强化!A1537,属性!A:A,0))</f>
        <v>16</v>
      </c>
      <c r="D1537" s="4">
        <f t="shared" si="173"/>
        <v>95</v>
      </c>
      <c r="E1537" s="4">
        <v>0</v>
      </c>
      <c r="F1537" s="4">
        <v>0</v>
      </c>
      <c r="G1537" s="4">
        <v>0</v>
      </c>
      <c r="H1537" s="4">
        <f t="shared" si="168"/>
        <v>0</v>
      </c>
      <c r="I1537" s="4">
        <f t="shared" si="169"/>
        <v>864</v>
      </c>
      <c r="J1537" s="4">
        <f t="shared" si="174"/>
        <v>44000</v>
      </c>
      <c r="K1537" s="4">
        <f t="shared" si="171"/>
        <v>6000</v>
      </c>
      <c r="L1537" s="4">
        <f>IF(D1537=1,"",VLOOKUP(D1537,系数!$AA$1:$AJ$12,MATCH(C1537,圣物评级,0),1))</f>
        <v>50</v>
      </c>
      <c r="M1537" s="4">
        <f t="shared" si="170"/>
        <v>640220</v>
      </c>
    </row>
    <row r="1538" spans="1:13" x14ac:dyDescent="0.3">
      <c r="A1538" s="4">
        <f t="shared" si="172"/>
        <v>81000013</v>
      </c>
      <c r="B1538" s="4">
        <v>1</v>
      </c>
      <c r="C1538" s="4">
        <f>INDEX(属性!F:F,MATCH(强化!A1538,属性!A:A,0))</f>
        <v>16</v>
      </c>
      <c r="D1538" s="4">
        <f t="shared" si="173"/>
        <v>96</v>
      </c>
      <c r="E1538" s="4">
        <v>0</v>
      </c>
      <c r="F1538" s="4">
        <v>0</v>
      </c>
      <c r="G1538" s="4">
        <v>0</v>
      </c>
      <c r="H1538" s="4">
        <f t="shared" si="168"/>
        <v>0</v>
      </c>
      <c r="I1538" s="4">
        <f t="shared" si="169"/>
        <v>870</v>
      </c>
      <c r="J1538" s="4">
        <f t="shared" si="174"/>
        <v>44000</v>
      </c>
      <c r="K1538" s="4">
        <f t="shared" si="171"/>
        <v>6000</v>
      </c>
      <c r="L1538" s="4">
        <f>IF(D1538=1,"",VLOOKUP(D1538,系数!$AA$1:$AJ$12,MATCH(C1538,圣物评级,0),1))</f>
        <v>50</v>
      </c>
      <c r="M1538" s="4">
        <f t="shared" si="170"/>
        <v>684220</v>
      </c>
    </row>
    <row r="1539" spans="1:13" x14ac:dyDescent="0.3">
      <c r="A1539" s="4">
        <f t="shared" si="172"/>
        <v>81000013</v>
      </c>
      <c r="B1539" s="4">
        <v>1</v>
      </c>
      <c r="C1539" s="4">
        <f>INDEX(属性!F:F,MATCH(强化!A1539,属性!A:A,0))</f>
        <v>16</v>
      </c>
      <c r="D1539" s="4">
        <f t="shared" si="173"/>
        <v>97</v>
      </c>
      <c r="E1539" s="4">
        <v>0</v>
      </c>
      <c r="F1539" s="4">
        <v>0</v>
      </c>
      <c r="G1539" s="4">
        <v>0</v>
      </c>
      <c r="H1539" s="4">
        <f t="shared" ref="H1539:H1602" si="175">IF(B1539=1,0,VLOOKUP($C1539,圣物数值,2,0)+VLOOKUP($C1539,圣物数值,3,0)*($D1539-1))</f>
        <v>0</v>
      </c>
      <c r="I1539" s="4">
        <f t="shared" ref="I1539:I1602" si="176">IF(B1539=2,0,VLOOKUP($C1539,圣物数值,2,0)+VLOOKUP($C1539,圣物数值,3,0)*($D1539-1))</f>
        <v>876</v>
      </c>
      <c r="J1539" s="4">
        <f t="shared" si="174"/>
        <v>44000</v>
      </c>
      <c r="K1539" s="4">
        <f t="shared" si="171"/>
        <v>6000</v>
      </c>
      <c r="L1539" s="4">
        <f>IF(D1539=1,"",VLOOKUP(D1539,系数!$AA$1:$AJ$12,MATCH(C1539,圣物评级,0),1))</f>
        <v>50</v>
      </c>
      <c r="M1539" s="4">
        <f t="shared" ref="M1539:M1602" si="177">IF(D1539=1,0,M1538+J1538)</f>
        <v>728220</v>
      </c>
    </row>
    <row r="1540" spans="1:13" x14ac:dyDescent="0.3">
      <c r="A1540" s="4">
        <f t="shared" si="172"/>
        <v>81000013</v>
      </c>
      <c r="B1540" s="4">
        <v>1</v>
      </c>
      <c r="C1540" s="4">
        <f>INDEX(属性!F:F,MATCH(强化!A1540,属性!A:A,0))</f>
        <v>16</v>
      </c>
      <c r="D1540" s="4">
        <f t="shared" si="173"/>
        <v>98</v>
      </c>
      <c r="E1540" s="4">
        <v>0</v>
      </c>
      <c r="F1540" s="4">
        <v>0</v>
      </c>
      <c r="G1540" s="4">
        <v>0</v>
      </c>
      <c r="H1540" s="4">
        <f t="shared" si="175"/>
        <v>0</v>
      </c>
      <c r="I1540" s="4">
        <f t="shared" si="176"/>
        <v>882</v>
      </c>
      <c r="J1540" s="4">
        <f t="shared" si="174"/>
        <v>44000</v>
      </c>
      <c r="K1540" s="4">
        <f t="shared" si="171"/>
        <v>6000</v>
      </c>
      <c r="L1540" s="4">
        <f>IF(D1540=1,"",VLOOKUP(D1540,系数!$AA$1:$AJ$12,MATCH(C1540,圣物评级,0),1))</f>
        <v>50</v>
      </c>
      <c r="M1540" s="4">
        <f t="shared" si="177"/>
        <v>772220</v>
      </c>
    </row>
    <row r="1541" spans="1:13" x14ac:dyDescent="0.3">
      <c r="A1541" s="4">
        <f t="shared" si="172"/>
        <v>81000013</v>
      </c>
      <c r="B1541" s="4">
        <v>1</v>
      </c>
      <c r="C1541" s="4">
        <f>INDEX(属性!F:F,MATCH(强化!A1541,属性!A:A,0))</f>
        <v>16</v>
      </c>
      <c r="D1541" s="4">
        <f t="shared" si="173"/>
        <v>99</v>
      </c>
      <c r="E1541" s="4">
        <v>0</v>
      </c>
      <c r="F1541" s="4">
        <v>0</v>
      </c>
      <c r="G1541" s="4">
        <v>0</v>
      </c>
      <c r="H1541" s="4">
        <f t="shared" si="175"/>
        <v>0</v>
      </c>
      <c r="I1541" s="4">
        <f t="shared" si="176"/>
        <v>888</v>
      </c>
      <c r="J1541" s="4">
        <f t="shared" si="174"/>
        <v>44000</v>
      </c>
      <c r="K1541" s="4">
        <f t="shared" si="171"/>
        <v>6000</v>
      </c>
      <c r="L1541" s="4">
        <f>IF(D1541=1,"",VLOOKUP(D1541,系数!$AA$1:$AJ$12,MATCH(C1541,圣物评级,0),1))</f>
        <v>50</v>
      </c>
      <c r="M1541" s="4">
        <f t="shared" si="177"/>
        <v>816220</v>
      </c>
    </row>
    <row r="1542" spans="1:13" x14ac:dyDescent="0.3">
      <c r="A1542" s="4">
        <f t="shared" si="172"/>
        <v>81000013</v>
      </c>
      <c r="B1542" s="4">
        <v>1</v>
      </c>
      <c r="C1542" s="4">
        <f>INDEX(属性!F:F,MATCH(强化!A1542,属性!A:A,0))</f>
        <v>16</v>
      </c>
      <c r="D1542" s="4">
        <f t="shared" si="173"/>
        <v>100</v>
      </c>
      <c r="E1542" s="4">
        <v>0</v>
      </c>
      <c r="F1542" s="4">
        <v>0</v>
      </c>
      <c r="G1542" s="4">
        <v>0</v>
      </c>
      <c r="H1542" s="4">
        <f t="shared" si="175"/>
        <v>0</v>
      </c>
      <c r="I1542" s="4">
        <f t="shared" si="176"/>
        <v>894</v>
      </c>
      <c r="J1542" s="4">
        <f t="shared" si="174"/>
        <v>44000</v>
      </c>
      <c r="K1542" s="4">
        <f t="shared" si="171"/>
        <v>6000</v>
      </c>
      <c r="L1542" s="4">
        <f>IF(D1542=1,"",VLOOKUP(D1542,系数!$AA$1:$AJ$12,MATCH(C1542,圣物评级,0),1))</f>
        <v>55</v>
      </c>
      <c r="M1542" s="4">
        <f t="shared" si="177"/>
        <v>860220</v>
      </c>
    </row>
    <row r="1543" spans="1:13" x14ac:dyDescent="0.3">
      <c r="A1543" s="4">
        <f t="shared" si="172"/>
        <v>81000013</v>
      </c>
      <c r="B1543" s="4">
        <v>1</v>
      </c>
      <c r="C1543" s="4">
        <f>INDEX(属性!F:F,MATCH(强化!A1543,属性!A:A,0))</f>
        <v>16</v>
      </c>
      <c r="D1543" s="4">
        <f t="shared" si="173"/>
        <v>101</v>
      </c>
      <c r="E1543" s="4">
        <v>0</v>
      </c>
      <c r="F1543" s="4">
        <v>0</v>
      </c>
      <c r="G1543" s="4">
        <v>0</v>
      </c>
      <c r="H1543" s="4">
        <f t="shared" si="175"/>
        <v>0</v>
      </c>
      <c r="I1543" s="4">
        <f t="shared" si="176"/>
        <v>900</v>
      </c>
      <c r="J1543" s="4">
        <f t="shared" si="174"/>
        <v>44000</v>
      </c>
      <c r="K1543" s="4">
        <f t="shared" si="171"/>
        <v>6000</v>
      </c>
      <c r="L1543" s="4">
        <f>IF(D1543=1,"",VLOOKUP(D1543,系数!$AA$1:$AJ$12,MATCH(C1543,圣物评级,0),1))</f>
        <v>55</v>
      </c>
      <c r="M1543" s="4">
        <f t="shared" si="177"/>
        <v>904220</v>
      </c>
    </row>
    <row r="1544" spans="1:13" x14ac:dyDescent="0.3">
      <c r="A1544" s="4">
        <f t="shared" si="172"/>
        <v>81000013</v>
      </c>
      <c r="B1544" s="4">
        <v>1</v>
      </c>
      <c r="C1544" s="4">
        <f>INDEX(属性!F:F,MATCH(强化!A1544,属性!A:A,0))</f>
        <v>16</v>
      </c>
      <c r="D1544" s="4">
        <f t="shared" si="173"/>
        <v>102</v>
      </c>
      <c r="E1544" s="4">
        <v>0</v>
      </c>
      <c r="F1544" s="4">
        <v>0</v>
      </c>
      <c r="G1544" s="4">
        <v>0</v>
      </c>
      <c r="H1544" s="4">
        <f t="shared" si="175"/>
        <v>0</v>
      </c>
      <c r="I1544" s="4">
        <f t="shared" si="176"/>
        <v>906</v>
      </c>
      <c r="J1544" s="4">
        <f t="shared" si="174"/>
        <v>44000</v>
      </c>
      <c r="K1544" s="4">
        <f t="shared" si="171"/>
        <v>6000</v>
      </c>
      <c r="L1544" s="4">
        <f>IF(D1544=1,"",VLOOKUP(D1544,系数!$AA$1:$AJ$12,MATCH(C1544,圣物评级,0),1))</f>
        <v>55</v>
      </c>
      <c r="M1544" s="4">
        <f t="shared" si="177"/>
        <v>948220</v>
      </c>
    </row>
    <row r="1545" spans="1:13" x14ac:dyDescent="0.3">
      <c r="A1545" s="4">
        <f t="shared" si="172"/>
        <v>81000013</v>
      </c>
      <c r="B1545" s="4">
        <v>1</v>
      </c>
      <c r="C1545" s="4">
        <f>INDEX(属性!F:F,MATCH(强化!A1545,属性!A:A,0))</f>
        <v>16</v>
      </c>
      <c r="D1545" s="4">
        <f t="shared" si="173"/>
        <v>103</v>
      </c>
      <c r="E1545" s="4">
        <v>0</v>
      </c>
      <c r="F1545" s="4">
        <v>0</v>
      </c>
      <c r="G1545" s="4">
        <v>0</v>
      </c>
      <c r="H1545" s="4">
        <f t="shared" si="175"/>
        <v>0</v>
      </c>
      <c r="I1545" s="4">
        <f t="shared" si="176"/>
        <v>912</v>
      </c>
      <c r="J1545" s="4">
        <f t="shared" si="174"/>
        <v>44000</v>
      </c>
      <c r="K1545" s="4">
        <f t="shared" si="171"/>
        <v>6000</v>
      </c>
      <c r="L1545" s="4">
        <f>IF(D1545=1,"",VLOOKUP(D1545,系数!$AA$1:$AJ$12,MATCH(C1545,圣物评级,0),1))</f>
        <v>55</v>
      </c>
      <c r="M1545" s="4">
        <f t="shared" si="177"/>
        <v>992220</v>
      </c>
    </row>
    <row r="1546" spans="1:13" x14ac:dyDescent="0.3">
      <c r="A1546" s="4">
        <f t="shared" si="172"/>
        <v>81000013</v>
      </c>
      <c r="B1546" s="4">
        <v>1</v>
      </c>
      <c r="C1546" s="4">
        <f>INDEX(属性!F:F,MATCH(强化!A1546,属性!A:A,0))</f>
        <v>16</v>
      </c>
      <c r="D1546" s="4">
        <f t="shared" si="173"/>
        <v>104</v>
      </c>
      <c r="E1546" s="4">
        <v>0</v>
      </c>
      <c r="F1546" s="4">
        <v>0</v>
      </c>
      <c r="G1546" s="4">
        <v>0</v>
      </c>
      <c r="H1546" s="4">
        <f t="shared" si="175"/>
        <v>0</v>
      </c>
      <c r="I1546" s="4">
        <f t="shared" si="176"/>
        <v>918</v>
      </c>
      <c r="J1546" s="4">
        <f t="shared" si="174"/>
        <v>44000</v>
      </c>
      <c r="K1546" s="4">
        <f t="shared" si="171"/>
        <v>6000</v>
      </c>
      <c r="L1546" s="4">
        <f>IF(D1546=1,"",VLOOKUP(D1546,系数!$AA$1:$AJ$12,MATCH(C1546,圣物评级,0),1))</f>
        <v>55</v>
      </c>
      <c r="M1546" s="4">
        <f t="shared" si="177"/>
        <v>1036220</v>
      </c>
    </row>
    <row r="1547" spans="1:13" x14ac:dyDescent="0.3">
      <c r="A1547" s="4">
        <f t="shared" si="172"/>
        <v>81000013</v>
      </c>
      <c r="B1547" s="4">
        <v>1</v>
      </c>
      <c r="C1547" s="4">
        <f>INDEX(属性!F:F,MATCH(强化!A1547,属性!A:A,0))</f>
        <v>16</v>
      </c>
      <c r="D1547" s="4">
        <f t="shared" si="173"/>
        <v>105</v>
      </c>
      <c r="E1547" s="4">
        <v>0</v>
      </c>
      <c r="F1547" s="4">
        <v>0</v>
      </c>
      <c r="G1547" s="4">
        <v>0</v>
      </c>
      <c r="H1547" s="4">
        <f t="shared" si="175"/>
        <v>0</v>
      </c>
      <c r="I1547" s="4">
        <f t="shared" si="176"/>
        <v>924</v>
      </c>
      <c r="J1547" s="4">
        <f t="shared" si="174"/>
        <v>44000</v>
      </c>
      <c r="K1547" s="4">
        <f t="shared" si="171"/>
        <v>6000</v>
      </c>
      <c r="L1547" s="4">
        <f>IF(D1547=1,"",VLOOKUP(D1547,系数!$AA$1:$AJ$12,MATCH(C1547,圣物评级,0),1))</f>
        <v>55</v>
      </c>
      <c r="M1547" s="4">
        <f t="shared" si="177"/>
        <v>1080220</v>
      </c>
    </row>
    <row r="1548" spans="1:13" x14ac:dyDescent="0.3">
      <c r="A1548" s="4">
        <f t="shared" si="172"/>
        <v>81000013</v>
      </c>
      <c r="B1548" s="4">
        <v>1</v>
      </c>
      <c r="C1548" s="4">
        <f>INDEX(属性!F:F,MATCH(强化!A1548,属性!A:A,0))</f>
        <v>16</v>
      </c>
      <c r="D1548" s="4">
        <f t="shared" si="173"/>
        <v>106</v>
      </c>
      <c r="E1548" s="4">
        <v>0</v>
      </c>
      <c r="F1548" s="4">
        <v>0</v>
      </c>
      <c r="G1548" s="4">
        <v>0</v>
      </c>
      <c r="H1548" s="4">
        <f t="shared" si="175"/>
        <v>0</v>
      </c>
      <c r="I1548" s="4">
        <f t="shared" si="176"/>
        <v>930</v>
      </c>
      <c r="J1548" s="4">
        <f t="shared" si="174"/>
        <v>44000</v>
      </c>
      <c r="K1548" s="4">
        <f t="shared" si="171"/>
        <v>6000</v>
      </c>
      <c r="L1548" s="4">
        <f>IF(D1548=1,"",VLOOKUP(D1548,系数!$AA$1:$AJ$12,MATCH(C1548,圣物评级,0),1))</f>
        <v>55</v>
      </c>
      <c r="M1548" s="4">
        <f t="shared" si="177"/>
        <v>1124220</v>
      </c>
    </row>
    <row r="1549" spans="1:13" x14ac:dyDescent="0.3">
      <c r="A1549" s="4">
        <f t="shared" si="172"/>
        <v>81000013</v>
      </c>
      <c r="B1549" s="4">
        <v>1</v>
      </c>
      <c r="C1549" s="4">
        <f>INDEX(属性!F:F,MATCH(强化!A1549,属性!A:A,0))</f>
        <v>16</v>
      </c>
      <c r="D1549" s="4">
        <f t="shared" si="173"/>
        <v>107</v>
      </c>
      <c r="E1549" s="4">
        <v>0</v>
      </c>
      <c r="F1549" s="4">
        <v>0</v>
      </c>
      <c r="G1549" s="4">
        <v>0</v>
      </c>
      <c r="H1549" s="4">
        <f t="shared" si="175"/>
        <v>0</v>
      </c>
      <c r="I1549" s="4">
        <f t="shared" si="176"/>
        <v>936</v>
      </c>
      <c r="J1549" s="4">
        <f t="shared" si="174"/>
        <v>44000</v>
      </c>
      <c r="K1549" s="4">
        <f t="shared" si="171"/>
        <v>6000</v>
      </c>
      <c r="L1549" s="4">
        <f>IF(D1549=1,"",VLOOKUP(D1549,系数!$AA$1:$AJ$12,MATCH(C1549,圣物评级,0),1))</f>
        <v>55</v>
      </c>
      <c r="M1549" s="4">
        <f t="shared" si="177"/>
        <v>1168220</v>
      </c>
    </row>
    <row r="1550" spans="1:13" x14ac:dyDescent="0.3">
      <c r="A1550" s="4">
        <f t="shared" si="172"/>
        <v>81000013</v>
      </c>
      <c r="B1550" s="4">
        <v>1</v>
      </c>
      <c r="C1550" s="4">
        <f>INDEX(属性!F:F,MATCH(强化!A1550,属性!A:A,0))</f>
        <v>16</v>
      </c>
      <c r="D1550" s="4">
        <f t="shared" si="173"/>
        <v>108</v>
      </c>
      <c r="E1550" s="4">
        <v>0</v>
      </c>
      <c r="F1550" s="4">
        <v>0</v>
      </c>
      <c r="G1550" s="4">
        <v>0</v>
      </c>
      <c r="H1550" s="4">
        <f t="shared" si="175"/>
        <v>0</v>
      </c>
      <c r="I1550" s="4">
        <f t="shared" si="176"/>
        <v>942</v>
      </c>
      <c r="J1550" s="4">
        <f t="shared" si="174"/>
        <v>44000</v>
      </c>
      <c r="K1550" s="4">
        <f t="shared" si="171"/>
        <v>6000</v>
      </c>
      <c r="L1550" s="4">
        <f>IF(D1550=1,"",VLOOKUP(D1550,系数!$AA$1:$AJ$12,MATCH(C1550,圣物评级,0),1))</f>
        <v>55</v>
      </c>
      <c r="M1550" s="4">
        <f t="shared" si="177"/>
        <v>1212220</v>
      </c>
    </row>
    <row r="1551" spans="1:13" x14ac:dyDescent="0.3">
      <c r="A1551" s="4">
        <f t="shared" si="172"/>
        <v>81000013</v>
      </c>
      <c r="B1551" s="4">
        <v>1</v>
      </c>
      <c r="C1551" s="4">
        <f>INDEX(属性!F:F,MATCH(强化!A1551,属性!A:A,0))</f>
        <v>16</v>
      </c>
      <c r="D1551" s="4">
        <f t="shared" si="173"/>
        <v>109</v>
      </c>
      <c r="E1551" s="4">
        <v>0</v>
      </c>
      <c r="F1551" s="4">
        <v>0</v>
      </c>
      <c r="G1551" s="4">
        <v>0</v>
      </c>
      <c r="H1551" s="4">
        <f t="shared" si="175"/>
        <v>0</v>
      </c>
      <c r="I1551" s="4">
        <f t="shared" si="176"/>
        <v>948</v>
      </c>
      <c r="J1551" s="4">
        <f t="shared" si="174"/>
        <v>44000</v>
      </c>
      <c r="K1551" s="4">
        <f t="shared" si="171"/>
        <v>6000</v>
      </c>
      <c r="L1551" s="4">
        <f>IF(D1551=1,"",VLOOKUP(D1551,系数!$AA$1:$AJ$12,MATCH(C1551,圣物评级,0),1))</f>
        <v>55</v>
      </c>
      <c r="M1551" s="4">
        <f t="shared" si="177"/>
        <v>1256220</v>
      </c>
    </row>
    <row r="1552" spans="1:13" x14ac:dyDescent="0.3">
      <c r="A1552" s="4">
        <f t="shared" si="172"/>
        <v>81000013</v>
      </c>
      <c r="B1552" s="4">
        <v>1</v>
      </c>
      <c r="C1552" s="4">
        <f>INDEX(属性!F:F,MATCH(强化!A1552,属性!A:A,0))</f>
        <v>16</v>
      </c>
      <c r="D1552" s="4">
        <f t="shared" si="173"/>
        <v>110</v>
      </c>
      <c r="E1552" s="4">
        <v>0</v>
      </c>
      <c r="F1552" s="4">
        <v>0</v>
      </c>
      <c r="G1552" s="4">
        <v>0</v>
      </c>
      <c r="H1552" s="4">
        <f t="shared" si="175"/>
        <v>0</v>
      </c>
      <c r="I1552" s="4">
        <f t="shared" si="176"/>
        <v>954</v>
      </c>
      <c r="J1552" s="4">
        <f t="shared" si="174"/>
        <v>44000</v>
      </c>
      <c r="K1552" s="4">
        <f t="shared" si="171"/>
        <v>6000</v>
      </c>
      <c r="L1552" s="4">
        <f>IF(D1552=1,"",VLOOKUP(D1552,系数!$AA$1:$AJ$12,MATCH(C1552,圣物评级,0),1))</f>
        <v>55</v>
      </c>
      <c r="M1552" s="4">
        <f t="shared" si="177"/>
        <v>1300220</v>
      </c>
    </row>
    <row r="1553" spans="1:13" x14ac:dyDescent="0.3">
      <c r="A1553" s="4">
        <f t="shared" si="172"/>
        <v>81000013</v>
      </c>
      <c r="B1553" s="4">
        <v>1</v>
      </c>
      <c r="C1553" s="4">
        <f>INDEX(属性!F:F,MATCH(强化!A1553,属性!A:A,0))</f>
        <v>16</v>
      </c>
      <c r="D1553" s="4">
        <f t="shared" si="173"/>
        <v>111</v>
      </c>
      <c r="E1553" s="4">
        <v>0</v>
      </c>
      <c r="F1553" s="4">
        <v>0</v>
      </c>
      <c r="G1553" s="4">
        <v>0</v>
      </c>
      <c r="H1553" s="4">
        <f t="shared" si="175"/>
        <v>0</v>
      </c>
      <c r="I1553" s="4">
        <f t="shared" si="176"/>
        <v>960</v>
      </c>
      <c r="J1553" s="4">
        <f t="shared" si="174"/>
        <v>44000</v>
      </c>
      <c r="K1553" s="4">
        <f t="shared" si="171"/>
        <v>6000</v>
      </c>
      <c r="L1553" s="4">
        <f>IF(D1553=1,"",VLOOKUP(D1553,系数!$AA$1:$AJ$12,MATCH(C1553,圣物评级,0),1))</f>
        <v>55</v>
      </c>
      <c r="M1553" s="4">
        <f t="shared" si="177"/>
        <v>1344220</v>
      </c>
    </row>
    <row r="1554" spans="1:13" x14ac:dyDescent="0.3">
      <c r="A1554" s="4">
        <f t="shared" si="172"/>
        <v>81000013</v>
      </c>
      <c r="B1554" s="4">
        <v>1</v>
      </c>
      <c r="C1554" s="4">
        <f>INDEX(属性!F:F,MATCH(强化!A1554,属性!A:A,0))</f>
        <v>16</v>
      </c>
      <c r="D1554" s="4">
        <f t="shared" si="173"/>
        <v>112</v>
      </c>
      <c r="E1554" s="4">
        <v>0</v>
      </c>
      <c r="F1554" s="4">
        <v>0</v>
      </c>
      <c r="G1554" s="4">
        <v>0</v>
      </c>
      <c r="H1554" s="4">
        <f t="shared" si="175"/>
        <v>0</v>
      </c>
      <c r="I1554" s="4">
        <f t="shared" si="176"/>
        <v>966</v>
      </c>
      <c r="J1554" s="4">
        <f t="shared" si="174"/>
        <v>44000</v>
      </c>
      <c r="K1554" s="4">
        <f t="shared" si="171"/>
        <v>6000</v>
      </c>
      <c r="L1554" s="4">
        <f>IF(D1554=1,"",VLOOKUP(D1554,系数!$AA$1:$AJ$12,MATCH(C1554,圣物评级,0),1))</f>
        <v>55</v>
      </c>
      <c r="M1554" s="4">
        <f t="shared" si="177"/>
        <v>1388220</v>
      </c>
    </row>
    <row r="1555" spans="1:13" x14ac:dyDescent="0.3">
      <c r="A1555" s="4">
        <f t="shared" si="172"/>
        <v>81000013</v>
      </c>
      <c r="B1555" s="4">
        <v>1</v>
      </c>
      <c r="C1555" s="4">
        <f>INDEX(属性!F:F,MATCH(强化!A1555,属性!A:A,0))</f>
        <v>16</v>
      </c>
      <c r="D1555" s="4">
        <f t="shared" si="173"/>
        <v>113</v>
      </c>
      <c r="E1555" s="4">
        <v>0</v>
      </c>
      <c r="F1555" s="4">
        <v>0</v>
      </c>
      <c r="G1555" s="4">
        <v>0</v>
      </c>
      <c r="H1555" s="4">
        <f t="shared" si="175"/>
        <v>0</v>
      </c>
      <c r="I1555" s="4">
        <f t="shared" si="176"/>
        <v>972</v>
      </c>
      <c r="J1555" s="4">
        <f t="shared" si="174"/>
        <v>44000</v>
      </c>
      <c r="K1555" s="4">
        <f t="shared" si="171"/>
        <v>6000</v>
      </c>
      <c r="L1555" s="4">
        <f>IF(D1555=1,"",VLOOKUP(D1555,系数!$AA$1:$AJ$12,MATCH(C1555,圣物评级,0),1))</f>
        <v>55</v>
      </c>
      <c r="M1555" s="4">
        <f t="shared" si="177"/>
        <v>1432220</v>
      </c>
    </row>
    <row r="1556" spans="1:13" x14ac:dyDescent="0.3">
      <c r="A1556" s="4">
        <f t="shared" si="172"/>
        <v>81000013</v>
      </c>
      <c r="B1556" s="4">
        <v>1</v>
      </c>
      <c r="C1556" s="4">
        <f>INDEX(属性!F:F,MATCH(强化!A1556,属性!A:A,0))</f>
        <v>16</v>
      </c>
      <c r="D1556" s="4">
        <f t="shared" si="173"/>
        <v>114</v>
      </c>
      <c r="E1556" s="4">
        <v>0</v>
      </c>
      <c r="F1556" s="4">
        <v>0</v>
      </c>
      <c r="G1556" s="4">
        <v>0</v>
      </c>
      <c r="H1556" s="4">
        <f t="shared" si="175"/>
        <v>0</v>
      </c>
      <c r="I1556" s="4">
        <f t="shared" si="176"/>
        <v>978</v>
      </c>
      <c r="J1556" s="4">
        <f t="shared" si="174"/>
        <v>44000</v>
      </c>
      <c r="K1556" s="4">
        <f t="shared" si="171"/>
        <v>6000</v>
      </c>
      <c r="L1556" s="4">
        <f>IF(D1556=1,"",VLOOKUP(D1556,系数!$AA$1:$AJ$12,MATCH(C1556,圣物评级,0),1))</f>
        <v>55</v>
      </c>
      <c r="M1556" s="4">
        <f t="shared" si="177"/>
        <v>1476220</v>
      </c>
    </row>
    <row r="1557" spans="1:13" x14ac:dyDescent="0.3">
      <c r="A1557" s="4">
        <f t="shared" si="172"/>
        <v>81000013</v>
      </c>
      <c r="B1557" s="4">
        <v>1</v>
      </c>
      <c r="C1557" s="4">
        <f>INDEX(属性!F:F,MATCH(强化!A1557,属性!A:A,0))</f>
        <v>16</v>
      </c>
      <c r="D1557" s="4">
        <f t="shared" si="173"/>
        <v>115</v>
      </c>
      <c r="E1557" s="4">
        <v>0</v>
      </c>
      <c r="F1557" s="4">
        <v>0</v>
      </c>
      <c r="G1557" s="4">
        <v>0</v>
      </c>
      <c r="H1557" s="4">
        <f t="shared" si="175"/>
        <v>0</v>
      </c>
      <c r="I1557" s="4">
        <f t="shared" si="176"/>
        <v>984</v>
      </c>
      <c r="J1557" s="4">
        <f t="shared" si="174"/>
        <v>44000</v>
      </c>
      <c r="K1557" s="4">
        <f t="shared" si="171"/>
        <v>6000</v>
      </c>
      <c r="L1557" s="4">
        <f>IF(D1557=1,"",VLOOKUP(D1557,系数!$AA$1:$AJ$12,MATCH(C1557,圣物评级,0),1))</f>
        <v>55</v>
      </c>
      <c r="M1557" s="4">
        <f t="shared" si="177"/>
        <v>1520220</v>
      </c>
    </row>
    <row r="1558" spans="1:13" x14ac:dyDescent="0.3">
      <c r="A1558" s="4">
        <f t="shared" si="172"/>
        <v>81000013</v>
      </c>
      <c r="B1558" s="4">
        <v>1</v>
      </c>
      <c r="C1558" s="4">
        <f>INDEX(属性!F:F,MATCH(强化!A1558,属性!A:A,0))</f>
        <v>16</v>
      </c>
      <c r="D1558" s="4">
        <f t="shared" si="173"/>
        <v>116</v>
      </c>
      <c r="E1558" s="4">
        <v>0</v>
      </c>
      <c r="F1558" s="4">
        <v>0</v>
      </c>
      <c r="G1558" s="4">
        <v>0</v>
      </c>
      <c r="H1558" s="4">
        <f t="shared" si="175"/>
        <v>0</v>
      </c>
      <c r="I1558" s="4">
        <f t="shared" si="176"/>
        <v>990</v>
      </c>
      <c r="J1558" s="4">
        <f t="shared" si="174"/>
        <v>44000</v>
      </c>
      <c r="K1558" s="4">
        <f t="shared" si="171"/>
        <v>6000</v>
      </c>
      <c r="L1558" s="4">
        <f>IF(D1558=1,"",VLOOKUP(D1558,系数!$AA$1:$AJ$12,MATCH(C1558,圣物评级,0),1))</f>
        <v>55</v>
      </c>
      <c r="M1558" s="4">
        <f t="shared" si="177"/>
        <v>1564220</v>
      </c>
    </row>
    <row r="1559" spans="1:13" x14ac:dyDescent="0.3">
      <c r="A1559" s="4">
        <f t="shared" si="172"/>
        <v>81000013</v>
      </c>
      <c r="B1559" s="4">
        <v>1</v>
      </c>
      <c r="C1559" s="4">
        <f>INDEX(属性!F:F,MATCH(强化!A1559,属性!A:A,0))</f>
        <v>16</v>
      </c>
      <c r="D1559" s="4">
        <f t="shared" si="173"/>
        <v>117</v>
      </c>
      <c r="E1559" s="4">
        <v>0</v>
      </c>
      <c r="F1559" s="4">
        <v>0</v>
      </c>
      <c r="G1559" s="4">
        <v>0</v>
      </c>
      <c r="H1559" s="4">
        <f t="shared" si="175"/>
        <v>0</v>
      </c>
      <c r="I1559" s="4">
        <f t="shared" si="176"/>
        <v>996</v>
      </c>
      <c r="J1559" s="4">
        <f t="shared" si="174"/>
        <v>44000</v>
      </c>
      <c r="K1559" s="4">
        <f t="shared" si="171"/>
        <v>6000</v>
      </c>
      <c r="L1559" s="4">
        <f>IF(D1559=1,"",VLOOKUP(D1559,系数!$AA$1:$AJ$12,MATCH(C1559,圣物评级,0),1))</f>
        <v>55</v>
      </c>
      <c r="M1559" s="4">
        <f t="shared" si="177"/>
        <v>1608220</v>
      </c>
    </row>
    <row r="1560" spans="1:13" x14ac:dyDescent="0.3">
      <c r="A1560" s="4">
        <f t="shared" si="172"/>
        <v>81000013</v>
      </c>
      <c r="B1560" s="4">
        <v>1</v>
      </c>
      <c r="C1560" s="4">
        <f>INDEX(属性!F:F,MATCH(强化!A1560,属性!A:A,0))</f>
        <v>16</v>
      </c>
      <c r="D1560" s="4">
        <f t="shared" si="173"/>
        <v>118</v>
      </c>
      <c r="E1560" s="4">
        <v>0</v>
      </c>
      <c r="F1560" s="4">
        <v>0</v>
      </c>
      <c r="G1560" s="4">
        <v>0</v>
      </c>
      <c r="H1560" s="4">
        <f t="shared" si="175"/>
        <v>0</v>
      </c>
      <c r="I1560" s="4">
        <f t="shared" si="176"/>
        <v>1002</v>
      </c>
      <c r="J1560" s="4">
        <f t="shared" si="174"/>
        <v>44000</v>
      </c>
      <c r="K1560" s="4">
        <f t="shared" si="171"/>
        <v>6000</v>
      </c>
      <c r="L1560" s="4">
        <f>IF(D1560=1,"",VLOOKUP(D1560,系数!$AA$1:$AJ$12,MATCH(C1560,圣物评级,0),1))</f>
        <v>55</v>
      </c>
      <c r="M1560" s="4">
        <f t="shared" si="177"/>
        <v>1652220</v>
      </c>
    </row>
    <row r="1561" spans="1:13" x14ac:dyDescent="0.3">
      <c r="A1561" s="4">
        <f t="shared" si="172"/>
        <v>81000013</v>
      </c>
      <c r="B1561" s="4">
        <v>1</v>
      </c>
      <c r="C1561" s="4">
        <f>INDEX(属性!F:F,MATCH(强化!A1561,属性!A:A,0))</f>
        <v>16</v>
      </c>
      <c r="D1561" s="4">
        <f t="shared" si="173"/>
        <v>119</v>
      </c>
      <c r="E1561" s="4">
        <v>0</v>
      </c>
      <c r="F1561" s="4">
        <v>0</v>
      </c>
      <c r="G1561" s="4">
        <v>0</v>
      </c>
      <c r="H1561" s="4">
        <f t="shared" si="175"/>
        <v>0</v>
      </c>
      <c r="I1561" s="4">
        <f t="shared" si="176"/>
        <v>1008</v>
      </c>
      <c r="J1561" s="4">
        <f t="shared" si="174"/>
        <v>44000</v>
      </c>
      <c r="K1561" s="4">
        <f t="shared" si="171"/>
        <v>6000</v>
      </c>
      <c r="L1561" s="4">
        <f>IF(D1561=1,"",VLOOKUP(D1561,系数!$AA$1:$AJ$12,MATCH(C1561,圣物评级,0),1))</f>
        <v>55</v>
      </c>
      <c r="M1561" s="4">
        <f t="shared" si="177"/>
        <v>1696220</v>
      </c>
    </row>
    <row r="1562" spans="1:13" x14ac:dyDescent="0.3">
      <c r="A1562" s="4">
        <f t="shared" si="172"/>
        <v>81000013</v>
      </c>
      <c r="B1562" s="4">
        <v>1</v>
      </c>
      <c r="C1562" s="4">
        <f>INDEX(属性!F:F,MATCH(强化!A1562,属性!A:A,0))</f>
        <v>16</v>
      </c>
      <c r="D1562" s="4">
        <f t="shared" si="173"/>
        <v>120</v>
      </c>
      <c r="E1562" s="4">
        <v>0</v>
      </c>
      <c r="F1562" s="4">
        <v>0</v>
      </c>
      <c r="G1562" s="4">
        <v>0</v>
      </c>
      <c r="H1562" s="4">
        <f t="shared" si="175"/>
        <v>0</v>
      </c>
      <c r="I1562" s="4">
        <f t="shared" si="176"/>
        <v>1014</v>
      </c>
      <c r="J1562" s="4">
        <f t="shared" si="174"/>
        <v>44000</v>
      </c>
      <c r="K1562" s="4">
        <f t="shared" si="171"/>
        <v>6000</v>
      </c>
      <c r="L1562" s="4">
        <f>IF(D1562=1,"",VLOOKUP(D1562,系数!$AA$1:$AJ$12,MATCH(C1562,圣物评级,0),1))</f>
        <v>55</v>
      </c>
      <c r="M1562" s="4">
        <f t="shared" si="177"/>
        <v>1740220</v>
      </c>
    </row>
    <row r="1563" spans="1:13" x14ac:dyDescent="0.3">
      <c r="A1563" s="4">
        <f t="shared" si="172"/>
        <v>81000014</v>
      </c>
      <c r="B1563" s="4">
        <v>1</v>
      </c>
      <c r="C1563" s="4">
        <f>INDEX(属性!F:F,MATCH(强化!A1563,属性!A:A,0))</f>
        <v>16</v>
      </c>
      <c r="D1563" s="4">
        <f t="shared" si="173"/>
        <v>1</v>
      </c>
      <c r="E1563" s="4">
        <v>0</v>
      </c>
      <c r="F1563" s="4">
        <v>0</v>
      </c>
      <c r="G1563" s="4">
        <v>0</v>
      </c>
      <c r="H1563" s="4">
        <f t="shared" si="175"/>
        <v>0</v>
      </c>
      <c r="I1563" s="4">
        <f t="shared" si="176"/>
        <v>300</v>
      </c>
      <c r="J1563" s="4">
        <f t="shared" si="174"/>
        <v>8</v>
      </c>
      <c r="K1563" s="4">
        <f t="shared" si="171"/>
        <v>6000</v>
      </c>
      <c r="L1563" s="4" t="str">
        <f>IF(D1563=1,"",VLOOKUP(D1563,系数!$AA$1:$AJ$12,MATCH(C1563,圣物评级,0),1))</f>
        <v/>
      </c>
      <c r="M1563" s="4">
        <f t="shared" si="177"/>
        <v>0</v>
      </c>
    </row>
    <row r="1564" spans="1:13" x14ac:dyDescent="0.3">
      <c r="A1564" s="4">
        <f t="shared" si="172"/>
        <v>81000014</v>
      </c>
      <c r="B1564" s="4">
        <v>1</v>
      </c>
      <c r="C1564" s="4">
        <f>INDEX(属性!F:F,MATCH(强化!A1564,属性!A:A,0))</f>
        <v>16</v>
      </c>
      <c r="D1564" s="4">
        <f t="shared" si="173"/>
        <v>2</v>
      </c>
      <c r="E1564" s="4">
        <v>0</v>
      </c>
      <c r="F1564" s="4">
        <v>0</v>
      </c>
      <c r="G1564" s="4">
        <v>0</v>
      </c>
      <c r="H1564" s="4">
        <f t="shared" si="175"/>
        <v>0</v>
      </c>
      <c r="I1564" s="4">
        <f t="shared" si="176"/>
        <v>306</v>
      </c>
      <c r="J1564" s="4">
        <f t="shared" si="174"/>
        <v>16</v>
      </c>
      <c r="K1564" s="4">
        <f t="shared" si="171"/>
        <v>6000</v>
      </c>
      <c r="L1564" s="4">
        <f>IF(D1564=1,"",VLOOKUP(D1564,系数!$AA$1:$AJ$12,MATCH(C1564,圣物评级,0),1))</f>
        <v>5</v>
      </c>
      <c r="M1564" s="4">
        <f t="shared" si="177"/>
        <v>8</v>
      </c>
    </row>
    <row r="1565" spans="1:13" x14ac:dyDescent="0.3">
      <c r="A1565" s="4">
        <f t="shared" si="172"/>
        <v>81000014</v>
      </c>
      <c r="B1565" s="4">
        <v>1</v>
      </c>
      <c r="C1565" s="4">
        <f>INDEX(属性!F:F,MATCH(强化!A1565,属性!A:A,0))</f>
        <v>16</v>
      </c>
      <c r="D1565" s="4">
        <f t="shared" si="173"/>
        <v>3</v>
      </c>
      <c r="E1565" s="4">
        <v>0</v>
      </c>
      <c r="F1565" s="4">
        <v>0</v>
      </c>
      <c r="G1565" s="4">
        <v>0</v>
      </c>
      <c r="H1565" s="4">
        <f t="shared" si="175"/>
        <v>0</v>
      </c>
      <c r="I1565" s="4">
        <f t="shared" si="176"/>
        <v>312</v>
      </c>
      <c r="J1565" s="4">
        <f t="shared" si="174"/>
        <v>24</v>
      </c>
      <c r="K1565" s="4">
        <f t="shared" si="171"/>
        <v>6000</v>
      </c>
      <c r="L1565" s="4">
        <f>IF(D1565=1,"",VLOOKUP(D1565,系数!$AA$1:$AJ$12,MATCH(C1565,圣物评级,0),1))</f>
        <v>5</v>
      </c>
      <c r="M1565" s="4">
        <f t="shared" si="177"/>
        <v>24</v>
      </c>
    </row>
    <row r="1566" spans="1:13" x14ac:dyDescent="0.3">
      <c r="A1566" s="4">
        <f t="shared" si="172"/>
        <v>81000014</v>
      </c>
      <c r="B1566" s="4">
        <v>1</v>
      </c>
      <c r="C1566" s="4">
        <f>INDEX(属性!F:F,MATCH(强化!A1566,属性!A:A,0))</f>
        <v>16</v>
      </c>
      <c r="D1566" s="4">
        <f t="shared" si="173"/>
        <v>4</v>
      </c>
      <c r="E1566" s="4">
        <v>0</v>
      </c>
      <c r="F1566" s="4">
        <v>0</v>
      </c>
      <c r="G1566" s="4">
        <v>0</v>
      </c>
      <c r="H1566" s="4">
        <f t="shared" si="175"/>
        <v>0</v>
      </c>
      <c r="I1566" s="4">
        <f t="shared" si="176"/>
        <v>318</v>
      </c>
      <c r="J1566" s="4">
        <f t="shared" si="174"/>
        <v>32</v>
      </c>
      <c r="K1566" s="4">
        <f t="shared" si="171"/>
        <v>6000</v>
      </c>
      <c r="L1566" s="4">
        <f>IF(D1566=1,"",VLOOKUP(D1566,系数!$AA$1:$AJ$12,MATCH(C1566,圣物评级,0),1))</f>
        <v>5</v>
      </c>
      <c r="M1566" s="4">
        <f t="shared" si="177"/>
        <v>48</v>
      </c>
    </row>
    <row r="1567" spans="1:13" x14ac:dyDescent="0.3">
      <c r="A1567" s="4">
        <f t="shared" si="172"/>
        <v>81000014</v>
      </c>
      <c r="B1567" s="4">
        <v>1</v>
      </c>
      <c r="C1567" s="4">
        <f>INDEX(属性!F:F,MATCH(强化!A1567,属性!A:A,0))</f>
        <v>16</v>
      </c>
      <c r="D1567" s="4">
        <f t="shared" si="173"/>
        <v>5</v>
      </c>
      <c r="E1567" s="4">
        <v>0</v>
      </c>
      <c r="F1567" s="4">
        <v>0</v>
      </c>
      <c r="G1567" s="4">
        <v>0</v>
      </c>
      <c r="H1567" s="4">
        <f t="shared" si="175"/>
        <v>0</v>
      </c>
      <c r="I1567" s="4">
        <f t="shared" si="176"/>
        <v>324</v>
      </c>
      <c r="J1567" s="4">
        <f t="shared" si="174"/>
        <v>40</v>
      </c>
      <c r="K1567" s="4">
        <f t="shared" si="171"/>
        <v>6000</v>
      </c>
      <c r="L1567" s="4">
        <f>IF(D1567=1,"",VLOOKUP(D1567,系数!$AA$1:$AJ$12,MATCH(C1567,圣物评级,0),1))</f>
        <v>5</v>
      </c>
      <c r="M1567" s="4">
        <f t="shared" si="177"/>
        <v>80</v>
      </c>
    </row>
    <row r="1568" spans="1:13" x14ac:dyDescent="0.3">
      <c r="A1568" s="4">
        <f t="shared" si="172"/>
        <v>81000014</v>
      </c>
      <c r="B1568" s="4">
        <v>1</v>
      </c>
      <c r="C1568" s="4">
        <f>INDEX(属性!F:F,MATCH(强化!A1568,属性!A:A,0))</f>
        <v>16</v>
      </c>
      <c r="D1568" s="4">
        <f t="shared" si="173"/>
        <v>6</v>
      </c>
      <c r="E1568" s="4">
        <v>0</v>
      </c>
      <c r="F1568" s="4">
        <v>0</v>
      </c>
      <c r="G1568" s="4">
        <v>0</v>
      </c>
      <c r="H1568" s="4">
        <f t="shared" si="175"/>
        <v>0</v>
      </c>
      <c r="I1568" s="4">
        <f t="shared" si="176"/>
        <v>330</v>
      </c>
      <c r="J1568" s="4">
        <f t="shared" si="174"/>
        <v>48</v>
      </c>
      <c r="K1568" s="4">
        <f t="shared" si="171"/>
        <v>6000</v>
      </c>
      <c r="L1568" s="4">
        <f>IF(D1568=1,"",VLOOKUP(D1568,系数!$AA$1:$AJ$12,MATCH(C1568,圣物评级,0),1))</f>
        <v>5</v>
      </c>
      <c r="M1568" s="4">
        <f t="shared" si="177"/>
        <v>120</v>
      </c>
    </row>
    <row r="1569" spans="1:13" x14ac:dyDescent="0.3">
      <c r="A1569" s="4">
        <f t="shared" si="172"/>
        <v>81000014</v>
      </c>
      <c r="B1569" s="4">
        <v>1</v>
      </c>
      <c r="C1569" s="4">
        <f>INDEX(属性!F:F,MATCH(强化!A1569,属性!A:A,0))</f>
        <v>16</v>
      </c>
      <c r="D1569" s="4">
        <f t="shared" si="173"/>
        <v>7</v>
      </c>
      <c r="E1569" s="4">
        <v>0</v>
      </c>
      <c r="F1569" s="4">
        <v>0</v>
      </c>
      <c r="G1569" s="4">
        <v>0</v>
      </c>
      <c r="H1569" s="4">
        <f t="shared" si="175"/>
        <v>0</v>
      </c>
      <c r="I1569" s="4">
        <f t="shared" si="176"/>
        <v>336</v>
      </c>
      <c r="J1569" s="4">
        <f t="shared" si="174"/>
        <v>56</v>
      </c>
      <c r="K1569" s="4">
        <f t="shared" si="171"/>
        <v>6000</v>
      </c>
      <c r="L1569" s="4">
        <f>IF(D1569=1,"",VLOOKUP(D1569,系数!$AA$1:$AJ$12,MATCH(C1569,圣物评级,0),1))</f>
        <v>5</v>
      </c>
      <c r="M1569" s="4">
        <f t="shared" si="177"/>
        <v>168</v>
      </c>
    </row>
    <row r="1570" spans="1:13" x14ac:dyDescent="0.3">
      <c r="A1570" s="4">
        <f t="shared" si="172"/>
        <v>81000014</v>
      </c>
      <c r="B1570" s="4">
        <v>1</v>
      </c>
      <c r="C1570" s="4">
        <f>INDEX(属性!F:F,MATCH(强化!A1570,属性!A:A,0))</f>
        <v>16</v>
      </c>
      <c r="D1570" s="4">
        <f t="shared" si="173"/>
        <v>8</v>
      </c>
      <c r="E1570" s="4">
        <v>0</v>
      </c>
      <c r="F1570" s="4">
        <v>0</v>
      </c>
      <c r="G1570" s="4">
        <v>0</v>
      </c>
      <c r="H1570" s="4">
        <f t="shared" si="175"/>
        <v>0</v>
      </c>
      <c r="I1570" s="4">
        <f t="shared" si="176"/>
        <v>342</v>
      </c>
      <c r="J1570" s="4">
        <f t="shared" si="174"/>
        <v>64</v>
      </c>
      <c r="K1570" s="4">
        <f t="shared" si="171"/>
        <v>6000</v>
      </c>
      <c r="L1570" s="4">
        <f>IF(D1570=1,"",VLOOKUP(D1570,系数!$AA$1:$AJ$12,MATCH(C1570,圣物评级,0),1))</f>
        <v>5</v>
      </c>
      <c r="M1570" s="4">
        <f t="shared" si="177"/>
        <v>224</v>
      </c>
    </row>
    <row r="1571" spans="1:13" x14ac:dyDescent="0.3">
      <c r="A1571" s="4">
        <f t="shared" si="172"/>
        <v>81000014</v>
      </c>
      <c r="B1571" s="4">
        <v>1</v>
      </c>
      <c r="C1571" s="4">
        <f>INDEX(属性!F:F,MATCH(强化!A1571,属性!A:A,0))</f>
        <v>16</v>
      </c>
      <c r="D1571" s="4">
        <f t="shared" si="173"/>
        <v>9</v>
      </c>
      <c r="E1571" s="4">
        <v>0</v>
      </c>
      <c r="F1571" s="4">
        <v>0</v>
      </c>
      <c r="G1571" s="4">
        <v>0</v>
      </c>
      <c r="H1571" s="4">
        <f t="shared" si="175"/>
        <v>0</v>
      </c>
      <c r="I1571" s="4">
        <f t="shared" si="176"/>
        <v>348</v>
      </c>
      <c r="J1571" s="4">
        <f t="shared" si="174"/>
        <v>72</v>
      </c>
      <c r="K1571" s="4">
        <f t="shared" si="171"/>
        <v>6000</v>
      </c>
      <c r="L1571" s="4">
        <f>IF(D1571=1,"",VLOOKUP(D1571,系数!$AA$1:$AJ$12,MATCH(C1571,圣物评级,0),1))</f>
        <v>5</v>
      </c>
      <c r="M1571" s="4">
        <f t="shared" si="177"/>
        <v>288</v>
      </c>
    </row>
    <row r="1572" spans="1:13" x14ac:dyDescent="0.3">
      <c r="A1572" s="4">
        <f t="shared" si="172"/>
        <v>81000014</v>
      </c>
      <c r="B1572" s="4">
        <v>1</v>
      </c>
      <c r="C1572" s="4">
        <f>INDEX(属性!F:F,MATCH(强化!A1572,属性!A:A,0))</f>
        <v>16</v>
      </c>
      <c r="D1572" s="4">
        <f t="shared" si="173"/>
        <v>10</v>
      </c>
      <c r="E1572" s="4">
        <v>0</v>
      </c>
      <c r="F1572" s="4">
        <v>0</v>
      </c>
      <c r="G1572" s="4">
        <v>0</v>
      </c>
      <c r="H1572" s="4">
        <f t="shared" si="175"/>
        <v>0</v>
      </c>
      <c r="I1572" s="4">
        <f t="shared" si="176"/>
        <v>354</v>
      </c>
      <c r="J1572" s="4">
        <f t="shared" si="174"/>
        <v>80</v>
      </c>
      <c r="K1572" s="4">
        <f t="shared" si="171"/>
        <v>6000</v>
      </c>
      <c r="L1572" s="4">
        <f>IF(D1572=1,"",VLOOKUP(D1572,系数!$AA$1:$AJ$12,MATCH(C1572,圣物评级,0),1))</f>
        <v>10</v>
      </c>
      <c r="M1572" s="4">
        <f t="shared" si="177"/>
        <v>360</v>
      </c>
    </row>
    <row r="1573" spans="1:13" x14ac:dyDescent="0.3">
      <c r="A1573" s="4">
        <f t="shared" si="172"/>
        <v>81000014</v>
      </c>
      <c r="B1573" s="4">
        <v>1</v>
      </c>
      <c r="C1573" s="4">
        <f>INDEX(属性!F:F,MATCH(强化!A1573,属性!A:A,0))</f>
        <v>16</v>
      </c>
      <c r="D1573" s="4">
        <f t="shared" si="173"/>
        <v>11</v>
      </c>
      <c r="E1573" s="4">
        <v>0</v>
      </c>
      <c r="F1573" s="4">
        <v>0</v>
      </c>
      <c r="G1573" s="4">
        <v>0</v>
      </c>
      <c r="H1573" s="4">
        <f t="shared" si="175"/>
        <v>0</v>
      </c>
      <c r="I1573" s="4">
        <f t="shared" si="176"/>
        <v>360</v>
      </c>
      <c r="J1573" s="4">
        <f t="shared" si="174"/>
        <v>96</v>
      </c>
      <c r="K1573" s="4">
        <f t="shared" si="171"/>
        <v>6000</v>
      </c>
      <c r="L1573" s="4">
        <f>IF(D1573=1,"",VLOOKUP(D1573,系数!$AA$1:$AJ$12,MATCH(C1573,圣物评级,0),1))</f>
        <v>10</v>
      </c>
      <c r="M1573" s="4">
        <f t="shared" si="177"/>
        <v>440</v>
      </c>
    </row>
    <row r="1574" spans="1:13" x14ac:dyDescent="0.3">
      <c r="A1574" s="4">
        <f t="shared" si="172"/>
        <v>81000014</v>
      </c>
      <c r="B1574" s="4">
        <v>1</v>
      </c>
      <c r="C1574" s="4">
        <f>INDEX(属性!F:F,MATCH(强化!A1574,属性!A:A,0))</f>
        <v>16</v>
      </c>
      <c r="D1574" s="4">
        <f t="shared" si="173"/>
        <v>12</v>
      </c>
      <c r="E1574" s="4">
        <v>0</v>
      </c>
      <c r="F1574" s="4">
        <v>0</v>
      </c>
      <c r="G1574" s="4">
        <v>0</v>
      </c>
      <c r="H1574" s="4">
        <f t="shared" si="175"/>
        <v>0</v>
      </c>
      <c r="I1574" s="4">
        <f t="shared" si="176"/>
        <v>366</v>
      </c>
      <c r="J1574" s="4">
        <f t="shared" si="174"/>
        <v>112</v>
      </c>
      <c r="K1574" s="4">
        <f t="shared" si="171"/>
        <v>6000</v>
      </c>
      <c r="L1574" s="4">
        <f>IF(D1574=1,"",VLOOKUP(D1574,系数!$AA$1:$AJ$12,MATCH(C1574,圣物评级,0),1))</f>
        <v>10</v>
      </c>
      <c r="M1574" s="4">
        <f t="shared" si="177"/>
        <v>536</v>
      </c>
    </row>
    <row r="1575" spans="1:13" x14ac:dyDescent="0.3">
      <c r="A1575" s="4">
        <f t="shared" si="172"/>
        <v>81000014</v>
      </c>
      <c r="B1575" s="4">
        <v>1</v>
      </c>
      <c r="C1575" s="4">
        <f>INDEX(属性!F:F,MATCH(强化!A1575,属性!A:A,0))</f>
        <v>16</v>
      </c>
      <c r="D1575" s="4">
        <f t="shared" si="173"/>
        <v>13</v>
      </c>
      <c r="E1575" s="4">
        <v>0</v>
      </c>
      <c r="F1575" s="4">
        <v>0</v>
      </c>
      <c r="G1575" s="4">
        <v>0</v>
      </c>
      <c r="H1575" s="4">
        <f t="shared" si="175"/>
        <v>0</v>
      </c>
      <c r="I1575" s="4">
        <f t="shared" si="176"/>
        <v>372</v>
      </c>
      <c r="J1575" s="4">
        <f t="shared" si="174"/>
        <v>128</v>
      </c>
      <c r="K1575" s="4">
        <f t="shared" si="171"/>
        <v>6000</v>
      </c>
      <c r="L1575" s="4">
        <f>IF(D1575=1,"",VLOOKUP(D1575,系数!$AA$1:$AJ$12,MATCH(C1575,圣物评级,0),1))</f>
        <v>10</v>
      </c>
      <c r="M1575" s="4">
        <f t="shared" si="177"/>
        <v>648</v>
      </c>
    </row>
    <row r="1576" spans="1:13" x14ac:dyDescent="0.3">
      <c r="A1576" s="4">
        <f t="shared" si="172"/>
        <v>81000014</v>
      </c>
      <c r="B1576" s="4">
        <v>1</v>
      </c>
      <c r="C1576" s="4">
        <f>INDEX(属性!F:F,MATCH(强化!A1576,属性!A:A,0))</f>
        <v>16</v>
      </c>
      <c r="D1576" s="4">
        <f t="shared" si="173"/>
        <v>14</v>
      </c>
      <c r="E1576" s="4">
        <v>0</v>
      </c>
      <c r="F1576" s="4">
        <v>0</v>
      </c>
      <c r="G1576" s="4">
        <v>0</v>
      </c>
      <c r="H1576" s="4">
        <f t="shared" si="175"/>
        <v>0</v>
      </c>
      <c r="I1576" s="4">
        <f t="shared" si="176"/>
        <v>378</v>
      </c>
      <c r="J1576" s="4">
        <f t="shared" si="174"/>
        <v>144</v>
      </c>
      <c r="K1576" s="4">
        <f t="shared" si="171"/>
        <v>6000</v>
      </c>
      <c r="L1576" s="4">
        <f>IF(D1576=1,"",VLOOKUP(D1576,系数!$AA$1:$AJ$12,MATCH(C1576,圣物评级,0),1))</f>
        <v>10</v>
      </c>
      <c r="M1576" s="4">
        <f t="shared" si="177"/>
        <v>776</v>
      </c>
    </row>
    <row r="1577" spans="1:13" x14ac:dyDescent="0.3">
      <c r="A1577" s="4">
        <f t="shared" si="172"/>
        <v>81000014</v>
      </c>
      <c r="B1577" s="4">
        <v>1</v>
      </c>
      <c r="C1577" s="4">
        <f>INDEX(属性!F:F,MATCH(强化!A1577,属性!A:A,0))</f>
        <v>16</v>
      </c>
      <c r="D1577" s="4">
        <f t="shared" si="173"/>
        <v>15</v>
      </c>
      <c r="E1577" s="4">
        <v>0</v>
      </c>
      <c r="F1577" s="4">
        <v>0</v>
      </c>
      <c r="G1577" s="4">
        <v>0</v>
      </c>
      <c r="H1577" s="4">
        <f t="shared" si="175"/>
        <v>0</v>
      </c>
      <c r="I1577" s="4">
        <f t="shared" si="176"/>
        <v>384</v>
      </c>
      <c r="J1577" s="4">
        <f t="shared" si="174"/>
        <v>160</v>
      </c>
      <c r="K1577" s="4">
        <f t="shared" si="171"/>
        <v>6000</v>
      </c>
      <c r="L1577" s="4">
        <f>IF(D1577=1,"",VLOOKUP(D1577,系数!$AA$1:$AJ$12,MATCH(C1577,圣物评级,0),1))</f>
        <v>10</v>
      </c>
      <c r="M1577" s="4">
        <f t="shared" si="177"/>
        <v>920</v>
      </c>
    </row>
    <row r="1578" spans="1:13" x14ac:dyDescent="0.3">
      <c r="A1578" s="4">
        <f t="shared" si="172"/>
        <v>81000014</v>
      </c>
      <c r="B1578" s="4">
        <v>1</v>
      </c>
      <c r="C1578" s="4">
        <f>INDEX(属性!F:F,MATCH(强化!A1578,属性!A:A,0))</f>
        <v>16</v>
      </c>
      <c r="D1578" s="4">
        <f t="shared" si="173"/>
        <v>16</v>
      </c>
      <c r="E1578" s="4">
        <v>0</v>
      </c>
      <c r="F1578" s="4">
        <v>0</v>
      </c>
      <c r="G1578" s="4">
        <v>0</v>
      </c>
      <c r="H1578" s="4">
        <f t="shared" si="175"/>
        <v>0</v>
      </c>
      <c r="I1578" s="4">
        <f t="shared" si="176"/>
        <v>390</v>
      </c>
      <c r="J1578" s="4">
        <f t="shared" si="174"/>
        <v>176</v>
      </c>
      <c r="K1578" s="4">
        <f t="shared" si="171"/>
        <v>6000</v>
      </c>
      <c r="L1578" s="4">
        <f>IF(D1578=1,"",VLOOKUP(D1578,系数!$AA$1:$AJ$12,MATCH(C1578,圣物评级,0),1))</f>
        <v>10</v>
      </c>
      <c r="M1578" s="4">
        <f t="shared" si="177"/>
        <v>1080</v>
      </c>
    </row>
    <row r="1579" spans="1:13" x14ac:dyDescent="0.3">
      <c r="A1579" s="4">
        <f t="shared" si="172"/>
        <v>81000014</v>
      </c>
      <c r="B1579" s="4">
        <v>1</v>
      </c>
      <c r="C1579" s="4">
        <f>INDEX(属性!F:F,MATCH(强化!A1579,属性!A:A,0))</f>
        <v>16</v>
      </c>
      <c r="D1579" s="4">
        <f t="shared" si="173"/>
        <v>17</v>
      </c>
      <c r="E1579" s="4">
        <v>0</v>
      </c>
      <c r="F1579" s="4">
        <v>0</v>
      </c>
      <c r="G1579" s="4">
        <v>0</v>
      </c>
      <c r="H1579" s="4">
        <f t="shared" si="175"/>
        <v>0</v>
      </c>
      <c r="I1579" s="4">
        <f t="shared" si="176"/>
        <v>396</v>
      </c>
      <c r="J1579" s="4">
        <f t="shared" si="174"/>
        <v>192</v>
      </c>
      <c r="K1579" s="4">
        <f t="shared" si="171"/>
        <v>6000</v>
      </c>
      <c r="L1579" s="4">
        <f>IF(D1579=1,"",VLOOKUP(D1579,系数!$AA$1:$AJ$12,MATCH(C1579,圣物评级,0),1))</f>
        <v>10</v>
      </c>
      <c r="M1579" s="4">
        <f t="shared" si="177"/>
        <v>1256</v>
      </c>
    </row>
    <row r="1580" spans="1:13" x14ac:dyDescent="0.3">
      <c r="A1580" s="4">
        <f t="shared" si="172"/>
        <v>81000014</v>
      </c>
      <c r="B1580" s="4">
        <v>1</v>
      </c>
      <c r="C1580" s="4">
        <f>INDEX(属性!F:F,MATCH(强化!A1580,属性!A:A,0))</f>
        <v>16</v>
      </c>
      <c r="D1580" s="4">
        <f t="shared" si="173"/>
        <v>18</v>
      </c>
      <c r="E1580" s="4">
        <v>0</v>
      </c>
      <c r="F1580" s="4">
        <v>0</v>
      </c>
      <c r="G1580" s="4">
        <v>0</v>
      </c>
      <c r="H1580" s="4">
        <f t="shared" si="175"/>
        <v>0</v>
      </c>
      <c r="I1580" s="4">
        <f t="shared" si="176"/>
        <v>402</v>
      </c>
      <c r="J1580" s="4">
        <f t="shared" si="174"/>
        <v>208</v>
      </c>
      <c r="K1580" s="4">
        <f t="shared" si="171"/>
        <v>6000</v>
      </c>
      <c r="L1580" s="4">
        <f>IF(D1580=1,"",VLOOKUP(D1580,系数!$AA$1:$AJ$12,MATCH(C1580,圣物评级,0),1))</f>
        <v>10</v>
      </c>
      <c r="M1580" s="4">
        <f t="shared" si="177"/>
        <v>1448</v>
      </c>
    </row>
    <row r="1581" spans="1:13" x14ac:dyDescent="0.3">
      <c r="A1581" s="4">
        <f t="shared" si="172"/>
        <v>81000014</v>
      </c>
      <c r="B1581" s="4">
        <v>1</v>
      </c>
      <c r="C1581" s="4">
        <f>INDEX(属性!F:F,MATCH(强化!A1581,属性!A:A,0))</f>
        <v>16</v>
      </c>
      <c r="D1581" s="4">
        <f t="shared" si="173"/>
        <v>19</v>
      </c>
      <c r="E1581" s="4">
        <v>0</v>
      </c>
      <c r="F1581" s="4">
        <v>0</v>
      </c>
      <c r="G1581" s="4">
        <v>0</v>
      </c>
      <c r="H1581" s="4">
        <f t="shared" si="175"/>
        <v>0</v>
      </c>
      <c r="I1581" s="4">
        <f t="shared" si="176"/>
        <v>408</v>
      </c>
      <c r="J1581" s="4">
        <f t="shared" si="174"/>
        <v>224</v>
      </c>
      <c r="K1581" s="4">
        <f t="shared" si="171"/>
        <v>6000</v>
      </c>
      <c r="L1581" s="4">
        <f>IF(D1581=1,"",VLOOKUP(D1581,系数!$AA$1:$AJ$12,MATCH(C1581,圣物评级,0),1))</f>
        <v>10</v>
      </c>
      <c r="M1581" s="4">
        <f t="shared" si="177"/>
        <v>1656</v>
      </c>
    </row>
    <row r="1582" spans="1:13" x14ac:dyDescent="0.3">
      <c r="A1582" s="4">
        <f t="shared" si="172"/>
        <v>81000014</v>
      </c>
      <c r="B1582" s="4">
        <v>1</v>
      </c>
      <c r="C1582" s="4">
        <f>INDEX(属性!F:F,MATCH(强化!A1582,属性!A:A,0))</f>
        <v>16</v>
      </c>
      <c r="D1582" s="4">
        <f t="shared" si="173"/>
        <v>20</v>
      </c>
      <c r="E1582" s="4">
        <v>0</v>
      </c>
      <c r="F1582" s="4">
        <v>0</v>
      </c>
      <c r="G1582" s="4">
        <v>0</v>
      </c>
      <c r="H1582" s="4">
        <f t="shared" si="175"/>
        <v>0</v>
      </c>
      <c r="I1582" s="4">
        <f t="shared" si="176"/>
        <v>414</v>
      </c>
      <c r="J1582" s="4">
        <f t="shared" si="174"/>
        <v>240</v>
      </c>
      <c r="K1582" s="4">
        <f t="shared" si="171"/>
        <v>6000</v>
      </c>
      <c r="L1582" s="4">
        <f>IF(D1582=1,"",VLOOKUP(D1582,系数!$AA$1:$AJ$12,MATCH(C1582,圣物评级,0),1))</f>
        <v>15</v>
      </c>
      <c r="M1582" s="4">
        <f t="shared" si="177"/>
        <v>1880</v>
      </c>
    </row>
    <row r="1583" spans="1:13" x14ac:dyDescent="0.3">
      <c r="A1583" s="4">
        <f t="shared" si="172"/>
        <v>81000014</v>
      </c>
      <c r="B1583" s="4">
        <v>1</v>
      </c>
      <c r="C1583" s="4">
        <f>INDEX(属性!F:F,MATCH(强化!A1583,属性!A:A,0))</f>
        <v>16</v>
      </c>
      <c r="D1583" s="4">
        <f t="shared" si="173"/>
        <v>21</v>
      </c>
      <c r="E1583" s="4">
        <v>0</v>
      </c>
      <c r="F1583" s="4">
        <v>0</v>
      </c>
      <c r="G1583" s="4">
        <v>0</v>
      </c>
      <c r="H1583" s="4">
        <f t="shared" si="175"/>
        <v>0</v>
      </c>
      <c r="I1583" s="4">
        <f t="shared" si="176"/>
        <v>420</v>
      </c>
      <c r="J1583" s="4">
        <f t="shared" si="174"/>
        <v>256</v>
      </c>
      <c r="K1583" s="4">
        <f t="shared" si="171"/>
        <v>6000</v>
      </c>
      <c r="L1583" s="4">
        <f>IF(D1583=1,"",VLOOKUP(D1583,系数!$AA$1:$AJ$12,MATCH(C1583,圣物评级,0),1))</f>
        <v>15</v>
      </c>
      <c r="M1583" s="4">
        <f t="shared" si="177"/>
        <v>2120</v>
      </c>
    </row>
    <row r="1584" spans="1:13" x14ac:dyDescent="0.3">
      <c r="A1584" s="4">
        <f t="shared" si="172"/>
        <v>81000014</v>
      </c>
      <c r="B1584" s="4">
        <v>1</v>
      </c>
      <c r="C1584" s="4">
        <f>INDEX(属性!F:F,MATCH(强化!A1584,属性!A:A,0))</f>
        <v>16</v>
      </c>
      <c r="D1584" s="4">
        <f t="shared" si="173"/>
        <v>22</v>
      </c>
      <c r="E1584" s="4">
        <v>0</v>
      </c>
      <c r="F1584" s="4">
        <v>0</v>
      </c>
      <c r="G1584" s="4">
        <v>0</v>
      </c>
      <c r="H1584" s="4">
        <f t="shared" si="175"/>
        <v>0</v>
      </c>
      <c r="I1584" s="4">
        <f t="shared" si="176"/>
        <v>426</v>
      </c>
      <c r="J1584" s="4">
        <f t="shared" si="174"/>
        <v>272</v>
      </c>
      <c r="K1584" s="4">
        <f t="shared" si="171"/>
        <v>6000</v>
      </c>
      <c r="L1584" s="4">
        <f>IF(D1584=1,"",VLOOKUP(D1584,系数!$AA$1:$AJ$12,MATCH(C1584,圣物评级,0),1))</f>
        <v>15</v>
      </c>
      <c r="M1584" s="4">
        <f t="shared" si="177"/>
        <v>2376</v>
      </c>
    </row>
    <row r="1585" spans="1:13" x14ac:dyDescent="0.3">
      <c r="A1585" s="4">
        <f t="shared" si="172"/>
        <v>81000014</v>
      </c>
      <c r="B1585" s="4">
        <v>1</v>
      </c>
      <c r="C1585" s="4">
        <f>INDEX(属性!F:F,MATCH(强化!A1585,属性!A:A,0))</f>
        <v>16</v>
      </c>
      <c r="D1585" s="4">
        <f t="shared" si="173"/>
        <v>23</v>
      </c>
      <c r="E1585" s="4">
        <v>0</v>
      </c>
      <c r="F1585" s="4">
        <v>0</v>
      </c>
      <c r="G1585" s="4">
        <v>0</v>
      </c>
      <c r="H1585" s="4">
        <f t="shared" si="175"/>
        <v>0</v>
      </c>
      <c r="I1585" s="4">
        <f t="shared" si="176"/>
        <v>432</v>
      </c>
      <c r="J1585" s="4">
        <f t="shared" si="174"/>
        <v>288</v>
      </c>
      <c r="K1585" s="4">
        <f t="shared" si="171"/>
        <v>6000</v>
      </c>
      <c r="L1585" s="4">
        <f>IF(D1585=1,"",VLOOKUP(D1585,系数!$AA$1:$AJ$12,MATCH(C1585,圣物评级,0),1))</f>
        <v>15</v>
      </c>
      <c r="M1585" s="4">
        <f t="shared" si="177"/>
        <v>2648</v>
      </c>
    </row>
    <row r="1586" spans="1:13" x14ac:dyDescent="0.3">
      <c r="A1586" s="4">
        <f t="shared" si="172"/>
        <v>81000014</v>
      </c>
      <c r="B1586" s="4">
        <v>1</v>
      </c>
      <c r="C1586" s="4">
        <f>INDEX(属性!F:F,MATCH(强化!A1586,属性!A:A,0))</f>
        <v>16</v>
      </c>
      <c r="D1586" s="4">
        <f t="shared" si="173"/>
        <v>24</v>
      </c>
      <c r="E1586" s="4">
        <v>0</v>
      </c>
      <c r="F1586" s="4">
        <v>0</v>
      </c>
      <c r="G1586" s="4">
        <v>0</v>
      </c>
      <c r="H1586" s="4">
        <f t="shared" si="175"/>
        <v>0</v>
      </c>
      <c r="I1586" s="4">
        <f t="shared" si="176"/>
        <v>438</v>
      </c>
      <c r="J1586" s="4">
        <f t="shared" si="174"/>
        <v>304</v>
      </c>
      <c r="K1586" s="4">
        <f t="shared" si="171"/>
        <v>6000</v>
      </c>
      <c r="L1586" s="4">
        <f>IF(D1586=1,"",VLOOKUP(D1586,系数!$AA$1:$AJ$12,MATCH(C1586,圣物评级,0),1))</f>
        <v>15</v>
      </c>
      <c r="M1586" s="4">
        <f t="shared" si="177"/>
        <v>2936</v>
      </c>
    </row>
    <row r="1587" spans="1:13" x14ac:dyDescent="0.3">
      <c r="A1587" s="4">
        <f t="shared" si="172"/>
        <v>81000014</v>
      </c>
      <c r="B1587" s="4">
        <v>1</v>
      </c>
      <c r="C1587" s="4">
        <f>INDEX(属性!F:F,MATCH(强化!A1587,属性!A:A,0))</f>
        <v>16</v>
      </c>
      <c r="D1587" s="4">
        <f t="shared" si="173"/>
        <v>25</v>
      </c>
      <c r="E1587" s="4">
        <v>0</v>
      </c>
      <c r="F1587" s="4">
        <v>0</v>
      </c>
      <c r="G1587" s="4">
        <v>0</v>
      </c>
      <c r="H1587" s="4">
        <f t="shared" si="175"/>
        <v>0</v>
      </c>
      <c r="I1587" s="4">
        <f t="shared" si="176"/>
        <v>444</v>
      </c>
      <c r="J1587" s="4">
        <f t="shared" si="174"/>
        <v>320</v>
      </c>
      <c r="K1587" s="4">
        <f t="shared" si="171"/>
        <v>6000</v>
      </c>
      <c r="L1587" s="4">
        <f>IF(D1587=1,"",VLOOKUP(D1587,系数!$AA$1:$AJ$12,MATCH(C1587,圣物评级,0),1))</f>
        <v>15</v>
      </c>
      <c r="M1587" s="4">
        <f t="shared" si="177"/>
        <v>3240</v>
      </c>
    </row>
    <row r="1588" spans="1:13" x14ac:dyDescent="0.3">
      <c r="A1588" s="4">
        <f t="shared" si="172"/>
        <v>81000014</v>
      </c>
      <c r="B1588" s="4">
        <v>1</v>
      </c>
      <c r="C1588" s="4">
        <f>INDEX(属性!F:F,MATCH(强化!A1588,属性!A:A,0))</f>
        <v>16</v>
      </c>
      <c r="D1588" s="4">
        <f t="shared" si="173"/>
        <v>26</v>
      </c>
      <c r="E1588" s="4">
        <v>0</v>
      </c>
      <c r="F1588" s="4">
        <v>0</v>
      </c>
      <c r="G1588" s="4">
        <v>0</v>
      </c>
      <c r="H1588" s="4">
        <f t="shared" si="175"/>
        <v>0</v>
      </c>
      <c r="I1588" s="4">
        <f t="shared" si="176"/>
        <v>450</v>
      </c>
      <c r="J1588" s="4">
        <f t="shared" si="174"/>
        <v>336</v>
      </c>
      <c r="K1588" s="4">
        <f t="shared" ref="K1588:K1651" si="178">60*100</f>
        <v>6000</v>
      </c>
      <c r="L1588" s="4">
        <f>IF(D1588=1,"",VLOOKUP(D1588,系数!$AA$1:$AJ$12,MATCH(C1588,圣物评级,0),1))</f>
        <v>15</v>
      </c>
      <c r="M1588" s="4">
        <f t="shared" si="177"/>
        <v>3560</v>
      </c>
    </row>
    <row r="1589" spans="1:13" x14ac:dyDescent="0.3">
      <c r="A1589" s="4">
        <f t="shared" si="172"/>
        <v>81000014</v>
      </c>
      <c r="B1589" s="4">
        <v>1</v>
      </c>
      <c r="C1589" s="4">
        <f>INDEX(属性!F:F,MATCH(强化!A1589,属性!A:A,0))</f>
        <v>16</v>
      </c>
      <c r="D1589" s="4">
        <f t="shared" si="173"/>
        <v>27</v>
      </c>
      <c r="E1589" s="4">
        <v>0</v>
      </c>
      <c r="F1589" s="4">
        <v>0</v>
      </c>
      <c r="G1589" s="4">
        <v>0</v>
      </c>
      <c r="H1589" s="4">
        <f t="shared" si="175"/>
        <v>0</v>
      </c>
      <c r="I1589" s="4">
        <f t="shared" si="176"/>
        <v>456</v>
      </c>
      <c r="J1589" s="4">
        <f t="shared" si="174"/>
        <v>352</v>
      </c>
      <c r="K1589" s="4">
        <f t="shared" si="178"/>
        <v>6000</v>
      </c>
      <c r="L1589" s="4">
        <f>IF(D1589=1,"",VLOOKUP(D1589,系数!$AA$1:$AJ$12,MATCH(C1589,圣物评级,0),1))</f>
        <v>15</v>
      </c>
      <c r="M1589" s="4">
        <f t="shared" si="177"/>
        <v>3896</v>
      </c>
    </row>
    <row r="1590" spans="1:13" x14ac:dyDescent="0.3">
      <c r="A1590" s="4">
        <f t="shared" si="172"/>
        <v>81000014</v>
      </c>
      <c r="B1590" s="4">
        <v>1</v>
      </c>
      <c r="C1590" s="4">
        <f>INDEX(属性!F:F,MATCH(强化!A1590,属性!A:A,0))</f>
        <v>16</v>
      </c>
      <c r="D1590" s="4">
        <f t="shared" si="173"/>
        <v>28</v>
      </c>
      <c r="E1590" s="4">
        <v>0</v>
      </c>
      <c r="F1590" s="4">
        <v>0</v>
      </c>
      <c r="G1590" s="4">
        <v>0</v>
      </c>
      <c r="H1590" s="4">
        <f t="shared" si="175"/>
        <v>0</v>
      </c>
      <c r="I1590" s="4">
        <f t="shared" si="176"/>
        <v>462</v>
      </c>
      <c r="J1590" s="4">
        <f t="shared" si="174"/>
        <v>368</v>
      </c>
      <c r="K1590" s="4">
        <f t="shared" si="178"/>
        <v>6000</v>
      </c>
      <c r="L1590" s="4">
        <f>IF(D1590=1,"",VLOOKUP(D1590,系数!$AA$1:$AJ$12,MATCH(C1590,圣物评级,0),1))</f>
        <v>15</v>
      </c>
      <c r="M1590" s="4">
        <f t="shared" si="177"/>
        <v>4248</v>
      </c>
    </row>
    <row r="1591" spans="1:13" x14ac:dyDescent="0.3">
      <c r="A1591" s="4">
        <f t="shared" si="172"/>
        <v>81000014</v>
      </c>
      <c r="B1591" s="4">
        <v>1</v>
      </c>
      <c r="C1591" s="4">
        <f>INDEX(属性!F:F,MATCH(强化!A1591,属性!A:A,0))</f>
        <v>16</v>
      </c>
      <c r="D1591" s="4">
        <f t="shared" si="173"/>
        <v>29</v>
      </c>
      <c r="E1591" s="4">
        <v>0</v>
      </c>
      <c r="F1591" s="4">
        <v>0</v>
      </c>
      <c r="G1591" s="4">
        <v>0</v>
      </c>
      <c r="H1591" s="4">
        <f t="shared" si="175"/>
        <v>0</v>
      </c>
      <c r="I1591" s="4">
        <f t="shared" si="176"/>
        <v>468</v>
      </c>
      <c r="J1591" s="4">
        <f t="shared" si="174"/>
        <v>384</v>
      </c>
      <c r="K1591" s="4">
        <f t="shared" si="178"/>
        <v>6000</v>
      </c>
      <c r="L1591" s="4">
        <f>IF(D1591=1,"",VLOOKUP(D1591,系数!$AA$1:$AJ$12,MATCH(C1591,圣物评级,0),1))</f>
        <v>15</v>
      </c>
      <c r="M1591" s="4">
        <f t="shared" si="177"/>
        <v>4616</v>
      </c>
    </row>
    <row r="1592" spans="1:13" x14ac:dyDescent="0.3">
      <c r="A1592" s="4">
        <f t="shared" si="172"/>
        <v>81000014</v>
      </c>
      <c r="B1592" s="4">
        <v>1</v>
      </c>
      <c r="C1592" s="4">
        <f>INDEX(属性!F:F,MATCH(强化!A1592,属性!A:A,0))</f>
        <v>16</v>
      </c>
      <c r="D1592" s="4">
        <f t="shared" si="173"/>
        <v>30</v>
      </c>
      <c r="E1592" s="4">
        <v>0</v>
      </c>
      <c r="F1592" s="4">
        <v>0</v>
      </c>
      <c r="G1592" s="4">
        <v>0</v>
      </c>
      <c r="H1592" s="4">
        <f t="shared" si="175"/>
        <v>0</v>
      </c>
      <c r="I1592" s="4">
        <f t="shared" si="176"/>
        <v>474</v>
      </c>
      <c r="J1592" s="4">
        <f t="shared" si="174"/>
        <v>400</v>
      </c>
      <c r="K1592" s="4">
        <f t="shared" si="178"/>
        <v>6000</v>
      </c>
      <c r="L1592" s="4">
        <f>IF(D1592=1,"",VLOOKUP(D1592,系数!$AA$1:$AJ$12,MATCH(C1592,圣物评级,0),1))</f>
        <v>20</v>
      </c>
      <c r="M1592" s="4">
        <f t="shared" si="177"/>
        <v>5000</v>
      </c>
    </row>
    <row r="1593" spans="1:13" x14ac:dyDescent="0.3">
      <c r="A1593" s="4">
        <f t="shared" si="172"/>
        <v>81000014</v>
      </c>
      <c r="B1593" s="4">
        <v>1</v>
      </c>
      <c r="C1593" s="4">
        <f>INDEX(属性!F:F,MATCH(强化!A1593,属性!A:A,0))</f>
        <v>16</v>
      </c>
      <c r="D1593" s="4">
        <f t="shared" si="173"/>
        <v>31</v>
      </c>
      <c r="E1593" s="4">
        <v>0</v>
      </c>
      <c r="F1593" s="4">
        <v>0</v>
      </c>
      <c r="G1593" s="4">
        <v>0</v>
      </c>
      <c r="H1593" s="4">
        <f t="shared" si="175"/>
        <v>0</v>
      </c>
      <c r="I1593" s="4">
        <f t="shared" si="176"/>
        <v>480</v>
      </c>
      <c r="J1593" s="4">
        <f t="shared" si="174"/>
        <v>424</v>
      </c>
      <c r="K1593" s="4">
        <f t="shared" si="178"/>
        <v>6000</v>
      </c>
      <c r="L1593" s="4">
        <f>IF(D1593=1,"",VLOOKUP(D1593,系数!$AA$1:$AJ$12,MATCH(C1593,圣物评级,0),1))</f>
        <v>20</v>
      </c>
      <c r="M1593" s="4">
        <f t="shared" si="177"/>
        <v>5400</v>
      </c>
    </row>
    <row r="1594" spans="1:13" x14ac:dyDescent="0.3">
      <c r="A1594" s="4">
        <f t="shared" si="172"/>
        <v>81000014</v>
      </c>
      <c r="B1594" s="4">
        <v>1</v>
      </c>
      <c r="C1594" s="4">
        <f>INDEX(属性!F:F,MATCH(强化!A1594,属性!A:A,0))</f>
        <v>16</v>
      </c>
      <c r="D1594" s="4">
        <f t="shared" si="173"/>
        <v>32</v>
      </c>
      <c r="E1594" s="4">
        <v>0</v>
      </c>
      <c r="F1594" s="4">
        <v>0</v>
      </c>
      <c r="G1594" s="4">
        <v>0</v>
      </c>
      <c r="H1594" s="4">
        <f t="shared" si="175"/>
        <v>0</v>
      </c>
      <c r="I1594" s="4">
        <f t="shared" si="176"/>
        <v>486</v>
      </c>
      <c r="J1594" s="4">
        <f t="shared" si="174"/>
        <v>448</v>
      </c>
      <c r="K1594" s="4">
        <f t="shared" si="178"/>
        <v>6000</v>
      </c>
      <c r="L1594" s="4">
        <f>IF(D1594=1,"",VLOOKUP(D1594,系数!$AA$1:$AJ$12,MATCH(C1594,圣物评级,0),1))</f>
        <v>20</v>
      </c>
      <c r="M1594" s="4">
        <f t="shared" si="177"/>
        <v>5824</v>
      </c>
    </row>
    <row r="1595" spans="1:13" x14ac:dyDescent="0.3">
      <c r="A1595" s="4">
        <f t="shared" si="172"/>
        <v>81000014</v>
      </c>
      <c r="B1595" s="4">
        <v>1</v>
      </c>
      <c r="C1595" s="4">
        <f>INDEX(属性!F:F,MATCH(强化!A1595,属性!A:A,0))</f>
        <v>16</v>
      </c>
      <c r="D1595" s="4">
        <f t="shared" si="173"/>
        <v>33</v>
      </c>
      <c r="E1595" s="4">
        <v>0</v>
      </c>
      <c r="F1595" s="4">
        <v>0</v>
      </c>
      <c r="G1595" s="4">
        <v>0</v>
      </c>
      <c r="H1595" s="4">
        <f t="shared" si="175"/>
        <v>0</v>
      </c>
      <c r="I1595" s="4">
        <f t="shared" si="176"/>
        <v>492</v>
      </c>
      <c r="J1595" s="4">
        <f t="shared" si="174"/>
        <v>472</v>
      </c>
      <c r="K1595" s="4">
        <f t="shared" si="178"/>
        <v>6000</v>
      </c>
      <c r="L1595" s="4">
        <f>IF(D1595=1,"",VLOOKUP(D1595,系数!$AA$1:$AJ$12,MATCH(C1595,圣物评级,0),1))</f>
        <v>20</v>
      </c>
      <c r="M1595" s="4">
        <f t="shared" si="177"/>
        <v>6272</v>
      </c>
    </row>
    <row r="1596" spans="1:13" x14ac:dyDescent="0.3">
      <c r="A1596" s="4">
        <f t="shared" ref="A1596:A1659" si="179">A1476+1</f>
        <v>81000014</v>
      </c>
      <c r="B1596" s="4">
        <v>1</v>
      </c>
      <c r="C1596" s="4">
        <f>INDEX(属性!F:F,MATCH(强化!A1596,属性!A:A,0))</f>
        <v>16</v>
      </c>
      <c r="D1596" s="4">
        <f t="shared" ref="D1596:D1659" si="180">D1476</f>
        <v>34</v>
      </c>
      <c r="E1596" s="4">
        <v>0</v>
      </c>
      <c r="F1596" s="4">
        <v>0</v>
      </c>
      <c r="G1596" s="4">
        <v>0</v>
      </c>
      <c r="H1596" s="4">
        <f t="shared" si="175"/>
        <v>0</v>
      </c>
      <c r="I1596" s="4">
        <f t="shared" si="176"/>
        <v>498</v>
      </c>
      <c r="J1596" s="4">
        <f t="shared" ref="J1596:J1659" si="181">J1476</f>
        <v>496</v>
      </c>
      <c r="K1596" s="4">
        <f t="shared" si="178"/>
        <v>6000</v>
      </c>
      <c r="L1596" s="4">
        <f>IF(D1596=1,"",VLOOKUP(D1596,系数!$AA$1:$AJ$12,MATCH(C1596,圣物评级,0),1))</f>
        <v>20</v>
      </c>
      <c r="M1596" s="4">
        <f t="shared" si="177"/>
        <v>6744</v>
      </c>
    </row>
    <row r="1597" spans="1:13" x14ac:dyDescent="0.3">
      <c r="A1597" s="4">
        <f t="shared" si="179"/>
        <v>81000014</v>
      </c>
      <c r="B1597" s="4">
        <v>1</v>
      </c>
      <c r="C1597" s="4">
        <f>INDEX(属性!F:F,MATCH(强化!A1597,属性!A:A,0))</f>
        <v>16</v>
      </c>
      <c r="D1597" s="4">
        <f t="shared" si="180"/>
        <v>35</v>
      </c>
      <c r="E1597" s="4">
        <v>0</v>
      </c>
      <c r="F1597" s="4">
        <v>0</v>
      </c>
      <c r="G1597" s="4">
        <v>0</v>
      </c>
      <c r="H1597" s="4">
        <f t="shared" si="175"/>
        <v>0</v>
      </c>
      <c r="I1597" s="4">
        <f t="shared" si="176"/>
        <v>504</v>
      </c>
      <c r="J1597" s="4">
        <f t="shared" si="181"/>
        <v>520</v>
      </c>
      <c r="K1597" s="4">
        <f t="shared" si="178"/>
        <v>6000</v>
      </c>
      <c r="L1597" s="4">
        <f>IF(D1597=1,"",VLOOKUP(D1597,系数!$AA$1:$AJ$12,MATCH(C1597,圣物评级,0),1))</f>
        <v>20</v>
      </c>
      <c r="M1597" s="4">
        <f t="shared" si="177"/>
        <v>7240</v>
      </c>
    </row>
    <row r="1598" spans="1:13" x14ac:dyDescent="0.3">
      <c r="A1598" s="4">
        <f t="shared" si="179"/>
        <v>81000014</v>
      </c>
      <c r="B1598" s="4">
        <v>1</v>
      </c>
      <c r="C1598" s="4">
        <f>INDEX(属性!F:F,MATCH(强化!A1598,属性!A:A,0))</f>
        <v>16</v>
      </c>
      <c r="D1598" s="4">
        <f t="shared" si="180"/>
        <v>36</v>
      </c>
      <c r="E1598" s="4">
        <v>0</v>
      </c>
      <c r="F1598" s="4">
        <v>0</v>
      </c>
      <c r="G1598" s="4">
        <v>0</v>
      </c>
      <c r="H1598" s="4">
        <f t="shared" si="175"/>
        <v>0</v>
      </c>
      <c r="I1598" s="4">
        <f t="shared" si="176"/>
        <v>510</v>
      </c>
      <c r="J1598" s="4">
        <f t="shared" si="181"/>
        <v>544</v>
      </c>
      <c r="K1598" s="4">
        <f t="shared" si="178"/>
        <v>6000</v>
      </c>
      <c r="L1598" s="4">
        <f>IF(D1598=1,"",VLOOKUP(D1598,系数!$AA$1:$AJ$12,MATCH(C1598,圣物评级,0),1))</f>
        <v>20</v>
      </c>
      <c r="M1598" s="4">
        <f t="shared" si="177"/>
        <v>7760</v>
      </c>
    </row>
    <row r="1599" spans="1:13" x14ac:dyDescent="0.3">
      <c r="A1599" s="4">
        <f t="shared" si="179"/>
        <v>81000014</v>
      </c>
      <c r="B1599" s="4">
        <v>1</v>
      </c>
      <c r="C1599" s="4">
        <f>INDEX(属性!F:F,MATCH(强化!A1599,属性!A:A,0))</f>
        <v>16</v>
      </c>
      <c r="D1599" s="4">
        <f t="shared" si="180"/>
        <v>37</v>
      </c>
      <c r="E1599" s="4">
        <v>0</v>
      </c>
      <c r="F1599" s="4">
        <v>0</v>
      </c>
      <c r="G1599" s="4">
        <v>0</v>
      </c>
      <c r="H1599" s="4">
        <f t="shared" si="175"/>
        <v>0</v>
      </c>
      <c r="I1599" s="4">
        <f t="shared" si="176"/>
        <v>516</v>
      </c>
      <c r="J1599" s="4">
        <f t="shared" si="181"/>
        <v>568</v>
      </c>
      <c r="K1599" s="4">
        <f t="shared" si="178"/>
        <v>6000</v>
      </c>
      <c r="L1599" s="4">
        <f>IF(D1599=1,"",VLOOKUP(D1599,系数!$AA$1:$AJ$12,MATCH(C1599,圣物评级,0),1))</f>
        <v>20</v>
      </c>
      <c r="M1599" s="4">
        <f t="shared" si="177"/>
        <v>8304</v>
      </c>
    </row>
    <row r="1600" spans="1:13" x14ac:dyDescent="0.3">
      <c r="A1600" s="4">
        <f t="shared" si="179"/>
        <v>81000014</v>
      </c>
      <c r="B1600" s="4">
        <v>1</v>
      </c>
      <c r="C1600" s="4">
        <f>INDEX(属性!F:F,MATCH(强化!A1600,属性!A:A,0))</f>
        <v>16</v>
      </c>
      <c r="D1600" s="4">
        <f t="shared" si="180"/>
        <v>38</v>
      </c>
      <c r="E1600" s="4">
        <v>0</v>
      </c>
      <c r="F1600" s="4">
        <v>0</v>
      </c>
      <c r="G1600" s="4">
        <v>0</v>
      </c>
      <c r="H1600" s="4">
        <f t="shared" si="175"/>
        <v>0</v>
      </c>
      <c r="I1600" s="4">
        <f t="shared" si="176"/>
        <v>522</v>
      </c>
      <c r="J1600" s="4">
        <f t="shared" si="181"/>
        <v>592</v>
      </c>
      <c r="K1600" s="4">
        <f t="shared" si="178"/>
        <v>6000</v>
      </c>
      <c r="L1600" s="4">
        <f>IF(D1600=1,"",VLOOKUP(D1600,系数!$AA$1:$AJ$12,MATCH(C1600,圣物评级,0),1))</f>
        <v>20</v>
      </c>
      <c r="M1600" s="4">
        <f t="shared" si="177"/>
        <v>8872</v>
      </c>
    </row>
    <row r="1601" spans="1:13" x14ac:dyDescent="0.3">
      <c r="A1601" s="4">
        <f t="shared" si="179"/>
        <v>81000014</v>
      </c>
      <c r="B1601" s="4">
        <v>1</v>
      </c>
      <c r="C1601" s="4">
        <f>INDEX(属性!F:F,MATCH(强化!A1601,属性!A:A,0))</f>
        <v>16</v>
      </c>
      <c r="D1601" s="4">
        <f t="shared" si="180"/>
        <v>39</v>
      </c>
      <c r="E1601" s="4">
        <v>0</v>
      </c>
      <c r="F1601" s="4">
        <v>0</v>
      </c>
      <c r="G1601" s="4">
        <v>0</v>
      </c>
      <c r="H1601" s="4">
        <f t="shared" si="175"/>
        <v>0</v>
      </c>
      <c r="I1601" s="4">
        <f t="shared" si="176"/>
        <v>528</v>
      </c>
      <c r="J1601" s="4">
        <f t="shared" si="181"/>
        <v>616</v>
      </c>
      <c r="K1601" s="4">
        <f t="shared" si="178"/>
        <v>6000</v>
      </c>
      <c r="L1601" s="4">
        <f>IF(D1601=1,"",VLOOKUP(D1601,系数!$AA$1:$AJ$12,MATCH(C1601,圣物评级,0),1))</f>
        <v>20</v>
      </c>
      <c r="M1601" s="4">
        <f t="shared" si="177"/>
        <v>9464</v>
      </c>
    </row>
    <row r="1602" spans="1:13" x14ac:dyDescent="0.3">
      <c r="A1602" s="4">
        <f t="shared" si="179"/>
        <v>81000014</v>
      </c>
      <c r="B1602" s="4">
        <v>1</v>
      </c>
      <c r="C1602" s="4">
        <f>INDEX(属性!F:F,MATCH(强化!A1602,属性!A:A,0))</f>
        <v>16</v>
      </c>
      <c r="D1602" s="4">
        <f t="shared" si="180"/>
        <v>40</v>
      </c>
      <c r="E1602" s="4">
        <v>0</v>
      </c>
      <c r="F1602" s="4">
        <v>0</v>
      </c>
      <c r="G1602" s="4">
        <v>0</v>
      </c>
      <c r="H1602" s="4">
        <f t="shared" si="175"/>
        <v>0</v>
      </c>
      <c r="I1602" s="4">
        <f t="shared" si="176"/>
        <v>534</v>
      </c>
      <c r="J1602" s="4">
        <f t="shared" si="181"/>
        <v>640</v>
      </c>
      <c r="K1602" s="4">
        <f t="shared" si="178"/>
        <v>6000</v>
      </c>
      <c r="L1602" s="4">
        <f>IF(D1602=1,"",VLOOKUP(D1602,系数!$AA$1:$AJ$12,MATCH(C1602,圣物评级,0),1))</f>
        <v>25</v>
      </c>
      <c r="M1602" s="4">
        <f t="shared" si="177"/>
        <v>10080</v>
      </c>
    </row>
    <row r="1603" spans="1:13" x14ac:dyDescent="0.3">
      <c r="A1603" s="4">
        <f t="shared" si="179"/>
        <v>81000014</v>
      </c>
      <c r="B1603" s="4">
        <v>1</v>
      </c>
      <c r="C1603" s="4">
        <f>INDEX(属性!F:F,MATCH(强化!A1603,属性!A:A,0))</f>
        <v>16</v>
      </c>
      <c r="D1603" s="4">
        <f t="shared" si="180"/>
        <v>41</v>
      </c>
      <c r="E1603" s="4">
        <v>0</v>
      </c>
      <c r="F1603" s="4">
        <v>0</v>
      </c>
      <c r="G1603" s="4">
        <v>0</v>
      </c>
      <c r="H1603" s="4">
        <f t="shared" ref="H1603:H1666" si="182">IF(B1603=1,0,VLOOKUP($C1603,圣物数值,2,0)+VLOOKUP($C1603,圣物数值,3,0)*($D1603-1))</f>
        <v>0</v>
      </c>
      <c r="I1603" s="4">
        <f t="shared" ref="I1603:I1666" si="183">IF(B1603=2,0,VLOOKUP($C1603,圣物数值,2,0)+VLOOKUP($C1603,圣物数值,3,0)*($D1603-1))</f>
        <v>540</v>
      </c>
      <c r="J1603" s="4">
        <f t="shared" si="181"/>
        <v>672</v>
      </c>
      <c r="K1603" s="4">
        <f t="shared" si="178"/>
        <v>6000</v>
      </c>
      <c r="L1603" s="4">
        <f>IF(D1603=1,"",VLOOKUP(D1603,系数!$AA$1:$AJ$12,MATCH(C1603,圣物评级,0),1))</f>
        <v>25</v>
      </c>
      <c r="M1603" s="4">
        <f t="shared" ref="M1603:M1666" si="184">IF(D1603=1,0,M1602+J1602)</f>
        <v>10720</v>
      </c>
    </row>
    <row r="1604" spans="1:13" x14ac:dyDescent="0.3">
      <c r="A1604" s="4">
        <f t="shared" si="179"/>
        <v>81000014</v>
      </c>
      <c r="B1604" s="4">
        <v>1</v>
      </c>
      <c r="C1604" s="4">
        <f>INDEX(属性!F:F,MATCH(强化!A1604,属性!A:A,0))</f>
        <v>16</v>
      </c>
      <c r="D1604" s="4">
        <f t="shared" si="180"/>
        <v>42</v>
      </c>
      <c r="E1604" s="4">
        <v>0</v>
      </c>
      <c r="F1604" s="4">
        <v>0</v>
      </c>
      <c r="G1604" s="4">
        <v>0</v>
      </c>
      <c r="H1604" s="4">
        <f t="shared" si="182"/>
        <v>0</v>
      </c>
      <c r="I1604" s="4">
        <f t="shared" si="183"/>
        <v>546</v>
      </c>
      <c r="J1604" s="4">
        <f t="shared" si="181"/>
        <v>705</v>
      </c>
      <c r="K1604" s="4">
        <f t="shared" si="178"/>
        <v>6000</v>
      </c>
      <c r="L1604" s="4">
        <f>IF(D1604=1,"",VLOOKUP(D1604,系数!$AA$1:$AJ$12,MATCH(C1604,圣物评级,0),1))</f>
        <v>25</v>
      </c>
      <c r="M1604" s="4">
        <f t="shared" si="184"/>
        <v>11392</v>
      </c>
    </row>
    <row r="1605" spans="1:13" x14ac:dyDescent="0.3">
      <c r="A1605" s="4">
        <f t="shared" si="179"/>
        <v>81000014</v>
      </c>
      <c r="B1605" s="4">
        <v>1</v>
      </c>
      <c r="C1605" s="4">
        <f>INDEX(属性!F:F,MATCH(强化!A1605,属性!A:A,0))</f>
        <v>16</v>
      </c>
      <c r="D1605" s="4">
        <f t="shared" si="180"/>
        <v>43</v>
      </c>
      <c r="E1605" s="4">
        <v>0</v>
      </c>
      <c r="F1605" s="4">
        <v>0</v>
      </c>
      <c r="G1605" s="4">
        <v>0</v>
      </c>
      <c r="H1605" s="4">
        <f t="shared" si="182"/>
        <v>0</v>
      </c>
      <c r="I1605" s="4">
        <f t="shared" si="183"/>
        <v>552</v>
      </c>
      <c r="J1605" s="4">
        <f t="shared" si="181"/>
        <v>740</v>
      </c>
      <c r="K1605" s="4">
        <f t="shared" si="178"/>
        <v>6000</v>
      </c>
      <c r="L1605" s="4">
        <f>IF(D1605=1,"",VLOOKUP(D1605,系数!$AA$1:$AJ$12,MATCH(C1605,圣物评级,0),1))</f>
        <v>25</v>
      </c>
      <c r="M1605" s="4">
        <f t="shared" si="184"/>
        <v>12097</v>
      </c>
    </row>
    <row r="1606" spans="1:13" x14ac:dyDescent="0.3">
      <c r="A1606" s="4">
        <f t="shared" si="179"/>
        <v>81000014</v>
      </c>
      <c r="B1606" s="4">
        <v>1</v>
      </c>
      <c r="C1606" s="4">
        <f>INDEX(属性!F:F,MATCH(强化!A1606,属性!A:A,0))</f>
        <v>16</v>
      </c>
      <c r="D1606" s="4">
        <f t="shared" si="180"/>
        <v>44</v>
      </c>
      <c r="E1606" s="4">
        <v>0</v>
      </c>
      <c r="F1606" s="4">
        <v>0</v>
      </c>
      <c r="G1606" s="4">
        <v>0</v>
      </c>
      <c r="H1606" s="4">
        <f t="shared" si="182"/>
        <v>0</v>
      </c>
      <c r="I1606" s="4">
        <f t="shared" si="183"/>
        <v>558</v>
      </c>
      <c r="J1606" s="4">
        <f t="shared" si="181"/>
        <v>777</v>
      </c>
      <c r="K1606" s="4">
        <f t="shared" si="178"/>
        <v>6000</v>
      </c>
      <c r="L1606" s="4">
        <f>IF(D1606=1,"",VLOOKUP(D1606,系数!$AA$1:$AJ$12,MATCH(C1606,圣物评级,0),1))</f>
        <v>25</v>
      </c>
      <c r="M1606" s="4">
        <f t="shared" si="184"/>
        <v>12837</v>
      </c>
    </row>
    <row r="1607" spans="1:13" x14ac:dyDescent="0.3">
      <c r="A1607" s="4">
        <f t="shared" si="179"/>
        <v>81000014</v>
      </c>
      <c r="B1607" s="4">
        <v>1</v>
      </c>
      <c r="C1607" s="4">
        <f>INDEX(属性!F:F,MATCH(强化!A1607,属性!A:A,0))</f>
        <v>16</v>
      </c>
      <c r="D1607" s="4">
        <f t="shared" si="180"/>
        <v>45</v>
      </c>
      <c r="E1607" s="4">
        <v>0</v>
      </c>
      <c r="F1607" s="4">
        <v>0</v>
      </c>
      <c r="G1607" s="4">
        <v>0</v>
      </c>
      <c r="H1607" s="4">
        <f t="shared" si="182"/>
        <v>0</v>
      </c>
      <c r="I1607" s="4">
        <f t="shared" si="183"/>
        <v>564</v>
      </c>
      <c r="J1607" s="4">
        <f t="shared" si="181"/>
        <v>816</v>
      </c>
      <c r="K1607" s="4">
        <f t="shared" si="178"/>
        <v>6000</v>
      </c>
      <c r="L1607" s="4">
        <f>IF(D1607=1,"",VLOOKUP(D1607,系数!$AA$1:$AJ$12,MATCH(C1607,圣物评级,0),1))</f>
        <v>25</v>
      </c>
      <c r="M1607" s="4">
        <f t="shared" si="184"/>
        <v>13614</v>
      </c>
    </row>
    <row r="1608" spans="1:13" x14ac:dyDescent="0.3">
      <c r="A1608" s="4">
        <f t="shared" si="179"/>
        <v>81000014</v>
      </c>
      <c r="B1608" s="4">
        <v>1</v>
      </c>
      <c r="C1608" s="4">
        <f>INDEX(属性!F:F,MATCH(强化!A1608,属性!A:A,0))</f>
        <v>16</v>
      </c>
      <c r="D1608" s="4">
        <f t="shared" si="180"/>
        <v>46</v>
      </c>
      <c r="E1608" s="4">
        <v>0</v>
      </c>
      <c r="F1608" s="4">
        <v>0</v>
      </c>
      <c r="G1608" s="4">
        <v>0</v>
      </c>
      <c r="H1608" s="4">
        <f t="shared" si="182"/>
        <v>0</v>
      </c>
      <c r="I1608" s="4">
        <f t="shared" si="183"/>
        <v>570</v>
      </c>
      <c r="J1608" s="4">
        <f t="shared" si="181"/>
        <v>856</v>
      </c>
      <c r="K1608" s="4">
        <f t="shared" si="178"/>
        <v>6000</v>
      </c>
      <c r="L1608" s="4">
        <f>IF(D1608=1,"",VLOOKUP(D1608,系数!$AA$1:$AJ$12,MATCH(C1608,圣物评级,0),1))</f>
        <v>25</v>
      </c>
      <c r="M1608" s="4">
        <f t="shared" si="184"/>
        <v>14430</v>
      </c>
    </row>
    <row r="1609" spans="1:13" x14ac:dyDescent="0.3">
      <c r="A1609" s="4">
        <f t="shared" si="179"/>
        <v>81000014</v>
      </c>
      <c r="B1609" s="4">
        <v>1</v>
      </c>
      <c r="C1609" s="4">
        <f>INDEX(属性!F:F,MATCH(强化!A1609,属性!A:A,0))</f>
        <v>16</v>
      </c>
      <c r="D1609" s="4">
        <f t="shared" si="180"/>
        <v>47</v>
      </c>
      <c r="E1609" s="4">
        <v>0</v>
      </c>
      <c r="F1609" s="4">
        <v>0</v>
      </c>
      <c r="G1609" s="4">
        <v>0</v>
      </c>
      <c r="H1609" s="4">
        <f t="shared" si="182"/>
        <v>0</v>
      </c>
      <c r="I1609" s="4">
        <f t="shared" si="183"/>
        <v>576</v>
      </c>
      <c r="J1609" s="4">
        <f t="shared" si="181"/>
        <v>899</v>
      </c>
      <c r="K1609" s="4">
        <f t="shared" si="178"/>
        <v>6000</v>
      </c>
      <c r="L1609" s="4">
        <f>IF(D1609=1,"",VLOOKUP(D1609,系数!$AA$1:$AJ$12,MATCH(C1609,圣物评级,0),1))</f>
        <v>25</v>
      </c>
      <c r="M1609" s="4">
        <f t="shared" si="184"/>
        <v>15286</v>
      </c>
    </row>
    <row r="1610" spans="1:13" x14ac:dyDescent="0.3">
      <c r="A1610" s="4">
        <f t="shared" si="179"/>
        <v>81000014</v>
      </c>
      <c r="B1610" s="4">
        <v>1</v>
      </c>
      <c r="C1610" s="4">
        <f>INDEX(属性!F:F,MATCH(强化!A1610,属性!A:A,0))</f>
        <v>16</v>
      </c>
      <c r="D1610" s="4">
        <f t="shared" si="180"/>
        <v>48</v>
      </c>
      <c r="E1610" s="4">
        <v>0</v>
      </c>
      <c r="F1610" s="4">
        <v>0</v>
      </c>
      <c r="G1610" s="4">
        <v>0</v>
      </c>
      <c r="H1610" s="4">
        <f t="shared" si="182"/>
        <v>0</v>
      </c>
      <c r="I1610" s="4">
        <f t="shared" si="183"/>
        <v>582</v>
      </c>
      <c r="J1610" s="4">
        <f t="shared" si="181"/>
        <v>944</v>
      </c>
      <c r="K1610" s="4">
        <f t="shared" si="178"/>
        <v>6000</v>
      </c>
      <c r="L1610" s="4">
        <f>IF(D1610=1,"",VLOOKUP(D1610,系数!$AA$1:$AJ$12,MATCH(C1610,圣物评级,0),1))</f>
        <v>25</v>
      </c>
      <c r="M1610" s="4">
        <f t="shared" si="184"/>
        <v>16185</v>
      </c>
    </row>
    <row r="1611" spans="1:13" x14ac:dyDescent="0.3">
      <c r="A1611" s="4">
        <f t="shared" si="179"/>
        <v>81000014</v>
      </c>
      <c r="B1611" s="4">
        <v>1</v>
      </c>
      <c r="C1611" s="4">
        <f>INDEX(属性!F:F,MATCH(强化!A1611,属性!A:A,0))</f>
        <v>16</v>
      </c>
      <c r="D1611" s="4">
        <f t="shared" si="180"/>
        <v>49</v>
      </c>
      <c r="E1611" s="4">
        <v>0</v>
      </c>
      <c r="F1611" s="4">
        <v>0</v>
      </c>
      <c r="G1611" s="4">
        <v>0</v>
      </c>
      <c r="H1611" s="4">
        <f t="shared" si="182"/>
        <v>0</v>
      </c>
      <c r="I1611" s="4">
        <f t="shared" si="183"/>
        <v>588</v>
      </c>
      <c r="J1611" s="4">
        <f t="shared" si="181"/>
        <v>991</v>
      </c>
      <c r="K1611" s="4">
        <f t="shared" si="178"/>
        <v>6000</v>
      </c>
      <c r="L1611" s="4">
        <f>IF(D1611=1,"",VLOOKUP(D1611,系数!$AA$1:$AJ$12,MATCH(C1611,圣物评级,0),1))</f>
        <v>25</v>
      </c>
      <c r="M1611" s="4">
        <f t="shared" si="184"/>
        <v>17129</v>
      </c>
    </row>
    <row r="1612" spans="1:13" x14ac:dyDescent="0.3">
      <c r="A1612" s="4">
        <f t="shared" si="179"/>
        <v>81000014</v>
      </c>
      <c r="B1612" s="4">
        <v>1</v>
      </c>
      <c r="C1612" s="4">
        <f>INDEX(属性!F:F,MATCH(强化!A1612,属性!A:A,0))</f>
        <v>16</v>
      </c>
      <c r="D1612" s="4">
        <f t="shared" si="180"/>
        <v>50</v>
      </c>
      <c r="E1612" s="4">
        <v>0</v>
      </c>
      <c r="F1612" s="4">
        <v>0</v>
      </c>
      <c r="G1612" s="4">
        <v>0</v>
      </c>
      <c r="H1612" s="4">
        <f t="shared" si="182"/>
        <v>0</v>
      </c>
      <c r="I1612" s="4">
        <f t="shared" si="183"/>
        <v>594</v>
      </c>
      <c r="J1612" s="4">
        <f t="shared" si="181"/>
        <v>1040</v>
      </c>
      <c r="K1612" s="4">
        <f t="shared" si="178"/>
        <v>6000</v>
      </c>
      <c r="L1612" s="4">
        <f>IF(D1612=1,"",VLOOKUP(D1612,系数!$AA$1:$AJ$12,MATCH(C1612,圣物评级,0),1))</f>
        <v>30</v>
      </c>
      <c r="M1612" s="4">
        <f t="shared" si="184"/>
        <v>18120</v>
      </c>
    </row>
    <row r="1613" spans="1:13" x14ac:dyDescent="0.3">
      <c r="A1613" s="4">
        <f t="shared" si="179"/>
        <v>81000014</v>
      </c>
      <c r="B1613" s="4">
        <v>1</v>
      </c>
      <c r="C1613" s="4">
        <f>INDEX(属性!F:F,MATCH(强化!A1613,属性!A:A,0))</f>
        <v>16</v>
      </c>
      <c r="D1613" s="4">
        <f t="shared" si="180"/>
        <v>51</v>
      </c>
      <c r="E1613" s="4">
        <v>0</v>
      </c>
      <c r="F1613" s="4">
        <v>0</v>
      </c>
      <c r="G1613" s="4">
        <v>0</v>
      </c>
      <c r="H1613" s="4">
        <f t="shared" si="182"/>
        <v>0</v>
      </c>
      <c r="I1613" s="4">
        <f t="shared" si="183"/>
        <v>600</v>
      </c>
      <c r="J1613" s="4">
        <f t="shared" si="181"/>
        <v>1112</v>
      </c>
      <c r="K1613" s="4">
        <f t="shared" si="178"/>
        <v>6000</v>
      </c>
      <c r="L1613" s="4">
        <f>IF(D1613=1,"",VLOOKUP(D1613,系数!$AA$1:$AJ$12,MATCH(C1613,圣物评级,0),1))</f>
        <v>30</v>
      </c>
      <c r="M1613" s="4">
        <f t="shared" si="184"/>
        <v>19160</v>
      </c>
    </row>
    <row r="1614" spans="1:13" x14ac:dyDescent="0.3">
      <c r="A1614" s="4">
        <f t="shared" si="179"/>
        <v>81000014</v>
      </c>
      <c r="B1614" s="4">
        <v>1</v>
      </c>
      <c r="C1614" s="4">
        <f>INDEX(属性!F:F,MATCH(强化!A1614,属性!A:A,0))</f>
        <v>16</v>
      </c>
      <c r="D1614" s="4">
        <f t="shared" si="180"/>
        <v>52</v>
      </c>
      <c r="E1614" s="4">
        <v>0</v>
      </c>
      <c r="F1614" s="4">
        <v>0</v>
      </c>
      <c r="G1614" s="4">
        <v>0</v>
      </c>
      <c r="H1614" s="4">
        <f t="shared" si="182"/>
        <v>0</v>
      </c>
      <c r="I1614" s="4">
        <f t="shared" si="183"/>
        <v>606</v>
      </c>
      <c r="J1614" s="4">
        <f t="shared" si="181"/>
        <v>1190</v>
      </c>
      <c r="K1614" s="4">
        <f t="shared" si="178"/>
        <v>6000</v>
      </c>
      <c r="L1614" s="4">
        <f>IF(D1614=1,"",VLOOKUP(D1614,系数!$AA$1:$AJ$12,MATCH(C1614,圣物评级,0),1))</f>
        <v>30</v>
      </c>
      <c r="M1614" s="4">
        <f t="shared" si="184"/>
        <v>20272</v>
      </c>
    </row>
    <row r="1615" spans="1:13" x14ac:dyDescent="0.3">
      <c r="A1615" s="4">
        <f t="shared" si="179"/>
        <v>81000014</v>
      </c>
      <c r="B1615" s="4">
        <v>1</v>
      </c>
      <c r="C1615" s="4">
        <f>INDEX(属性!F:F,MATCH(强化!A1615,属性!A:A,0))</f>
        <v>16</v>
      </c>
      <c r="D1615" s="4">
        <f t="shared" si="180"/>
        <v>53</v>
      </c>
      <c r="E1615" s="4">
        <v>0</v>
      </c>
      <c r="F1615" s="4">
        <v>0</v>
      </c>
      <c r="G1615" s="4">
        <v>0</v>
      </c>
      <c r="H1615" s="4">
        <f t="shared" si="182"/>
        <v>0</v>
      </c>
      <c r="I1615" s="4">
        <f t="shared" si="183"/>
        <v>612</v>
      </c>
      <c r="J1615" s="4">
        <f t="shared" si="181"/>
        <v>1273</v>
      </c>
      <c r="K1615" s="4">
        <f t="shared" si="178"/>
        <v>6000</v>
      </c>
      <c r="L1615" s="4">
        <f>IF(D1615=1,"",VLOOKUP(D1615,系数!$AA$1:$AJ$12,MATCH(C1615,圣物评级,0),1))</f>
        <v>30</v>
      </c>
      <c r="M1615" s="4">
        <f t="shared" si="184"/>
        <v>21462</v>
      </c>
    </row>
    <row r="1616" spans="1:13" x14ac:dyDescent="0.3">
      <c r="A1616" s="4">
        <f t="shared" si="179"/>
        <v>81000014</v>
      </c>
      <c r="B1616" s="4">
        <v>1</v>
      </c>
      <c r="C1616" s="4">
        <f>INDEX(属性!F:F,MATCH(强化!A1616,属性!A:A,0))</f>
        <v>16</v>
      </c>
      <c r="D1616" s="4">
        <f t="shared" si="180"/>
        <v>54</v>
      </c>
      <c r="E1616" s="4">
        <v>0</v>
      </c>
      <c r="F1616" s="4">
        <v>0</v>
      </c>
      <c r="G1616" s="4">
        <v>0</v>
      </c>
      <c r="H1616" s="4">
        <f t="shared" si="182"/>
        <v>0</v>
      </c>
      <c r="I1616" s="4">
        <f t="shared" si="183"/>
        <v>618</v>
      </c>
      <c r="J1616" s="4">
        <f t="shared" si="181"/>
        <v>1362</v>
      </c>
      <c r="K1616" s="4">
        <f t="shared" si="178"/>
        <v>6000</v>
      </c>
      <c r="L1616" s="4">
        <f>IF(D1616=1,"",VLOOKUP(D1616,系数!$AA$1:$AJ$12,MATCH(C1616,圣物评级,0),1))</f>
        <v>30</v>
      </c>
      <c r="M1616" s="4">
        <f t="shared" si="184"/>
        <v>22735</v>
      </c>
    </row>
    <row r="1617" spans="1:13" x14ac:dyDescent="0.3">
      <c r="A1617" s="4">
        <f t="shared" si="179"/>
        <v>81000014</v>
      </c>
      <c r="B1617" s="4">
        <v>1</v>
      </c>
      <c r="C1617" s="4">
        <f>INDEX(属性!F:F,MATCH(强化!A1617,属性!A:A,0))</f>
        <v>16</v>
      </c>
      <c r="D1617" s="4">
        <f t="shared" si="180"/>
        <v>55</v>
      </c>
      <c r="E1617" s="4">
        <v>0</v>
      </c>
      <c r="F1617" s="4">
        <v>0</v>
      </c>
      <c r="G1617" s="4">
        <v>0</v>
      </c>
      <c r="H1617" s="4">
        <f t="shared" si="182"/>
        <v>0</v>
      </c>
      <c r="I1617" s="4">
        <f t="shared" si="183"/>
        <v>624</v>
      </c>
      <c r="J1617" s="4">
        <f t="shared" si="181"/>
        <v>1457</v>
      </c>
      <c r="K1617" s="4">
        <f t="shared" si="178"/>
        <v>6000</v>
      </c>
      <c r="L1617" s="4">
        <f>IF(D1617=1,"",VLOOKUP(D1617,系数!$AA$1:$AJ$12,MATCH(C1617,圣物评级,0),1))</f>
        <v>30</v>
      </c>
      <c r="M1617" s="4">
        <f t="shared" si="184"/>
        <v>24097</v>
      </c>
    </row>
    <row r="1618" spans="1:13" x14ac:dyDescent="0.3">
      <c r="A1618" s="4">
        <f t="shared" si="179"/>
        <v>81000014</v>
      </c>
      <c r="B1618" s="4">
        <v>1</v>
      </c>
      <c r="C1618" s="4">
        <f>INDEX(属性!F:F,MATCH(强化!A1618,属性!A:A,0))</f>
        <v>16</v>
      </c>
      <c r="D1618" s="4">
        <f t="shared" si="180"/>
        <v>56</v>
      </c>
      <c r="E1618" s="4">
        <v>0</v>
      </c>
      <c r="F1618" s="4">
        <v>0</v>
      </c>
      <c r="G1618" s="4">
        <v>0</v>
      </c>
      <c r="H1618" s="4">
        <f t="shared" si="182"/>
        <v>0</v>
      </c>
      <c r="I1618" s="4">
        <f t="shared" si="183"/>
        <v>630</v>
      </c>
      <c r="J1618" s="4">
        <f t="shared" si="181"/>
        <v>1559</v>
      </c>
      <c r="K1618" s="4">
        <f t="shared" si="178"/>
        <v>6000</v>
      </c>
      <c r="L1618" s="4">
        <f>IF(D1618=1,"",VLOOKUP(D1618,系数!$AA$1:$AJ$12,MATCH(C1618,圣物评级,0),1))</f>
        <v>30</v>
      </c>
      <c r="M1618" s="4">
        <f t="shared" si="184"/>
        <v>25554</v>
      </c>
    </row>
    <row r="1619" spans="1:13" x14ac:dyDescent="0.3">
      <c r="A1619" s="4">
        <f t="shared" si="179"/>
        <v>81000014</v>
      </c>
      <c r="B1619" s="4">
        <v>1</v>
      </c>
      <c r="C1619" s="4">
        <f>INDEX(属性!F:F,MATCH(强化!A1619,属性!A:A,0))</f>
        <v>16</v>
      </c>
      <c r="D1619" s="4">
        <f t="shared" si="180"/>
        <v>57</v>
      </c>
      <c r="E1619" s="4">
        <v>0</v>
      </c>
      <c r="F1619" s="4">
        <v>0</v>
      </c>
      <c r="G1619" s="4">
        <v>0</v>
      </c>
      <c r="H1619" s="4">
        <f t="shared" si="182"/>
        <v>0</v>
      </c>
      <c r="I1619" s="4">
        <f t="shared" si="183"/>
        <v>636</v>
      </c>
      <c r="J1619" s="4">
        <f t="shared" si="181"/>
        <v>1668</v>
      </c>
      <c r="K1619" s="4">
        <f t="shared" si="178"/>
        <v>6000</v>
      </c>
      <c r="L1619" s="4">
        <f>IF(D1619=1,"",VLOOKUP(D1619,系数!$AA$1:$AJ$12,MATCH(C1619,圣物评级,0),1))</f>
        <v>30</v>
      </c>
      <c r="M1619" s="4">
        <f t="shared" si="184"/>
        <v>27113</v>
      </c>
    </row>
    <row r="1620" spans="1:13" x14ac:dyDescent="0.3">
      <c r="A1620" s="4">
        <f t="shared" si="179"/>
        <v>81000014</v>
      </c>
      <c r="B1620" s="4">
        <v>1</v>
      </c>
      <c r="C1620" s="4">
        <f>INDEX(属性!F:F,MATCH(强化!A1620,属性!A:A,0))</f>
        <v>16</v>
      </c>
      <c r="D1620" s="4">
        <f t="shared" si="180"/>
        <v>58</v>
      </c>
      <c r="E1620" s="4">
        <v>0</v>
      </c>
      <c r="F1620" s="4">
        <v>0</v>
      </c>
      <c r="G1620" s="4">
        <v>0</v>
      </c>
      <c r="H1620" s="4">
        <f t="shared" si="182"/>
        <v>0</v>
      </c>
      <c r="I1620" s="4">
        <f t="shared" si="183"/>
        <v>642</v>
      </c>
      <c r="J1620" s="4">
        <f t="shared" si="181"/>
        <v>1784</v>
      </c>
      <c r="K1620" s="4">
        <f t="shared" si="178"/>
        <v>6000</v>
      </c>
      <c r="L1620" s="4">
        <f>IF(D1620=1,"",VLOOKUP(D1620,系数!$AA$1:$AJ$12,MATCH(C1620,圣物评级,0),1))</f>
        <v>30</v>
      </c>
      <c r="M1620" s="4">
        <f t="shared" si="184"/>
        <v>28781</v>
      </c>
    </row>
    <row r="1621" spans="1:13" x14ac:dyDescent="0.3">
      <c r="A1621" s="4">
        <f t="shared" si="179"/>
        <v>81000014</v>
      </c>
      <c r="B1621" s="4">
        <v>1</v>
      </c>
      <c r="C1621" s="4">
        <f>INDEX(属性!F:F,MATCH(强化!A1621,属性!A:A,0))</f>
        <v>16</v>
      </c>
      <c r="D1621" s="4">
        <f t="shared" si="180"/>
        <v>59</v>
      </c>
      <c r="E1621" s="4">
        <v>0</v>
      </c>
      <c r="F1621" s="4">
        <v>0</v>
      </c>
      <c r="G1621" s="4">
        <v>0</v>
      </c>
      <c r="H1621" s="4">
        <f t="shared" si="182"/>
        <v>0</v>
      </c>
      <c r="I1621" s="4">
        <f t="shared" si="183"/>
        <v>648</v>
      </c>
      <c r="J1621" s="4">
        <f t="shared" si="181"/>
        <v>1908</v>
      </c>
      <c r="K1621" s="4">
        <f t="shared" si="178"/>
        <v>6000</v>
      </c>
      <c r="L1621" s="4">
        <f>IF(D1621=1,"",VLOOKUP(D1621,系数!$AA$1:$AJ$12,MATCH(C1621,圣物评级,0),1))</f>
        <v>30</v>
      </c>
      <c r="M1621" s="4">
        <f t="shared" si="184"/>
        <v>30565</v>
      </c>
    </row>
    <row r="1622" spans="1:13" x14ac:dyDescent="0.3">
      <c r="A1622" s="4">
        <f t="shared" si="179"/>
        <v>81000014</v>
      </c>
      <c r="B1622" s="4">
        <v>1</v>
      </c>
      <c r="C1622" s="4">
        <f>INDEX(属性!F:F,MATCH(强化!A1622,属性!A:A,0))</f>
        <v>16</v>
      </c>
      <c r="D1622" s="4">
        <f t="shared" si="180"/>
        <v>60</v>
      </c>
      <c r="E1622" s="4">
        <v>0</v>
      </c>
      <c r="F1622" s="4">
        <v>0</v>
      </c>
      <c r="G1622" s="4">
        <v>0</v>
      </c>
      <c r="H1622" s="4">
        <f t="shared" si="182"/>
        <v>0</v>
      </c>
      <c r="I1622" s="4">
        <f t="shared" si="183"/>
        <v>654</v>
      </c>
      <c r="J1622" s="4">
        <f t="shared" si="181"/>
        <v>2042</v>
      </c>
      <c r="K1622" s="4">
        <f t="shared" si="178"/>
        <v>6000</v>
      </c>
      <c r="L1622" s="4">
        <f>IF(D1622=1,"",VLOOKUP(D1622,系数!$AA$1:$AJ$12,MATCH(C1622,圣物评级,0),1))</f>
        <v>35</v>
      </c>
      <c r="M1622" s="4">
        <f t="shared" si="184"/>
        <v>32473</v>
      </c>
    </row>
    <row r="1623" spans="1:13" x14ac:dyDescent="0.3">
      <c r="A1623" s="4">
        <f t="shared" si="179"/>
        <v>81000014</v>
      </c>
      <c r="B1623" s="4">
        <v>1</v>
      </c>
      <c r="C1623" s="4">
        <f>INDEX(属性!F:F,MATCH(强化!A1623,属性!A:A,0))</f>
        <v>16</v>
      </c>
      <c r="D1623" s="4">
        <f t="shared" si="180"/>
        <v>61</v>
      </c>
      <c r="E1623" s="4">
        <v>0</v>
      </c>
      <c r="F1623" s="4">
        <v>0</v>
      </c>
      <c r="G1623" s="4">
        <v>0</v>
      </c>
      <c r="H1623" s="4">
        <f t="shared" si="182"/>
        <v>0</v>
      </c>
      <c r="I1623" s="4">
        <f t="shared" si="183"/>
        <v>660</v>
      </c>
      <c r="J1623" s="4">
        <f t="shared" si="181"/>
        <v>2225</v>
      </c>
      <c r="K1623" s="4">
        <f t="shared" si="178"/>
        <v>6000</v>
      </c>
      <c r="L1623" s="4">
        <f>IF(D1623=1,"",VLOOKUP(D1623,系数!$AA$1:$AJ$12,MATCH(C1623,圣物评级,0),1))</f>
        <v>35</v>
      </c>
      <c r="M1623" s="4">
        <f t="shared" si="184"/>
        <v>34515</v>
      </c>
    </row>
    <row r="1624" spans="1:13" x14ac:dyDescent="0.3">
      <c r="A1624" s="4">
        <f t="shared" si="179"/>
        <v>81000014</v>
      </c>
      <c r="B1624" s="4">
        <v>1</v>
      </c>
      <c r="C1624" s="4">
        <f>INDEX(属性!F:F,MATCH(强化!A1624,属性!A:A,0))</f>
        <v>16</v>
      </c>
      <c r="D1624" s="4">
        <f t="shared" si="180"/>
        <v>62</v>
      </c>
      <c r="E1624" s="4">
        <v>0</v>
      </c>
      <c r="F1624" s="4">
        <v>0</v>
      </c>
      <c r="G1624" s="4">
        <v>0</v>
      </c>
      <c r="H1624" s="4">
        <f t="shared" si="182"/>
        <v>0</v>
      </c>
      <c r="I1624" s="4">
        <f t="shared" si="183"/>
        <v>666</v>
      </c>
      <c r="J1624" s="4">
        <f t="shared" si="181"/>
        <v>2425</v>
      </c>
      <c r="K1624" s="4">
        <f t="shared" si="178"/>
        <v>6000</v>
      </c>
      <c r="L1624" s="4">
        <f>IF(D1624=1,"",VLOOKUP(D1624,系数!$AA$1:$AJ$12,MATCH(C1624,圣物评级,0),1))</f>
        <v>35</v>
      </c>
      <c r="M1624" s="4">
        <f t="shared" si="184"/>
        <v>36740</v>
      </c>
    </row>
    <row r="1625" spans="1:13" x14ac:dyDescent="0.3">
      <c r="A1625" s="4">
        <f t="shared" si="179"/>
        <v>81000014</v>
      </c>
      <c r="B1625" s="4">
        <v>1</v>
      </c>
      <c r="C1625" s="4">
        <f>INDEX(属性!F:F,MATCH(强化!A1625,属性!A:A,0))</f>
        <v>16</v>
      </c>
      <c r="D1625" s="4">
        <f t="shared" si="180"/>
        <v>63</v>
      </c>
      <c r="E1625" s="4">
        <v>0</v>
      </c>
      <c r="F1625" s="4">
        <v>0</v>
      </c>
      <c r="G1625" s="4">
        <v>0</v>
      </c>
      <c r="H1625" s="4">
        <f t="shared" si="182"/>
        <v>0</v>
      </c>
      <c r="I1625" s="4">
        <f t="shared" si="183"/>
        <v>672</v>
      </c>
      <c r="J1625" s="4">
        <f t="shared" si="181"/>
        <v>2643</v>
      </c>
      <c r="K1625" s="4">
        <f t="shared" si="178"/>
        <v>6000</v>
      </c>
      <c r="L1625" s="4">
        <f>IF(D1625=1,"",VLOOKUP(D1625,系数!$AA$1:$AJ$12,MATCH(C1625,圣物评级,0),1))</f>
        <v>35</v>
      </c>
      <c r="M1625" s="4">
        <f t="shared" si="184"/>
        <v>39165</v>
      </c>
    </row>
    <row r="1626" spans="1:13" x14ac:dyDescent="0.3">
      <c r="A1626" s="4">
        <f t="shared" si="179"/>
        <v>81000014</v>
      </c>
      <c r="B1626" s="4">
        <v>1</v>
      </c>
      <c r="C1626" s="4">
        <f>INDEX(属性!F:F,MATCH(强化!A1626,属性!A:A,0))</f>
        <v>16</v>
      </c>
      <c r="D1626" s="4">
        <f t="shared" si="180"/>
        <v>64</v>
      </c>
      <c r="E1626" s="4">
        <v>0</v>
      </c>
      <c r="F1626" s="4">
        <v>0</v>
      </c>
      <c r="G1626" s="4">
        <v>0</v>
      </c>
      <c r="H1626" s="4">
        <f t="shared" si="182"/>
        <v>0</v>
      </c>
      <c r="I1626" s="4">
        <f t="shared" si="183"/>
        <v>678</v>
      </c>
      <c r="J1626" s="4">
        <f t="shared" si="181"/>
        <v>2880</v>
      </c>
      <c r="K1626" s="4">
        <f t="shared" si="178"/>
        <v>6000</v>
      </c>
      <c r="L1626" s="4">
        <f>IF(D1626=1,"",VLOOKUP(D1626,系数!$AA$1:$AJ$12,MATCH(C1626,圣物评级,0),1))</f>
        <v>35</v>
      </c>
      <c r="M1626" s="4">
        <f t="shared" si="184"/>
        <v>41808</v>
      </c>
    </row>
    <row r="1627" spans="1:13" x14ac:dyDescent="0.3">
      <c r="A1627" s="4">
        <f t="shared" si="179"/>
        <v>81000014</v>
      </c>
      <c r="B1627" s="4">
        <v>1</v>
      </c>
      <c r="C1627" s="4">
        <f>INDEX(属性!F:F,MATCH(强化!A1627,属性!A:A,0))</f>
        <v>16</v>
      </c>
      <c r="D1627" s="4">
        <f t="shared" si="180"/>
        <v>65</v>
      </c>
      <c r="E1627" s="4">
        <v>0</v>
      </c>
      <c r="F1627" s="4">
        <v>0</v>
      </c>
      <c r="G1627" s="4">
        <v>0</v>
      </c>
      <c r="H1627" s="4">
        <f t="shared" si="182"/>
        <v>0</v>
      </c>
      <c r="I1627" s="4">
        <f t="shared" si="183"/>
        <v>684</v>
      </c>
      <c r="J1627" s="4">
        <f t="shared" si="181"/>
        <v>3140</v>
      </c>
      <c r="K1627" s="4">
        <f t="shared" si="178"/>
        <v>6000</v>
      </c>
      <c r="L1627" s="4">
        <f>IF(D1627=1,"",VLOOKUP(D1627,系数!$AA$1:$AJ$12,MATCH(C1627,圣物评级,0),1))</f>
        <v>35</v>
      </c>
      <c r="M1627" s="4">
        <f t="shared" si="184"/>
        <v>44688</v>
      </c>
    </row>
    <row r="1628" spans="1:13" x14ac:dyDescent="0.3">
      <c r="A1628" s="4">
        <f t="shared" si="179"/>
        <v>81000014</v>
      </c>
      <c r="B1628" s="4">
        <v>1</v>
      </c>
      <c r="C1628" s="4">
        <f>INDEX(属性!F:F,MATCH(强化!A1628,属性!A:A,0))</f>
        <v>16</v>
      </c>
      <c r="D1628" s="4">
        <f t="shared" si="180"/>
        <v>66</v>
      </c>
      <c r="E1628" s="4">
        <v>0</v>
      </c>
      <c r="F1628" s="4">
        <v>0</v>
      </c>
      <c r="G1628" s="4">
        <v>0</v>
      </c>
      <c r="H1628" s="4">
        <f t="shared" si="182"/>
        <v>0</v>
      </c>
      <c r="I1628" s="4">
        <f t="shared" si="183"/>
        <v>690</v>
      </c>
      <c r="J1628" s="4">
        <f t="shared" si="181"/>
        <v>3422</v>
      </c>
      <c r="K1628" s="4">
        <f t="shared" si="178"/>
        <v>6000</v>
      </c>
      <c r="L1628" s="4">
        <f>IF(D1628=1,"",VLOOKUP(D1628,系数!$AA$1:$AJ$12,MATCH(C1628,圣物评级,0),1))</f>
        <v>35</v>
      </c>
      <c r="M1628" s="4">
        <f t="shared" si="184"/>
        <v>47828</v>
      </c>
    </row>
    <row r="1629" spans="1:13" x14ac:dyDescent="0.3">
      <c r="A1629" s="4">
        <f t="shared" si="179"/>
        <v>81000014</v>
      </c>
      <c r="B1629" s="4">
        <v>1</v>
      </c>
      <c r="C1629" s="4">
        <f>INDEX(属性!F:F,MATCH(强化!A1629,属性!A:A,0))</f>
        <v>16</v>
      </c>
      <c r="D1629" s="4">
        <f t="shared" si="180"/>
        <v>67</v>
      </c>
      <c r="E1629" s="4">
        <v>0</v>
      </c>
      <c r="F1629" s="4">
        <v>0</v>
      </c>
      <c r="G1629" s="4">
        <v>0</v>
      </c>
      <c r="H1629" s="4">
        <f t="shared" si="182"/>
        <v>0</v>
      </c>
      <c r="I1629" s="4">
        <f t="shared" si="183"/>
        <v>696</v>
      </c>
      <c r="J1629" s="4">
        <f t="shared" si="181"/>
        <v>3730</v>
      </c>
      <c r="K1629" s="4">
        <f t="shared" si="178"/>
        <v>6000</v>
      </c>
      <c r="L1629" s="4">
        <f>IF(D1629=1,"",VLOOKUP(D1629,系数!$AA$1:$AJ$12,MATCH(C1629,圣物评级,0),1))</f>
        <v>35</v>
      </c>
      <c r="M1629" s="4">
        <f t="shared" si="184"/>
        <v>51250</v>
      </c>
    </row>
    <row r="1630" spans="1:13" x14ac:dyDescent="0.3">
      <c r="A1630" s="4">
        <f t="shared" si="179"/>
        <v>81000014</v>
      </c>
      <c r="B1630" s="4">
        <v>1</v>
      </c>
      <c r="C1630" s="4">
        <f>INDEX(属性!F:F,MATCH(强化!A1630,属性!A:A,0))</f>
        <v>16</v>
      </c>
      <c r="D1630" s="4">
        <f t="shared" si="180"/>
        <v>68</v>
      </c>
      <c r="E1630" s="4">
        <v>0</v>
      </c>
      <c r="F1630" s="4">
        <v>0</v>
      </c>
      <c r="G1630" s="4">
        <v>0</v>
      </c>
      <c r="H1630" s="4">
        <f t="shared" si="182"/>
        <v>0</v>
      </c>
      <c r="I1630" s="4">
        <f t="shared" si="183"/>
        <v>702</v>
      </c>
      <c r="J1630" s="4">
        <f t="shared" si="181"/>
        <v>4065</v>
      </c>
      <c r="K1630" s="4">
        <f t="shared" si="178"/>
        <v>6000</v>
      </c>
      <c r="L1630" s="4">
        <f>IF(D1630=1,"",VLOOKUP(D1630,系数!$AA$1:$AJ$12,MATCH(C1630,圣物评级,0),1))</f>
        <v>35</v>
      </c>
      <c r="M1630" s="4">
        <f t="shared" si="184"/>
        <v>54980</v>
      </c>
    </row>
    <row r="1631" spans="1:13" x14ac:dyDescent="0.3">
      <c r="A1631" s="4">
        <f t="shared" si="179"/>
        <v>81000014</v>
      </c>
      <c r="B1631" s="4">
        <v>1</v>
      </c>
      <c r="C1631" s="4">
        <f>INDEX(属性!F:F,MATCH(强化!A1631,属性!A:A,0))</f>
        <v>16</v>
      </c>
      <c r="D1631" s="4">
        <f t="shared" si="180"/>
        <v>69</v>
      </c>
      <c r="E1631" s="4">
        <v>0</v>
      </c>
      <c r="F1631" s="4">
        <v>0</v>
      </c>
      <c r="G1631" s="4">
        <v>0</v>
      </c>
      <c r="H1631" s="4">
        <f t="shared" si="182"/>
        <v>0</v>
      </c>
      <c r="I1631" s="4">
        <f t="shared" si="183"/>
        <v>708</v>
      </c>
      <c r="J1631" s="4">
        <f t="shared" si="181"/>
        <v>4431</v>
      </c>
      <c r="K1631" s="4">
        <f t="shared" si="178"/>
        <v>6000</v>
      </c>
      <c r="L1631" s="4">
        <f>IF(D1631=1,"",VLOOKUP(D1631,系数!$AA$1:$AJ$12,MATCH(C1631,圣物评级,0),1))</f>
        <v>35</v>
      </c>
      <c r="M1631" s="4">
        <f t="shared" si="184"/>
        <v>59045</v>
      </c>
    </row>
    <row r="1632" spans="1:13" x14ac:dyDescent="0.3">
      <c r="A1632" s="4">
        <f t="shared" si="179"/>
        <v>81000014</v>
      </c>
      <c r="B1632" s="4">
        <v>1</v>
      </c>
      <c r="C1632" s="4">
        <f>INDEX(属性!F:F,MATCH(强化!A1632,属性!A:A,0))</f>
        <v>16</v>
      </c>
      <c r="D1632" s="4">
        <f t="shared" si="180"/>
        <v>70</v>
      </c>
      <c r="E1632" s="4">
        <v>0</v>
      </c>
      <c r="F1632" s="4">
        <v>0</v>
      </c>
      <c r="G1632" s="4">
        <v>0</v>
      </c>
      <c r="H1632" s="4">
        <f t="shared" si="182"/>
        <v>0</v>
      </c>
      <c r="I1632" s="4">
        <f t="shared" si="183"/>
        <v>714</v>
      </c>
      <c r="J1632" s="4">
        <f t="shared" si="181"/>
        <v>4829</v>
      </c>
      <c r="K1632" s="4">
        <f t="shared" si="178"/>
        <v>6000</v>
      </c>
      <c r="L1632" s="4">
        <f>IF(D1632=1,"",VLOOKUP(D1632,系数!$AA$1:$AJ$12,MATCH(C1632,圣物评级,0),1))</f>
        <v>40</v>
      </c>
      <c r="M1632" s="4">
        <f t="shared" si="184"/>
        <v>63476</v>
      </c>
    </row>
    <row r="1633" spans="1:13" x14ac:dyDescent="0.3">
      <c r="A1633" s="4">
        <f t="shared" si="179"/>
        <v>81000014</v>
      </c>
      <c r="B1633" s="4">
        <v>1</v>
      </c>
      <c r="C1633" s="4">
        <f>INDEX(属性!F:F,MATCH(强化!A1633,属性!A:A,0))</f>
        <v>16</v>
      </c>
      <c r="D1633" s="4">
        <f t="shared" si="180"/>
        <v>71</v>
      </c>
      <c r="E1633" s="4">
        <v>0</v>
      </c>
      <c r="F1633" s="4">
        <v>0</v>
      </c>
      <c r="G1633" s="4">
        <v>0</v>
      </c>
      <c r="H1633" s="4">
        <f t="shared" si="182"/>
        <v>0</v>
      </c>
      <c r="I1633" s="4">
        <f t="shared" si="183"/>
        <v>720</v>
      </c>
      <c r="J1633" s="4">
        <f t="shared" si="181"/>
        <v>5360</v>
      </c>
      <c r="K1633" s="4">
        <f t="shared" si="178"/>
        <v>6000</v>
      </c>
      <c r="L1633" s="4">
        <f>IF(D1633=1,"",VLOOKUP(D1633,系数!$AA$1:$AJ$12,MATCH(C1633,圣物评级,0),1))</f>
        <v>40</v>
      </c>
      <c r="M1633" s="4">
        <f t="shared" si="184"/>
        <v>68305</v>
      </c>
    </row>
    <row r="1634" spans="1:13" x14ac:dyDescent="0.3">
      <c r="A1634" s="4">
        <f t="shared" si="179"/>
        <v>81000014</v>
      </c>
      <c r="B1634" s="4">
        <v>1</v>
      </c>
      <c r="C1634" s="4">
        <f>INDEX(属性!F:F,MATCH(强化!A1634,属性!A:A,0))</f>
        <v>16</v>
      </c>
      <c r="D1634" s="4">
        <f t="shared" si="180"/>
        <v>72</v>
      </c>
      <c r="E1634" s="4">
        <v>0</v>
      </c>
      <c r="F1634" s="4">
        <v>0</v>
      </c>
      <c r="G1634" s="4">
        <v>0</v>
      </c>
      <c r="H1634" s="4">
        <f t="shared" si="182"/>
        <v>0</v>
      </c>
      <c r="I1634" s="4">
        <f t="shared" si="183"/>
        <v>726</v>
      </c>
      <c r="J1634" s="4">
        <f t="shared" si="181"/>
        <v>5950</v>
      </c>
      <c r="K1634" s="4">
        <f t="shared" si="178"/>
        <v>6000</v>
      </c>
      <c r="L1634" s="4">
        <f>IF(D1634=1,"",VLOOKUP(D1634,系数!$AA$1:$AJ$12,MATCH(C1634,圣物评级,0),1))</f>
        <v>40</v>
      </c>
      <c r="M1634" s="4">
        <f t="shared" si="184"/>
        <v>73665</v>
      </c>
    </row>
    <row r="1635" spans="1:13" x14ac:dyDescent="0.3">
      <c r="A1635" s="4">
        <f t="shared" si="179"/>
        <v>81000014</v>
      </c>
      <c r="B1635" s="4">
        <v>1</v>
      </c>
      <c r="C1635" s="4">
        <f>INDEX(属性!F:F,MATCH(强化!A1635,属性!A:A,0))</f>
        <v>16</v>
      </c>
      <c r="D1635" s="4">
        <f t="shared" si="180"/>
        <v>73</v>
      </c>
      <c r="E1635" s="4">
        <v>0</v>
      </c>
      <c r="F1635" s="4">
        <v>0</v>
      </c>
      <c r="G1635" s="4">
        <v>0</v>
      </c>
      <c r="H1635" s="4">
        <f t="shared" si="182"/>
        <v>0</v>
      </c>
      <c r="I1635" s="4">
        <f t="shared" si="183"/>
        <v>732</v>
      </c>
      <c r="J1635" s="4">
        <f t="shared" si="181"/>
        <v>6604</v>
      </c>
      <c r="K1635" s="4">
        <f t="shared" si="178"/>
        <v>6000</v>
      </c>
      <c r="L1635" s="4">
        <f>IF(D1635=1,"",VLOOKUP(D1635,系数!$AA$1:$AJ$12,MATCH(C1635,圣物评级,0),1))</f>
        <v>40</v>
      </c>
      <c r="M1635" s="4">
        <f t="shared" si="184"/>
        <v>79615</v>
      </c>
    </row>
    <row r="1636" spans="1:13" x14ac:dyDescent="0.3">
      <c r="A1636" s="4">
        <f t="shared" si="179"/>
        <v>81000014</v>
      </c>
      <c r="B1636" s="4">
        <v>1</v>
      </c>
      <c r="C1636" s="4">
        <f>INDEX(属性!F:F,MATCH(强化!A1636,属性!A:A,0))</f>
        <v>16</v>
      </c>
      <c r="D1636" s="4">
        <f t="shared" si="180"/>
        <v>74</v>
      </c>
      <c r="E1636" s="4">
        <v>0</v>
      </c>
      <c r="F1636" s="4">
        <v>0</v>
      </c>
      <c r="G1636" s="4">
        <v>0</v>
      </c>
      <c r="H1636" s="4">
        <f t="shared" si="182"/>
        <v>0</v>
      </c>
      <c r="I1636" s="4">
        <f t="shared" si="183"/>
        <v>738</v>
      </c>
      <c r="J1636" s="4">
        <f t="shared" si="181"/>
        <v>7331</v>
      </c>
      <c r="K1636" s="4">
        <f t="shared" si="178"/>
        <v>6000</v>
      </c>
      <c r="L1636" s="4">
        <f>IF(D1636=1,"",VLOOKUP(D1636,系数!$AA$1:$AJ$12,MATCH(C1636,圣物评级,0),1))</f>
        <v>40</v>
      </c>
      <c r="M1636" s="4">
        <f t="shared" si="184"/>
        <v>86219</v>
      </c>
    </row>
    <row r="1637" spans="1:13" x14ac:dyDescent="0.3">
      <c r="A1637" s="4">
        <f t="shared" si="179"/>
        <v>81000014</v>
      </c>
      <c r="B1637" s="4">
        <v>1</v>
      </c>
      <c r="C1637" s="4">
        <f>INDEX(属性!F:F,MATCH(强化!A1637,属性!A:A,0))</f>
        <v>16</v>
      </c>
      <c r="D1637" s="4">
        <f t="shared" si="180"/>
        <v>75</v>
      </c>
      <c r="E1637" s="4">
        <v>0</v>
      </c>
      <c r="F1637" s="4">
        <v>0</v>
      </c>
      <c r="G1637" s="4">
        <v>0</v>
      </c>
      <c r="H1637" s="4">
        <f t="shared" si="182"/>
        <v>0</v>
      </c>
      <c r="I1637" s="4">
        <f t="shared" si="183"/>
        <v>744</v>
      </c>
      <c r="J1637" s="4">
        <f t="shared" si="181"/>
        <v>8137</v>
      </c>
      <c r="K1637" s="4">
        <f t="shared" si="178"/>
        <v>6000</v>
      </c>
      <c r="L1637" s="4">
        <f>IF(D1637=1,"",VLOOKUP(D1637,系数!$AA$1:$AJ$12,MATCH(C1637,圣物评级,0),1))</f>
        <v>40</v>
      </c>
      <c r="M1637" s="4">
        <f t="shared" si="184"/>
        <v>93550</v>
      </c>
    </row>
    <row r="1638" spans="1:13" x14ac:dyDescent="0.3">
      <c r="A1638" s="4">
        <f t="shared" si="179"/>
        <v>81000014</v>
      </c>
      <c r="B1638" s="4">
        <v>1</v>
      </c>
      <c r="C1638" s="4">
        <f>INDEX(属性!F:F,MATCH(强化!A1638,属性!A:A,0))</f>
        <v>16</v>
      </c>
      <c r="D1638" s="4">
        <f t="shared" si="180"/>
        <v>76</v>
      </c>
      <c r="E1638" s="4">
        <v>0</v>
      </c>
      <c r="F1638" s="4">
        <v>0</v>
      </c>
      <c r="G1638" s="4">
        <v>0</v>
      </c>
      <c r="H1638" s="4">
        <f t="shared" si="182"/>
        <v>0</v>
      </c>
      <c r="I1638" s="4">
        <f t="shared" si="183"/>
        <v>750</v>
      </c>
      <c r="J1638" s="4">
        <f t="shared" si="181"/>
        <v>9032</v>
      </c>
      <c r="K1638" s="4">
        <f t="shared" si="178"/>
        <v>6000</v>
      </c>
      <c r="L1638" s="4">
        <f>IF(D1638=1,"",VLOOKUP(D1638,系数!$AA$1:$AJ$12,MATCH(C1638,圣物评级,0),1))</f>
        <v>40</v>
      </c>
      <c r="M1638" s="4">
        <f t="shared" si="184"/>
        <v>101687</v>
      </c>
    </row>
    <row r="1639" spans="1:13" x14ac:dyDescent="0.3">
      <c r="A1639" s="4">
        <f t="shared" si="179"/>
        <v>81000014</v>
      </c>
      <c r="B1639" s="4">
        <v>1</v>
      </c>
      <c r="C1639" s="4">
        <f>INDEX(属性!F:F,MATCH(强化!A1639,属性!A:A,0))</f>
        <v>16</v>
      </c>
      <c r="D1639" s="4">
        <f t="shared" si="180"/>
        <v>77</v>
      </c>
      <c r="E1639" s="4">
        <v>0</v>
      </c>
      <c r="F1639" s="4">
        <v>0</v>
      </c>
      <c r="G1639" s="4">
        <v>0</v>
      </c>
      <c r="H1639" s="4">
        <f t="shared" si="182"/>
        <v>0</v>
      </c>
      <c r="I1639" s="4">
        <f t="shared" si="183"/>
        <v>756</v>
      </c>
      <c r="J1639" s="4">
        <f t="shared" si="181"/>
        <v>10024</v>
      </c>
      <c r="K1639" s="4">
        <f t="shared" si="178"/>
        <v>6000</v>
      </c>
      <c r="L1639" s="4">
        <f>IF(D1639=1,"",VLOOKUP(D1639,系数!$AA$1:$AJ$12,MATCH(C1639,圣物评级,0),1))</f>
        <v>40</v>
      </c>
      <c r="M1639" s="4">
        <f t="shared" si="184"/>
        <v>110719</v>
      </c>
    </row>
    <row r="1640" spans="1:13" x14ac:dyDescent="0.3">
      <c r="A1640" s="4">
        <f t="shared" si="179"/>
        <v>81000014</v>
      </c>
      <c r="B1640" s="4">
        <v>1</v>
      </c>
      <c r="C1640" s="4">
        <f>INDEX(属性!F:F,MATCH(强化!A1640,属性!A:A,0))</f>
        <v>16</v>
      </c>
      <c r="D1640" s="4">
        <f t="shared" si="180"/>
        <v>78</v>
      </c>
      <c r="E1640" s="4">
        <v>0</v>
      </c>
      <c r="F1640" s="4">
        <v>0</v>
      </c>
      <c r="G1640" s="4">
        <v>0</v>
      </c>
      <c r="H1640" s="4">
        <f t="shared" si="182"/>
        <v>0</v>
      </c>
      <c r="I1640" s="4">
        <f t="shared" si="183"/>
        <v>762</v>
      </c>
      <c r="J1640" s="4">
        <f t="shared" si="181"/>
        <v>11127</v>
      </c>
      <c r="K1640" s="4">
        <f t="shared" si="178"/>
        <v>6000</v>
      </c>
      <c r="L1640" s="4">
        <f>IF(D1640=1,"",VLOOKUP(D1640,系数!$AA$1:$AJ$12,MATCH(C1640,圣物评级,0),1))</f>
        <v>40</v>
      </c>
      <c r="M1640" s="4">
        <f t="shared" si="184"/>
        <v>120743</v>
      </c>
    </row>
    <row r="1641" spans="1:13" x14ac:dyDescent="0.3">
      <c r="A1641" s="4">
        <f t="shared" si="179"/>
        <v>81000014</v>
      </c>
      <c r="B1641" s="4">
        <v>1</v>
      </c>
      <c r="C1641" s="4">
        <f>INDEX(属性!F:F,MATCH(强化!A1641,属性!A:A,0))</f>
        <v>16</v>
      </c>
      <c r="D1641" s="4">
        <f t="shared" si="180"/>
        <v>79</v>
      </c>
      <c r="E1641" s="4">
        <v>0</v>
      </c>
      <c r="F1641" s="4">
        <v>0</v>
      </c>
      <c r="G1641" s="4">
        <v>0</v>
      </c>
      <c r="H1641" s="4">
        <f t="shared" si="182"/>
        <v>0</v>
      </c>
      <c r="I1641" s="4">
        <f t="shared" si="183"/>
        <v>768</v>
      </c>
      <c r="J1641" s="4">
        <f t="shared" si="181"/>
        <v>12350</v>
      </c>
      <c r="K1641" s="4">
        <f t="shared" si="178"/>
        <v>6000</v>
      </c>
      <c r="L1641" s="4">
        <f>IF(D1641=1,"",VLOOKUP(D1641,系数!$AA$1:$AJ$12,MATCH(C1641,圣物评级,0),1))</f>
        <v>40</v>
      </c>
      <c r="M1641" s="4">
        <f t="shared" si="184"/>
        <v>131870</v>
      </c>
    </row>
    <row r="1642" spans="1:13" x14ac:dyDescent="0.3">
      <c r="A1642" s="4">
        <f t="shared" si="179"/>
        <v>81000014</v>
      </c>
      <c r="B1642" s="4">
        <v>1</v>
      </c>
      <c r="C1642" s="4">
        <f>INDEX(属性!F:F,MATCH(强化!A1642,属性!A:A,0))</f>
        <v>16</v>
      </c>
      <c r="D1642" s="4">
        <f t="shared" si="180"/>
        <v>80</v>
      </c>
      <c r="E1642" s="4">
        <v>0</v>
      </c>
      <c r="F1642" s="4">
        <v>0</v>
      </c>
      <c r="G1642" s="4">
        <v>0</v>
      </c>
      <c r="H1642" s="4">
        <f t="shared" si="182"/>
        <v>0</v>
      </c>
      <c r="I1642" s="4">
        <f t="shared" si="183"/>
        <v>774</v>
      </c>
      <c r="J1642" s="4">
        <f t="shared" si="181"/>
        <v>14400</v>
      </c>
      <c r="K1642" s="4">
        <f t="shared" si="178"/>
        <v>6000</v>
      </c>
      <c r="L1642" s="4">
        <f>IF(D1642=1,"",VLOOKUP(D1642,系数!$AA$1:$AJ$12,MATCH(C1642,圣物评级,0),1))</f>
        <v>45</v>
      </c>
      <c r="M1642" s="4">
        <f t="shared" si="184"/>
        <v>144220</v>
      </c>
    </row>
    <row r="1643" spans="1:13" x14ac:dyDescent="0.3">
      <c r="A1643" s="4">
        <f t="shared" si="179"/>
        <v>81000014</v>
      </c>
      <c r="B1643" s="4">
        <v>1</v>
      </c>
      <c r="C1643" s="4">
        <f>INDEX(属性!F:F,MATCH(强化!A1643,属性!A:A,0))</f>
        <v>16</v>
      </c>
      <c r="D1643" s="4">
        <f t="shared" si="180"/>
        <v>81</v>
      </c>
      <c r="E1643" s="4">
        <v>0</v>
      </c>
      <c r="F1643" s="4">
        <v>0</v>
      </c>
      <c r="G1643" s="4">
        <v>0</v>
      </c>
      <c r="H1643" s="4">
        <f t="shared" si="182"/>
        <v>0</v>
      </c>
      <c r="I1643" s="4">
        <f t="shared" si="183"/>
        <v>780</v>
      </c>
      <c r="J1643" s="4">
        <f t="shared" si="181"/>
        <v>16800</v>
      </c>
      <c r="K1643" s="4">
        <f t="shared" si="178"/>
        <v>6000</v>
      </c>
      <c r="L1643" s="4">
        <f>IF(D1643=1,"",VLOOKUP(D1643,系数!$AA$1:$AJ$12,MATCH(C1643,圣物评级,0),1))</f>
        <v>45</v>
      </c>
      <c r="M1643" s="4">
        <f t="shared" si="184"/>
        <v>158620</v>
      </c>
    </row>
    <row r="1644" spans="1:13" x14ac:dyDescent="0.3">
      <c r="A1644" s="4">
        <f t="shared" si="179"/>
        <v>81000014</v>
      </c>
      <c r="B1644" s="4">
        <v>1</v>
      </c>
      <c r="C1644" s="4">
        <f>INDEX(属性!F:F,MATCH(强化!A1644,属性!A:A,0))</f>
        <v>16</v>
      </c>
      <c r="D1644" s="4">
        <f t="shared" si="180"/>
        <v>82</v>
      </c>
      <c r="E1644" s="4">
        <v>0</v>
      </c>
      <c r="F1644" s="4">
        <v>0</v>
      </c>
      <c r="G1644" s="4">
        <v>0</v>
      </c>
      <c r="H1644" s="4">
        <f t="shared" si="182"/>
        <v>0</v>
      </c>
      <c r="I1644" s="4">
        <f t="shared" si="183"/>
        <v>786</v>
      </c>
      <c r="J1644" s="4">
        <f t="shared" si="181"/>
        <v>19200</v>
      </c>
      <c r="K1644" s="4">
        <f t="shared" si="178"/>
        <v>6000</v>
      </c>
      <c r="L1644" s="4">
        <f>IF(D1644=1,"",VLOOKUP(D1644,系数!$AA$1:$AJ$12,MATCH(C1644,圣物评级,0),1))</f>
        <v>45</v>
      </c>
      <c r="M1644" s="4">
        <f t="shared" si="184"/>
        <v>175420</v>
      </c>
    </row>
    <row r="1645" spans="1:13" x14ac:dyDescent="0.3">
      <c r="A1645" s="4">
        <f t="shared" si="179"/>
        <v>81000014</v>
      </c>
      <c r="B1645" s="4">
        <v>1</v>
      </c>
      <c r="C1645" s="4">
        <f>INDEX(属性!F:F,MATCH(强化!A1645,属性!A:A,0))</f>
        <v>16</v>
      </c>
      <c r="D1645" s="4">
        <f t="shared" si="180"/>
        <v>83</v>
      </c>
      <c r="E1645" s="4">
        <v>0</v>
      </c>
      <c r="F1645" s="4">
        <v>0</v>
      </c>
      <c r="G1645" s="4">
        <v>0</v>
      </c>
      <c r="H1645" s="4">
        <f t="shared" si="182"/>
        <v>0</v>
      </c>
      <c r="I1645" s="4">
        <f t="shared" si="183"/>
        <v>792</v>
      </c>
      <c r="J1645" s="4">
        <f t="shared" si="181"/>
        <v>21600</v>
      </c>
      <c r="K1645" s="4">
        <f t="shared" si="178"/>
        <v>6000</v>
      </c>
      <c r="L1645" s="4">
        <f>IF(D1645=1,"",VLOOKUP(D1645,系数!$AA$1:$AJ$12,MATCH(C1645,圣物评级,0),1))</f>
        <v>45</v>
      </c>
      <c r="M1645" s="4">
        <f t="shared" si="184"/>
        <v>194620</v>
      </c>
    </row>
    <row r="1646" spans="1:13" x14ac:dyDescent="0.3">
      <c r="A1646" s="4">
        <f t="shared" si="179"/>
        <v>81000014</v>
      </c>
      <c r="B1646" s="4">
        <v>1</v>
      </c>
      <c r="C1646" s="4">
        <f>INDEX(属性!F:F,MATCH(强化!A1646,属性!A:A,0))</f>
        <v>16</v>
      </c>
      <c r="D1646" s="4">
        <f t="shared" si="180"/>
        <v>84</v>
      </c>
      <c r="E1646" s="4">
        <v>0</v>
      </c>
      <c r="F1646" s="4">
        <v>0</v>
      </c>
      <c r="G1646" s="4">
        <v>0</v>
      </c>
      <c r="H1646" s="4">
        <f t="shared" si="182"/>
        <v>0</v>
      </c>
      <c r="I1646" s="4">
        <f t="shared" si="183"/>
        <v>798</v>
      </c>
      <c r="J1646" s="4">
        <f t="shared" si="181"/>
        <v>24000</v>
      </c>
      <c r="K1646" s="4">
        <f t="shared" si="178"/>
        <v>6000</v>
      </c>
      <c r="L1646" s="4">
        <f>IF(D1646=1,"",VLOOKUP(D1646,系数!$AA$1:$AJ$12,MATCH(C1646,圣物评级,0),1))</f>
        <v>45</v>
      </c>
      <c r="M1646" s="4">
        <f t="shared" si="184"/>
        <v>216220</v>
      </c>
    </row>
    <row r="1647" spans="1:13" x14ac:dyDescent="0.3">
      <c r="A1647" s="4">
        <f t="shared" si="179"/>
        <v>81000014</v>
      </c>
      <c r="B1647" s="4">
        <v>1</v>
      </c>
      <c r="C1647" s="4">
        <f>INDEX(属性!F:F,MATCH(强化!A1647,属性!A:A,0))</f>
        <v>16</v>
      </c>
      <c r="D1647" s="4">
        <f t="shared" si="180"/>
        <v>85</v>
      </c>
      <c r="E1647" s="4">
        <v>0</v>
      </c>
      <c r="F1647" s="4">
        <v>0</v>
      </c>
      <c r="G1647" s="4">
        <v>0</v>
      </c>
      <c r="H1647" s="4">
        <f t="shared" si="182"/>
        <v>0</v>
      </c>
      <c r="I1647" s="4">
        <f t="shared" si="183"/>
        <v>804</v>
      </c>
      <c r="J1647" s="4">
        <f t="shared" si="181"/>
        <v>28000</v>
      </c>
      <c r="K1647" s="4">
        <f t="shared" si="178"/>
        <v>6000</v>
      </c>
      <c r="L1647" s="4">
        <f>IF(D1647=1,"",VLOOKUP(D1647,系数!$AA$1:$AJ$12,MATCH(C1647,圣物评级,0),1))</f>
        <v>45</v>
      </c>
      <c r="M1647" s="4">
        <f t="shared" si="184"/>
        <v>240220</v>
      </c>
    </row>
    <row r="1648" spans="1:13" x14ac:dyDescent="0.3">
      <c r="A1648" s="4">
        <f t="shared" si="179"/>
        <v>81000014</v>
      </c>
      <c r="B1648" s="4">
        <v>1</v>
      </c>
      <c r="C1648" s="4">
        <f>INDEX(属性!F:F,MATCH(强化!A1648,属性!A:A,0))</f>
        <v>16</v>
      </c>
      <c r="D1648" s="4">
        <f t="shared" si="180"/>
        <v>86</v>
      </c>
      <c r="E1648" s="4">
        <v>0</v>
      </c>
      <c r="F1648" s="4">
        <v>0</v>
      </c>
      <c r="G1648" s="4">
        <v>0</v>
      </c>
      <c r="H1648" s="4">
        <f t="shared" si="182"/>
        <v>0</v>
      </c>
      <c r="I1648" s="4">
        <f t="shared" si="183"/>
        <v>810</v>
      </c>
      <c r="J1648" s="4">
        <f t="shared" si="181"/>
        <v>32000</v>
      </c>
      <c r="K1648" s="4">
        <f t="shared" si="178"/>
        <v>6000</v>
      </c>
      <c r="L1648" s="4">
        <f>IF(D1648=1,"",VLOOKUP(D1648,系数!$AA$1:$AJ$12,MATCH(C1648,圣物评级,0),1))</f>
        <v>45</v>
      </c>
      <c r="M1648" s="4">
        <f t="shared" si="184"/>
        <v>268220</v>
      </c>
    </row>
    <row r="1649" spans="1:13" x14ac:dyDescent="0.3">
      <c r="A1649" s="4">
        <f t="shared" si="179"/>
        <v>81000014</v>
      </c>
      <c r="B1649" s="4">
        <v>1</v>
      </c>
      <c r="C1649" s="4">
        <f>INDEX(属性!F:F,MATCH(强化!A1649,属性!A:A,0))</f>
        <v>16</v>
      </c>
      <c r="D1649" s="4">
        <f t="shared" si="180"/>
        <v>87</v>
      </c>
      <c r="E1649" s="4">
        <v>0</v>
      </c>
      <c r="F1649" s="4">
        <v>0</v>
      </c>
      <c r="G1649" s="4">
        <v>0</v>
      </c>
      <c r="H1649" s="4">
        <f t="shared" si="182"/>
        <v>0</v>
      </c>
      <c r="I1649" s="4">
        <f t="shared" si="183"/>
        <v>816</v>
      </c>
      <c r="J1649" s="4">
        <f t="shared" si="181"/>
        <v>36000</v>
      </c>
      <c r="K1649" s="4">
        <f t="shared" si="178"/>
        <v>6000</v>
      </c>
      <c r="L1649" s="4">
        <f>IF(D1649=1,"",VLOOKUP(D1649,系数!$AA$1:$AJ$12,MATCH(C1649,圣物评级,0),1))</f>
        <v>45</v>
      </c>
      <c r="M1649" s="4">
        <f t="shared" si="184"/>
        <v>300220</v>
      </c>
    </row>
    <row r="1650" spans="1:13" x14ac:dyDescent="0.3">
      <c r="A1650" s="4">
        <f t="shared" si="179"/>
        <v>81000014</v>
      </c>
      <c r="B1650" s="4">
        <v>1</v>
      </c>
      <c r="C1650" s="4">
        <f>INDEX(属性!F:F,MATCH(强化!A1650,属性!A:A,0))</f>
        <v>16</v>
      </c>
      <c r="D1650" s="4">
        <f t="shared" si="180"/>
        <v>88</v>
      </c>
      <c r="E1650" s="4">
        <v>0</v>
      </c>
      <c r="F1650" s="4">
        <v>0</v>
      </c>
      <c r="G1650" s="4">
        <v>0</v>
      </c>
      <c r="H1650" s="4">
        <f t="shared" si="182"/>
        <v>0</v>
      </c>
      <c r="I1650" s="4">
        <f t="shared" si="183"/>
        <v>822</v>
      </c>
      <c r="J1650" s="4">
        <f t="shared" si="181"/>
        <v>40000</v>
      </c>
      <c r="K1650" s="4">
        <f t="shared" si="178"/>
        <v>6000</v>
      </c>
      <c r="L1650" s="4">
        <f>IF(D1650=1,"",VLOOKUP(D1650,系数!$AA$1:$AJ$12,MATCH(C1650,圣物评级,0),1))</f>
        <v>45</v>
      </c>
      <c r="M1650" s="4">
        <f t="shared" si="184"/>
        <v>336220</v>
      </c>
    </row>
    <row r="1651" spans="1:13" x14ac:dyDescent="0.3">
      <c r="A1651" s="4">
        <f t="shared" si="179"/>
        <v>81000014</v>
      </c>
      <c r="B1651" s="4">
        <v>1</v>
      </c>
      <c r="C1651" s="4">
        <f>INDEX(属性!F:F,MATCH(强化!A1651,属性!A:A,0))</f>
        <v>16</v>
      </c>
      <c r="D1651" s="4">
        <f t="shared" si="180"/>
        <v>89</v>
      </c>
      <c r="E1651" s="4">
        <v>0</v>
      </c>
      <c r="F1651" s="4">
        <v>0</v>
      </c>
      <c r="G1651" s="4">
        <v>0</v>
      </c>
      <c r="H1651" s="4">
        <f t="shared" si="182"/>
        <v>0</v>
      </c>
      <c r="I1651" s="4">
        <f t="shared" si="183"/>
        <v>828</v>
      </c>
      <c r="J1651" s="4">
        <f t="shared" si="181"/>
        <v>44000</v>
      </c>
      <c r="K1651" s="4">
        <f t="shared" si="178"/>
        <v>6000</v>
      </c>
      <c r="L1651" s="4">
        <f>IF(D1651=1,"",VLOOKUP(D1651,系数!$AA$1:$AJ$12,MATCH(C1651,圣物评级,0),1))</f>
        <v>45</v>
      </c>
      <c r="M1651" s="4">
        <f t="shared" si="184"/>
        <v>376220</v>
      </c>
    </row>
    <row r="1652" spans="1:13" x14ac:dyDescent="0.3">
      <c r="A1652" s="4">
        <f t="shared" si="179"/>
        <v>81000014</v>
      </c>
      <c r="B1652" s="4">
        <v>1</v>
      </c>
      <c r="C1652" s="4">
        <f>INDEX(属性!F:F,MATCH(强化!A1652,属性!A:A,0))</f>
        <v>16</v>
      </c>
      <c r="D1652" s="4">
        <f t="shared" si="180"/>
        <v>90</v>
      </c>
      <c r="E1652" s="4">
        <v>0</v>
      </c>
      <c r="F1652" s="4">
        <v>0</v>
      </c>
      <c r="G1652" s="4">
        <v>0</v>
      </c>
      <c r="H1652" s="4">
        <f t="shared" si="182"/>
        <v>0</v>
      </c>
      <c r="I1652" s="4">
        <f t="shared" si="183"/>
        <v>834</v>
      </c>
      <c r="J1652" s="4">
        <f t="shared" si="181"/>
        <v>44000</v>
      </c>
      <c r="K1652" s="4">
        <f t="shared" ref="K1652:K1715" si="185">60*100</f>
        <v>6000</v>
      </c>
      <c r="L1652" s="4">
        <f>IF(D1652=1,"",VLOOKUP(D1652,系数!$AA$1:$AJ$12,MATCH(C1652,圣物评级,0),1))</f>
        <v>50</v>
      </c>
      <c r="M1652" s="4">
        <f t="shared" si="184"/>
        <v>420220</v>
      </c>
    </row>
    <row r="1653" spans="1:13" x14ac:dyDescent="0.3">
      <c r="A1653" s="4">
        <f t="shared" si="179"/>
        <v>81000014</v>
      </c>
      <c r="B1653" s="4">
        <v>1</v>
      </c>
      <c r="C1653" s="4">
        <f>INDEX(属性!F:F,MATCH(强化!A1653,属性!A:A,0))</f>
        <v>16</v>
      </c>
      <c r="D1653" s="4">
        <f t="shared" si="180"/>
        <v>91</v>
      </c>
      <c r="E1653" s="4">
        <v>0</v>
      </c>
      <c r="F1653" s="4">
        <v>0</v>
      </c>
      <c r="G1653" s="4">
        <v>0</v>
      </c>
      <c r="H1653" s="4">
        <f t="shared" si="182"/>
        <v>0</v>
      </c>
      <c r="I1653" s="4">
        <f t="shared" si="183"/>
        <v>840</v>
      </c>
      <c r="J1653" s="4">
        <f t="shared" si="181"/>
        <v>44000</v>
      </c>
      <c r="K1653" s="4">
        <f t="shared" si="185"/>
        <v>6000</v>
      </c>
      <c r="L1653" s="4">
        <f>IF(D1653=1,"",VLOOKUP(D1653,系数!$AA$1:$AJ$12,MATCH(C1653,圣物评级,0),1))</f>
        <v>50</v>
      </c>
      <c r="M1653" s="4">
        <f t="shared" si="184"/>
        <v>464220</v>
      </c>
    </row>
    <row r="1654" spans="1:13" x14ac:dyDescent="0.3">
      <c r="A1654" s="4">
        <f t="shared" si="179"/>
        <v>81000014</v>
      </c>
      <c r="B1654" s="4">
        <v>1</v>
      </c>
      <c r="C1654" s="4">
        <f>INDEX(属性!F:F,MATCH(强化!A1654,属性!A:A,0))</f>
        <v>16</v>
      </c>
      <c r="D1654" s="4">
        <f t="shared" si="180"/>
        <v>92</v>
      </c>
      <c r="E1654" s="4">
        <v>0</v>
      </c>
      <c r="F1654" s="4">
        <v>0</v>
      </c>
      <c r="G1654" s="4">
        <v>0</v>
      </c>
      <c r="H1654" s="4">
        <f t="shared" si="182"/>
        <v>0</v>
      </c>
      <c r="I1654" s="4">
        <f t="shared" si="183"/>
        <v>846</v>
      </c>
      <c r="J1654" s="4">
        <f t="shared" si="181"/>
        <v>44000</v>
      </c>
      <c r="K1654" s="4">
        <f t="shared" si="185"/>
        <v>6000</v>
      </c>
      <c r="L1654" s="4">
        <f>IF(D1654=1,"",VLOOKUP(D1654,系数!$AA$1:$AJ$12,MATCH(C1654,圣物评级,0),1))</f>
        <v>50</v>
      </c>
      <c r="M1654" s="4">
        <f t="shared" si="184"/>
        <v>508220</v>
      </c>
    </row>
    <row r="1655" spans="1:13" x14ac:dyDescent="0.3">
      <c r="A1655" s="4">
        <f t="shared" si="179"/>
        <v>81000014</v>
      </c>
      <c r="B1655" s="4">
        <v>1</v>
      </c>
      <c r="C1655" s="4">
        <f>INDEX(属性!F:F,MATCH(强化!A1655,属性!A:A,0))</f>
        <v>16</v>
      </c>
      <c r="D1655" s="4">
        <f t="shared" si="180"/>
        <v>93</v>
      </c>
      <c r="E1655" s="4">
        <v>0</v>
      </c>
      <c r="F1655" s="4">
        <v>0</v>
      </c>
      <c r="G1655" s="4">
        <v>0</v>
      </c>
      <c r="H1655" s="4">
        <f t="shared" si="182"/>
        <v>0</v>
      </c>
      <c r="I1655" s="4">
        <f t="shared" si="183"/>
        <v>852</v>
      </c>
      <c r="J1655" s="4">
        <f t="shared" si="181"/>
        <v>44000</v>
      </c>
      <c r="K1655" s="4">
        <f t="shared" si="185"/>
        <v>6000</v>
      </c>
      <c r="L1655" s="4">
        <f>IF(D1655=1,"",VLOOKUP(D1655,系数!$AA$1:$AJ$12,MATCH(C1655,圣物评级,0),1))</f>
        <v>50</v>
      </c>
      <c r="M1655" s="4">
        <f t="shared" si="184"/>
        <v>552220</v>
      </c>
    </row>
    <row r="1656" spans="1:13" x14ac:dyDescent="0.3">
      <c r="A1656" s="4">
        <f t="shared" si="179"/>
        <v>81000014</v>
      </c>
      <c r="B1656" s="4">
        <v>1</v>
      </c>
      <c r="C1656" s="4">
        <f>INDEX(属性!F:F,MATCH(强化!A1656,属性!A:A,0))</f>
        <v>16</v>
      </c>
      <c r="D1656" s="4">
        <f t="shared" si="180"/>
        <v>94</v>
      </c>
      <c r="E1656" s="4">
        <v>0</v>
      </c>
      <c r="F1656" s="4">
        <v>0</v>
      </c>
      <c r="G1656" s="4">
        <v>0</v>
      </c>
      <c r="H1656" s="4">
        <f t="shared" si="182"/>
        <v>0</v>
      </c>
      <c r="I1656" s="4">
        <f t="shared" si="183"/>
        <v>858</v>
      </c>
      <c r="J1656" s="4">
        <f t="shared" si="181"/>
        <v>44000</v>
      </c>
      <c r="K1656" s="4">
        <f t="shared" si="185"/>
        <v>6000</v>
      </c>
      <c r="L1656" s="4">
        <f>IF(D1656=1,"",VLOOKUP(D1656,系数!$AA$1:$AJ$12,MATCH(C1656,圣物评级,0),1))</f>
        <v>50</v>
      </c>
      <c r="M1656" s="4">
        <f t="shared" si="184"/>
        <v>596220</v>
      </c>
    </row>
    <row r="1657" spans="1:13" x14ac:dyDescent="0.3">
      <c r="A1657" s="4">
        <f t="shared" si="179"/>
        <v>81000014</v>
      </c>
      <c r="B1657" s="4">
        <v>1</v>
      </c>
      <c r="C1657" s="4">
        <f>INDEX(属性!F:F,MATCH(强化!A1657,属性!A:A,0))</f>
        <v>16</v>
      </c>
      <c r="D1657" s="4">
        <f t="shared" si="180"/>
        <v>95</v>
      </c>
      <c r="E1657" s="4">
        <v>0</v>
      </c>
      <c r="F1657" s="4">
        <v>0</v>
      </c>
      <c r="G1657" s="4">
        <v>0</v>
      </c>
      <c r="H1657" s="4">
        <f t="shared" si="182"/>
        <v>0</v>
      </c>
      <c r="I1657" s="4">
        <f t="shared" si="183"/>
        <v>864</v>
      </c>
      <c r="J1657" s="4">
        <f t="shared" si="181"/>
        <v>44000</v>
      </c>
      <c r="K1657" s="4">
        <f t="shared" si="185"/>
        <v>6000</v>
      </c>
      <c r="L1657" s="4">
        <f>IF(D1657=1,"",VLOOKUP(D1657,系数!$AA$1:$AJ$12,MATCH(C1657,圣物评级,0),1))</f>
        <v>50</v>
      </c>
      <c r="M1657" s="4">
        <f t="shared" si="184"/>
        <v>640220</v>
      </c>
    </row>
    <row r="1658" spans="1:13" x14ac:dyDescent="0.3">
      <c r="A1658" s="4">
        <f t="shared" si="179"/>
        <v>81000014</v>
      </c>
      <c r="B1658" s="4">
        <v>1</v>
      </c>
      <c r="C1658" s="4">
        <f>INDEX(属性!F:F,MATCH(强化!A1658,属性!A:A,0))</f>
        <v>16</v>
      </c>
      <c r="D1658" s="4">
        <f t="shared" si="180"/>
        <v>96</v>
      </c>
      <c r="E1658" s="4">
        <v>0</v>
      </c>
      <c r="F1658" s="4">
        <v>0</v>
      </c>
      <c r="G1658" s="4">
        <v>0</v>
      </c>
      <c r="H1658" s="4">
        <f t="shared" si="182"/>
        <v>0</v>
      </c>
      <c r="I1658" s="4">
        <f t="shared" si="183"/>
        <v>870</v>
      </c>
      <c r="J1658" s="4">
        <f t="shared" si="181"/>
        <v>44000</v>
      </c>
      <c r="K1658" s="4">
        <f t="shared" si="185"/>
        <v>6000</v>
      </c>
      <c r="L1658" s="4">
        <f>IF(D1658=1,"",VLOOKUP(D1658,系数!$AA$1:$AJ$12,MATCH(C1658,圣物评级,0),1))</f>
        <v>50</v>
      </c>
      <c r="M1658" s="4">
        <f t="shared" si="184"/>
        <v>684220</v>
      </c>
    </row>
    <row r="1659" spans="1:13" x14ac:dyDescent="0.3">
      <c r="A1659" s="4">
        <f t="shared" si="179"/>
        <v>81000014</v>
      </c>
      <c r="B1659" s="4">
        <v>1</v>
      </c>
      <c r="C1659" s="4">
        <f>INDEX(属性!F:F,MATCH(强化!A1659,属性!A:A,0))</f>
        <v>16</v>
      </c>
      <c r="D1659" s="4">
        <f t="shared" si="180"/>
        <v>97</v>
      </c>
      <c r="E1659" s="4">
        <v>0</v>
      </c>
      <c r="F1659" s="4">
        <v>0</v>
      </c>
      <c r="G1659" s="4">
        <v>0</v>
      </c>
      <c r="H1659" s="4">
        <f t="shared" si="182"/>
        <v>0</v>
      </c>
      <c r="I1659" s="4">
        <f t="shared" si="183"/>
        <v>876</v>
      </c>
      <c r="J1659" s="4">
        <f t="shared" si="181"/>
        <v>44000</v>
      </c>
      <c r="K1659" s="4">
        <f t="shared" si="185"/>
        <v>6000</v>
      </c>
      <c r="L1659" s="4">
        <f>IF(D1659=1,"",VLOOKUP(D1659,系数!$AA$1:$AJ$12,MATCH(C1659,圣物评级,0),1))</f>
        <v>50</v>
      </c>
      <c r="M1659" s="4">
        <f t="shared" si="184"/>
        <v>728220</v>
      </c>
    </row>
    <row r="1660" spans="1:13" x14ac:dyDescent="0.3">
      <c r="A1660" s="4">
        <f t="shared" ref="A1660:A1723" si="186">A1540+1</f>
        <v>81000014</v>
      </c>
      <c r="B1660" s="4">
        <v>1</v>
      </c>
      <c r="C1660" s="4">
        <f>INDEX(属性!F:F,MATCH(强化!A1660,属性!A:A,0))</f>
        <v>16</v>
      </c>
      <c r="D1660" s="4">
        <f t="shared" ref="D1660:D1723" si="187">D1540</f>
        <v>98</v>
      </c>
      <c r="E1660" s="4">
        <v>0</v>
      </c>
      <c r="F1660" s="4">
        <v>0</v>
      </c>
      <c r="G1660" s="4">
        <v>0</v>
      </c>
      <c r="H1660" s="4">
        <f t="shared" si="182"/>
        <v>0</v>
      </c>
      <c r="I1660" s="4">
        <f t="shared" si="183"/>
        <v>882</v>
      </c>
      <c r="J1660" s="4">
        <f t="shared" ref="J1660:J1723" si="188">J1540</f>
        <v>44000</v>
      </c>
      <c r="K1660" s="4">
        <f t="shared" si="185"/>
        <v>6000</v>
      </c>
      <c r="L1660" s="4">
        <f>IF(D1660=1,"",VLOOKUP(D1660,系数!$AA$1:$AJ$12,MATCH(C1660,圣物评级,0),1))</f>
        <v>50</v>
      </c>
      <c r="M1660" s="4">
        <f t="shared" si="184"/>
        <v>772220</v>
      </c>
    </row>
    <row r="1661" spans="1:13" x14ac:dyDescent="0.3">
      <c r="A1661" s="4">
        <f t="shared" si="186"/>
        <v>81000014</v>
      </c>
      <c r="B1661" s="4">
        <v>1</v>
      </c>
      <c r="C1661" s="4">
        <f>INDEX(属性!F:F,MATCH(强化!A1661,属性!A:A,0))</f>
        <v>16</v>
      </c>
      <c r="D1661" s="4">
        <f t="shared" si="187"/>
        <v>99</v>
      </c>
      <c r="E1661" s="4">
        <v>0</v>
      </c>
      <c r="F1661" s="4">
        <v>0</v>
      </c>
      <c r="G1661" s="4">
        <v>0</v>
      </c>
      <c r="H1661" s="4">
        <f t="shared" si="182"/>
        <v>0</v>
      </c>
      <c r="I1661" s="4">
        <f t="shared" si="183"/>
        <v>888</v>
      </c>
      <c r="J1661" s="4">
        <f t="shared" si="188"/>
        <v>44000</v>
      </c>
      <c r="K1661" s="4">
        <f t="shared" si="185"/>
        <v>6000</v>
      </c>
      <c r="L1661" s="4">
        <f>IF(D1661=1,"",VLOOKUP(D1661,系数!$AA$1:$AJ$12,MATCH(C1661,圣物评级,0),1))</f>
        <v>50</v>
      </c>
      <c r="M1661" s="4">
        <f t="shared" si="184"/>
        <v>816220</v>
      </c>
    </row>
    <row r="1662" spans="1:13" x14ac:dyDescent="0.3">
      <c r="A1662" s="4">
        <f t="shared" si="186"/>
        <v>81000014</v>
      </c>
      <c r="B1662" s="4">
        <v>1</v>
      </c>
      <c r="C1662" s="4">
        <f>INDEX(属性!F:F,MATCH(强化!A1662,属性!A:A,0))</f>
        <v>16</v>
      </c>
      <c r="D1662" s="4">
        <f t="shared" si="187"/>
        <v>100</v>
      </c>
      <c r="E1662" s="4">
        <v>0</v>
      </c>
      <c r="F1662" s="4">
        <v>0</v>
      </c>
      <c r="G1662" s="4">
        <v>0</v>
      </c>
      <c r="H1662" s="4">
        <f t="shared" si="182"/>
        <v>0</v>
      </c>
      <c r="I1662" s="4">
        <f t="shared" si="183"/>
        <v>894</v>
      </c>
      <c r="J1662" s="4">
        <f t="shared" si="188"/>
        <v>44000</v>
      </c>
      <c r="K1662" s="4">
        <f t="shared" si="185"/>
        <v>6000</v>
      </c>
      <c r="L1662" s="4">
        <f>IF(D1662=1,"",VLOOKUP(D1662,系数!$AA$1:$AJ$12,MATCH(C1662,圣物评级,0),1))</f>
        <v>55</v>
      </c>
      <c r="M1662" s="4">
        <f t="shared" si="184"/>
        <v>860220</v>
      </c>
    </row>
    <row r="1663" spans="1:13" x14ac:dyDescent="0.3">
      <c r="A1663" s="4">
        <f t="shared" si="186"/>
        <v>81000014</v>
      </c>
      <c r="B1663" s="4">
        <v>1</v>
      </c>
      <c r="C1663" s="4">
        <f>INDEX(属性!F:F,MATCH(强化!A1663,属性!A:A,0))</f>
        <v>16</v>
      </c>
      <c r="D1663" s="4">
        <f t="shared" si="187"/>
        <v>101</v>
      </c>
      <c r="E1663" s="4">
        <v>0</v>
      </c>
      <c r="F1663" s="4">
        <v>0</v>
      </c>
      <c r="G1663" s="4">
        <v>0</v>
      </c>
      <c r="H1663" s="4">
        <f t="shared" si="182"/>
        <v>0</v>
      </c>
      <c r="I1663" s="4">
        <f t="shared" si="183"/>
        <v>900</v>
      </c>
      <c r="J1663" s="4">
        <f t="shared" si="188"/>
        <v>44000</v>
      </c>
      <c r="K1663" s="4">
        <f t="shared" si="185"/>
        <v>6000</v>
      </c>
      <c r="L1663" s="4">
        <f>IF(D1663=1,"",VLOOKUP(D1663,系数!$AA$1:$AJ$12,MATCH(C1663,圣物评级,0),1))</f>
        <v>55</v>
      </c>
      <c r="M1663" s="4">
        <f t="shared" si="184"/>
        <v>904220</v>
      </c>
    </row>
    <row r="1664" spans="1:13" x14ac:dyDescent="0.3">
      <c r="A1664" s="4">
        <f t="shared" si="186"/>
        <v>81000014</v>
      </c>
      <c r="B1664" s="4">
        <v>1</v>
      </c>
      <c r="C1664" s="4">
        <f>INDEX(属性!F:F,MATCH(强化!A1664,属性!A:A,0))</f>
        <v>16</v>
      </c>
      <c r="D1664" s="4">
        <f t="shared" si="187"/>
        <v>102</v>
      </c>
      <c r="E1664" s="4">
        <v>0</v>
      </c>
      <c r="F1664" s="4">
        <v>0</v>
      </c>
      <c r="G1664" s="4">
        <v>0</v>
      </c>
      <c r="H1664" s="4">
        <f t="shared" si="182"/>
        <v>0</v>
      </c>
      <c r="I1664" s="4">
        <f t="shared" si="183"/>
        <v>906</v>
      </c>
      <c r="J1664" s="4">
        <f t="shared" si="188"/>
        <v>44000</v>
      </c>
      <c r="K1664" s="4">
        <f t="shared" si="185"/>
        <v>6000</v>
      </c>
      <c r="L1664" s="4">
        <f>IF(D1664=1,"",VLOOKUP(D1664,系数!$AA$1:$AJ$12,MATCH(C1664,圣物评级,0),1))</f>
        <v>55</v>
      </c>
      <c r="M1664" s="4">
        <f t="shared" si="184"/>
        <v>948220</v>
      </c>
    </row>
    <row r="1665" spans="1:13" x14ac:dyDescent="0.3">
      <c r="A1665" s="4">
        <f t="shared" si="186"/>
        <v>81000014</v>
      </c>
      <c r="B1665" s="4">
        <v>1</v>
      </c>
      <c r="C1665" s="4">
        <f>INDEX(属性!F:F,MATCH(强化!A1665,属性!A:A,0))</f>
        <v>16</v>
      </c>
      <c r="D1665" s="4">
        <f t="shared" si="187"/>
        <v>103</v>
      </c>
      <c r="E1665" s="4">
        <v>0</v>
      </c>
      <c r="F1665" s="4">
        <v>0</v>
      </c>
      <c r="G1665" s="4">
        <v>0</v>
      </c>
      <c r="H1665" s="4">
        <f t="shared" si="182"/>
        <v>0</v>
      </c>
      <c r="I1665" s="4">
        <f t="shared" si="183"/>
        <v>912</v>
      </c>
      <c r="J1665" s="4">
        <f t="shared" si="188"/>
        <v>44000</v>
      </c>
      <c r="K1665" s="4">
        <f t="shared" si="185"/>
        <v>6000</v>
      </c>
      <c r="L1665" s="4">
        <f>IF(D1665=1,"",VLOOKUP(D1665,系数!$AA$1:$AJ$12,MATCH(C1665,圣物评级,0),1))</f>
        <v>55</v>
      </c>
      <c r="M1665" s="4">
        <f t="shared" si="184"/>
        <v>992220</v>
      </c>
    </row>
    <row r="1666" spans="1:13" x14ac:dyDescent="0.3">
      <c r="A1666" s="4">
        <f t="shared" si="186"/>
        <v>81000014</v>
      </c>
      <c r="B1666" s="4">
        <v>1</v>
      </c>
      <c r="C1666" s="4">
        <f>INDEX(属性!F:F,MATCH(强化!A1666,属性!A:A,0))</f>
        <v>16</v>
      </c>
      <c r="D1666" s="4">
        <f t="shared" si="187"/>
        <v>104</v>
      </c>
      <c r="E1666" s="4">
        <v>0</v>
      </c>
      <c r="F1666" s="4">
        <v>0</v>
      </c>
      <c r="G1666" s="4">
        <v>0</v>
      </c>
      <c r="H1666" s="4">
        <f t="shared" si="182"/>
        <v>0</v>
      </c>
      <c r="I1666" s="4">
        <f t="shared" si="183"/>
        <v>918</v>
      </c>
      <c r="J1666" s="4">
        <f t="shared" si="188"/>
        <v>44000</v>
      </c>
      <c r="K1666" s="4">
        <f t="shared" si="185"/>
        <v>6000</v>
      </c>
      <c r="L1666" s="4">
        <f>IF(D1666=1,"",VLOOKUP(D1666,系数!$AA$1:$AJ$12,MATCH(C1666,圣物评级,0),1))</f>
        <v>55</v>
      </c>
      <c r="M1666" s="4">
        <f t="shared" si="184"/>
        <v>1036220</v>
      </c>
    </row>
    <row r="1667" spans="1:13" x14ac:dyDescent="0.3">
      <c r="A1667" s="4">
        <f t="shared" si="186"/>
        <v>81000014</v>
      </c>
      <c r="B1667" s="4">
        <v>1</v>
      </c>
      <c r="C1667" s="4">
        <f>INDEX(属性!F:F,MATCH(强化!A1667,属性!A:A,0))</f>
        <v>16</v>
      </c>
      <c r="D1667" s="4">
        <f t="shared" si="187"/>
        <v>105</v>
      </c>
      <c r="E1667" s="4">
        <v>0</v>
      </c>
      <c r="F1667" s="4">
        <v>0</v>
      </c>
      <c r="G1667" s="4">
        <v>0</v>
      </c>
      <c r="H1667" s="4">
        <f t="shared" ref="H1667:H1730" si="189">IF(B1667=1,0,VLOOKUP($C1667,圣物数值,2,0)+VLOOKUP($C1667,圣物数值,3,0)*($D1667-1))</f>
        <v>0</v>
      </c>
      <c r="I1667" s="4">
        <f t="shared" ref="I1667:I1730" si="190">IF(B1667=2,0,VLOOKUP($C1667,圣物数值,2,0)+VLOOKUP($C1667,圣物数值,3,0)*($D1667-1))</f>
        <v>924</v>
      </c>
      <c r="J1667" s="4">
        <f t="shared" si="188"/>
        <v>44000</v>
      </c>
      <c r="K1667" s="4">
        <f t="shared" si="185"/>
        <v>6000</v>
      </c>
      <c r="L1667" s="4">
        <f>IF(D1667=1,"",VLOOKUP(D1667,系数!$AA$1:$AJ$12,MATCH(C1667,圣物评级,0),1))</f>
        <v>55</v>
      </c>
      <c r="M1667" s="4">
        <f t="shared" ref="M1667:M1730" si="191">IF(D1667=1,0,M1666+J1666)</f>
        <v>1080220</v>
      </c>
    </row>
    <row r="1668" spans="1:13" x14ac:dyDescent="0.3">
      <c r="A1668" s="4">
        <f t="shared" si="186"/>
        <v>81000014</v>
      </c>
      <c r="B1668" s="4">
        <v>1</v>
      </c>
      <c r="C1668" s="4">
        <f>INDEX(属性!F:F,MATCH(强化!A1668,属性!A:A,0))</f>
        <v>16</v>
      </c>
      <c r="D1668" s="4">
        <f t="shared" si="187"/>
        <v>106</v>
      </c>
      <c r="E1668" s="4">
        <v>0</v>
      </c>
      <c r="F1668" s="4">
        <v>0</v>
      </c>
      <c r="G1668" s="4">
        <v>0</v>
      </c>
      <c r="H1668" s="4">
        <f t="shared" si="189"/>
        <v>0</v>
      </c>
      <c r="I1668" s="4">
        <f t="shared" si="190"/>
        <v>930</v>
      </c>
      <c r="J1668" s="4">
        <f t="shared" si="188"/>
        <v>44000</v>
      </c>
      <c r="K1668" s="4">
        <f t="shared" si="185"/>
        <v>6000</v>
      </c>
      <c r="L1668" s="4">
        <f>IF(D1668=1,"",VLOOKUP(D1668,系数!$AA$1:$AJ$12,MATCH(C1668,圣物评级,0),1))</f>
        <v>55</v>
      </c>
      <c r="M1668" s="4">
        <f t="shared" si="191"/>
        <v>1124220</v>
      </c>
    </row>
    <row r="1669" spans="1:13" x14ac:dyDescent="0.3">
      <c r="A1669" s="4">
        <f t="shared" si="186"/>
        <v>81000014</v>
      </c>
      <c r="B1669" s="4">
        <v>1</v>
      </c>
      <c r="C1669" s="4">
        <f>INDEX(属性!F:F,MATCH(强化!A1669,属性!A:A,0))</f>
        <v>16</v>
      </c>
      <c r="D1669" s="4">
        <f t="shared" si="187"/>
        <v>107</v>
      </c>
      <c r="E1669" s="4">
        <v>0</v>
      </c>
      <c r="F1669" s="4">
        <v>0</v>
      </c>
      <c r="G1669" s="4">
        <v>0</v>
      </c>
      <c r="H1669" s="4">
        <f t="shared" si="189"/>
        <v>0</v>
      </c>
      <c r="I1669" s="4">
        <f t="shared" si="190"/>
        <v>936</v>
      </c>
      <c r="J1669" s="4">
        <f t="shared" si="188"/>
        <v>44000</v>
      </c>
      <c r="K1669" s="4">
        <f t="shared" si="185"/>
        <v>6000</v>
      </c>
      <c r="L1669" s="4">
        <f>IF(D1669=1,"",VLOOKUP(D1669,系数!$AA$1:$AJ$12,MATCH(C1669,圣物评级,0),1))</f>
        <v>55</v>
      </c>
      <c r="M1669" s="4">
        <f t="shared" si="191"/>
        <v>1168220</v>
      </c>
    </row>
    <row r="1670" spans="1:13" x14ac:dyDescent="0.3">
      <c r="A1670" s="4">
        <f t="shared" si="186"/>
        <v>81000014</v>
      </c>
      <c r="B1670" s="4">
        <v>1</v>
      </c>
      <c r="C1670" s="4">
        <f>INDEX(属性!F:F,MATCH(强化!A1670,属性!A:A,0))</f>
        <v>16</v>
      </c>
      <c r="D1670" s="4">
        <f t="shared" si="187"/>
        <v>108</v>
      </c>
      <c r="E1670" s="4">
        <v>0</v>
      </c>
      <c r="F1670" s="4">
        <v>0</v>
      </c>
      <c r="G1670" s="4">
        <v>0</v>
      </c>
      <c r="H1670" s="4">
        <f t="shared" si="189"/>
        <v>0</v>
      </c>
      <c r="I1670" s="4">
        <f t="shared" si="190"/>
        <v>942</v>
      </c>
      <c r="J1670" s="4">
        <f t="shared" si="188"/>
        <v>44000</v>
      </c>
      <c r="K1670" s="4">
        <f t="shared" si="185"/>
        <v>6000</v>
      </c>
      <c r="L1670" s="4">
        <f>IF(D1670=1,"",VLOOKUP(D1670,系数!$AA$1:$AJ$12,MATCH(C1670,圣物评级,0),1))</f>
        <v>55</v>
      </c>
      <c r="M1670" s="4">
        <f t="shared" si="191"/>
        <v>1212220</v>
      </c>
    </row>
    <row r="1671" spans="1:13" x14ac:dyDescent="0.3">
      <c r="A1671" s="4">
        <f t="shared" si="186"/>
        <v>81000014</v>
      </c>
      <c r="B1671" s="4">
        <v>1</v>
      </c>
      <c r="C1671" s="4">
        <f>INDEX(属性!F:F,MATCH(强化!A1671,属性!A:A,0))</f>
        <v>16</v>
      </c>
      <c r="D1671" s="4">
        <f t="shared" si="187"/>
        <v>109</v>
      </c>
      <c r="E1671" s="4">
        <v>0</v>
      </c>
      <c r="F1671" s="4">
        <v>0</v>
      </c>
      <c r="G1671" s="4">
        <v>0</v>
      </c>
      <c r="H1671" s="4">
        <f t="shared" si="189"/>
        <v>0</v>
      </c>
      <c r="I1671" s="4">
        <f t="shared" si="190"/>
        <v>948</v>
      </c>
      <c r="J1671" s="4">
        <f t="shared" si="188"/>
        <v>44000</v>
      </c>
      <c r="K1671" s="4">
        <f t="shared" si="185"/>
        <v>6000</v>
      </c>
      <c r="L1671" s="4">
        <f>IF(D1671=1,"",VLOOKUP(D1671,系数!$AA$1:$AJ$12,MATCH(C1671,圣物评级,0),1))</f>
        <v>55</v>
      </c>
      <c r="M1671" s="4">
        <f t="shared" si="191"/>
        <v>1256220</v>
      </c>
    </row>
    <row r="1672" spans="1:13" x14ac:dyDescent="0.3">
      <c r="A1672" s="4">
        <f t="shared" si="186"/>
        <v>81000014</v>
      </c>
      <c r="B1672" s="4">
        <v>1</v>
      </c>
      <c r="C1672" s="4">
        <f>INDEX(属性!F:F,MATCH(强化!A1672,属性!A:A,0))</f>
        <v>16</v>
      </c>
      <c r="D1672" s="4">
        <f t="shared" si="187"/>
        <v>110</v>
      </c>
      <c r="E1672" s="4">
        <v>0</v>
      </c>
      <c r="F1672" s="4">
        <v>0</v>
      </c>
      <c r="G1672" s="4">
        <v>0</v>
      </c>
      <c r="H1672" s="4">
        <f t="shared" si="189"/>
        <v>0</v>
      </c>
      <c r="I1672" s="4">
        <f t="shared" si="190"/>
        <v>954</v>
      </c>
      <c r="J1672" s="4">
        <f t="shared" si="188"/>
        <v>44000</v>
      </c>
      <c r="K1672" s="4">
        <f t="shared" si="185"/>
        <v>6000</v>
      </c>
      <c r="L1672" s="4">
        <f>IF(D1672=1,"",VLOOKUP(D1672,系数!$AA$1:$AJ$12,MATCH(C1672,圣物评级,0),1))</f>
        <v>55</v>
      </c>
      <c r="M1672" s="4">
        <f t="shared" si="191"/>
        <v>1300220</v>
      </c>
    </row>
    <row r="1673" spans="1:13" x14ac:dyDescent="0.3">
      <c r="A1673" s="4">
        <f t="shared" si="186"/>
        <v>81000014</v>
      </c>
      <c r="B1673" s="4">
        <v>1</v>
      </c>
      <c r="C1673" s="4">
        <f>INDEX(属性!F:F,MATCH(强化!A1673,属性!A:A,0))</f>
        <v>16</v>
      </c>
      <c r="D1673" s="4">
        <f t="shared" si="187"/>
        <v>111</v>
      </c>
      <c r="E1673" s="4">
        <v>0</v>
      </c>
      <c r="F1673" s="4">
        <v>0</v>
      </c>
      <c r="G1673" s="4">
        <v>0</v>
      </c>
      <c r="H1673" s="4">
        <f t="shared" si="189"/>
        <v>0</v>
      </c>
      <c r="I1673" s="4">
        <f t="shared" si="190"/>
        <v>960</v>
      </c>
      <c r="J1673" s="4">
        <f t="shared" si="188"/>
        <v>44000</v>
      </c>
      <c r="K1673" s="4">
        <f t="shared" si="185"/>
        <v>6000</v>
      </c>
      <c r="L1673" s="4">
        <f>IF(D1673=1,"",VLOOKUP(D1673,系数!$AA$1:$AJ$12,MATCH(C1673,圣物评级,0),1))</f>
        <v>55</v>
      </c>
      <c r="M1673" s="4">
        <f t="shared" si="191"/>
        <v>1344220</v>
      </c>
    </row>
    <row r="1674" spans="1:13" x14ac:dyDescent="0.3">
      <c r="A1674" s="4">
        <f t="shared" si="186"/>
        <v>81000014</v>
      </c>
      <c r="B1674" s="4">
        <v>1</v>
      </c>
      <c r="C1674" s="4">
        <f>INDEX(属性!F:F,MATCH(强化!A1674,属性!A:A,0))</f>
        <v>16</v>
      </c>
      <c r="D1674" s="4">
        <f t="shared" si="187"/>
        <v>112</v>
      </c>
      <c r="E1674" s="4">
        <v>0</v>
      </c>
      <c r="F1674" s="4">
        <v>0</v>
      </c>
      <c r="G1674" s="4">
        <v>0</v>
      </c>
      <c r="H1674" s="4">
        <f t="shared" si="189"/>
        <v>0</v>
      </c>
      <c r="I1674" s="4">
        <f t="shared" si="190"/>
        <v>966</v>
      </c>
      <c r="J1674" s="4">
        <f t="shared" si="188"/>
        <v>44000</v>
      </c>
      <c r="K1674" s="4">
        <f t="shared" si="185"/>
        <v>6000</v>
      </c>
      <c r="L1674" s="4">
        <f>IF(D1674=1,"",VLOOKUP(D1674,系数!$AA$1:$AJ$12,MATCH(C1674,圣物评级,0),1))</f>
        <v>55</v>
      </c>
      <c r="M1674" s="4">
        <f t="shared" si="191"/>
        <v>1388220</v>
      </c>
    </row>
    <row r="1675" spans="1:13" x14ac:dyDescent="0.3">
      <c r="A1675" s="4">
        <f t="shared" si="186"/>
        <v>81000014</v>
      </c>
      <c r="B1675" s="4">
        <v>1</v>
      </c>
      <c r="C1675" s="4">
        <f>INDEX(属性!F:F,MATCH(强化!A1675,属性!A:A,0))</f>
        <v>16</v>
      </c>
      <c r="D1675" s="4">
        <f t="shared" si="187"/>
        <v>113</v>
      </c>
      <c r="E1675" s="4">
        <v>0</v>
      </c>
      <c r="F1675" s="4">
        <v>0</v>
      </c>
      <c r="G1675" s="4">
        <v>0</v>
      </c>
      <c r="H1675" s="4">
        <f t="shared" si="189"/>
        <v>0</v>
      </c>
      <c r="I1675" s="4">
        <f t="shared" si="190"/>
        <v>972</v>
      </c>
      <c r="J1675" s="4">
        <f t="shared" si="188"/>
        <v>44000</v>
      </c>
      <c r="K1675" s="4">
        <f t="shared" si="185"/>
        <v>6000</v>
      </c>
      <c r="L1675" s="4">
        <f>IF(D1675=1,"",VLOOKUP(D1675,系数!$AA$1:$AJ$12,MATCH(C1675,圣物评级,0),1))</f>
        <v>55</v>
      </c>
      <c r="M1675" s="4">
        <f t="shared" si="191"/>
        <v>1432220</v>
      </c>
    </row>
    <row r="1676" spans="1:13" x14ac:dyDescent="0.3">
      <c r="A1676" s="4">
        <f t="shared" si="186"/>
        <v>81000014</v>
      </c>
      <c r="B1676" s="4">
        <v>1</v>
      </c>
      <c r="C1676" s="4">
        <f>INDEX(属性!F:F,MATCH(强化!A1676,属性!A:A,0))</f>
        <v>16</v>
      </c>
      <c r="D1676" s="4">
        <f t="shared" si="187"/>
        <v>114</v>
      </c>
      <c r="E1676" s="4">
        <v>0</v>
      </c>
      <c r="F1676" s="4">
        <v>0</v>
      </c>
      <c r="G1676" s="4">
        <v>0</v>
      </c>
      <c r="H1676" s="4">
        <f t="shared" si="189"/>
        <v>0</v>
      </c>
      <c r="I1676" s="4">
        <f t="shared" si="190"/>
        <v>978</v>
      </c>
      <c r="J1676" s="4">
        <f t="shared" si="188"/>
        <v>44000</v>
      </c>
      <c r="K1676" s="4">
        <f t="shared" si="185"/>
        <v>6000</v>
      </c>
      <c r="L1676" s="4">
        <f>IF(D1676=1,"",VLOOKUP(D1676,系数!$AA$1:$AJ$12,MATCH(C1676,圣物评级,0),1))</f>
        <v>55</v>
      </c>
      <c r="M1676" s="4">
        <f t="shared" si="191"/>
        <v>1476220</v>
      </c>
    </row>
    <row r="1677" spans="1:13" x14ac:dyDescent="0.3">
      <c r="A1677" s="4">
        <f t="shared" si="186"/>
        <v>81000014</v>
      </c>
      <c r="B1677" s="4">
        <v>1</v>
      </c>
      <c r="C1677" s="4">
        <f>INDEX(属性!F:F,MATCH(强化!A1677,属性!A:A,0))</f>
        <v>16</v>
      </c>
      <c r="D1677" s="4">
        <f t="shared" si="187"/>
        <v>115</v>
      </c>
      <c r="E1677" s="4">
        <v>0</v>
      </c>
      <c r="F1677" s="4">
        <v>0</v>
      </c>
      <c r="G1677" s="4">
        <v>0</v>
      </c>
      <c r="H1677" s="4">
        <f t="shared" si="189"/>
        <v>0</v>
      </c>
      <c r="I1677" s="4">
        <f t="shared" si="190"/>
        <v>984</v>
      </c>
      <c r="J1677" s="4">
        <f t="shared" si="188"/>
        <v>44000</v>
      </c>
      <c r="K1677" s="4">
        <f t="shared" si="185"/>
        <v>6000</v>
      </c>
      <c r="L1677" s="4">
        <f>IF(D1677=1,"",VLOOKUP(D1677,系数!$AA$1:$AJ$12,MATCH(C1677,圣物评级,0),1))</f>
        <v>55</v>
      </c>
      <c r="M1677" s="4">
        <f t="shared" si="191"/>
        <v>1520220</v>
      </c>
    </row>
    <row r="1678" spans="1:13" x14ac:dyDescent="0.3">
      <c r="A1678" s="4">
        <f t="shared" si="186"/>
        <v>81000014</v>
      </c>
      <c r="B1678" s="4">
        <v>1</v>
      </c>
      <c r="C1678" s="4">
        <f>INDEX(属性!F:F,MATCH(强化!A1678,属性!A:A,0))</f>
        <v>16</v>
      </c>
      <c r="D1678" s="4">
        <f t="shared" si="187"/>
        <v>116</v>
      </c>
      <c r="E1678" s="4">
        <v>0</v>
      </c>
      <c r="F1678" s="4">
        <v>0</v>
      </c>
      <c r="G1678" s="4">
        <v>0</v>
      </c>
      <c r="H1678" s="4">
        <f t="shared" si="189"/>
        <v>0</v>
      </c>
      <c r="I1678" s="4">
        <f t="shared" si="190"/>
        <v>990</v>
      </c>
      <c r="J1678" s="4">
        <f t="shared" si="188"/>
        <v>44000</v>
      </c>
      <c r="K1678" s="4">
        <f t="shared" si="185"/>
        <v>6000</v>
      </c>
      <c r="L1678" s="4">
        <f>IF(D1678=1,"",VLOOKUP(D1678,系数!$AA$1:$AJ$12,MATCH(C1678,圣物评级,0),1))</f>
        <v>55</v>
      </c>
      <c r="M1678" s="4">
        <f t="shared" si="191"/>
        <v>1564220</v>
      </c>
    </row>
    <row r="1679" spans="1:13" x14ac:dyDescent="0.3">
      <c r="A1679" s="4">
        <f t="shared" si="186"/>
        <v>81000014</v>
      </c>
      <c r="B1679" s="4">
        <v>1</v>
      </c>
      <c r="C1679" s="4">
        <f>INDEX(属性!F:F,MATCH(强化!A1679,属性!A:A,0))</f>
        <v>16</v>
      </c>
      <c r="D1679" s="4">
        <f t="shared" si="187"/>
        <v>117</v>
      </c>
      <c r="E1679" s="4">
        <v>0</v>
      </c>
      <c r="F1679" s="4">
        <v>0</v>
      </c>
      <c r="G1679" s="4">
        <v>0</v>
      </c>
      <c r="H1679" s="4">
        <f t="shared" si="189"/>
        <v>0</v>
      </c>
      <c r="I1679" s="4">
        <f t="shared" si="190"/>
        <v>996</v>
      </c>
      <c r="J1679" s="4">
        <f t="shared" si="188"/>
        <v>44000</v>
      </c>
      <c r="K1679" s="4">
        <f t="shared" si="185"/>
        <v>6000</v>
      </c>
      <c r="L1679" s="4">
        <f>IF(D1679=1,"",VLOOKUP(D1679,系数!$AA$1:$AJ$12,MATCH(C1679,圣物评级,0),1))</f>
        <v>55</v>
      </c>
      <c r="M1679" s="4">
        <f t="shared" si="191"/>
        <v>1608220</v>
      </c>
    </row>
    <row r="1680" spans="1:13" x14ac:dyDescent="0.3">
      <c r="A1680" s="4">
        <f t="shared" si="186"/>
        <v>81000014</v>
      </c>
      <c r="B1680" s="4">
        <v>1</v>
      </c>
      <c r="C1680" s="4">
        <f>INDEX(属性!F:F,MATCH(强化!A1680,属性!A:A,0))</f>
        <v>16</v>
      </c>
      <c r="D1680" s="4">
        <f t="shared" si="187"/>
        <v>118</v>
      </c>
      <c r="E1680" s="4">
        <v>0</v>
      </c>
      <c r="F1680" s="4">
        <v>0</v>
      </c>
      <c r="G1680" s="4">
        <v>0</v>
      </c>
      <c r="H1680" s="4">
        <f t="shared" si="189"/>
        <v>0</v>
      </c>
      <c r="I1680" s="4">
        <f t="shared" si="190"/>
        <v>1002</v>
      </c>
      <c r="J1680" s="4">
        <f t="shared" si="188"/>
        <v>44000</v>
      </c>
      <c r="K1680" s="4">
        <f t="shared" si="185"/>
        <v>6000</v>
      </c>
      <c r="L1680" s="4">
        <f>IF(D1680=1,"",VLOOKUP(D1680,系数!$AA$1:$AJ$12,MATCH(C1680,圣物评级,0),1))</f>
        <v>55</v>
      </c>
      <c r="M1680" s="4">
        <f t="shared" si="191"/>
        <v>1652220</v>
      </c>
    </row>
    <row r="1681" spans="1:13" x14ac:dyDescent="0.3">
      <c r="A1681" s="4">
        <f t="shared" si="186"/>
        <v>81000014</v>
      </c>
      <c r="B1681" s="4">
        <v>1</v>
      </c>
      <c r="C1681" s="4">
        <f>INDEX(属性!F:F,MATCH(强化!A1681,属性!A:A,0))</f>
        <v>16</v>
      </c>
      <c r="D1681" s="4">
        <f t="shared" si="187"/>
        <v>119</v>
      </c>
      <c r="E1681" s="4">
        <v>0</v>
      </c>
      <c r="F1681" s="4">
        <v>0</v>
      </c>
      <c r="G1681" s="4">
        <v>0</v>
      </c>
      <c r="H1681" s="4">
        <f t="shared" si="189"/>
        <v>0</v>
      </c>
      <c r="I1681" s="4">
        <f t="shared" si="190"/>
        <v>1008</v>
      </c>
      <c r="J1681" s="4">
        <f t="shared" si="188"/>
        <v>44000</v>
      </c>
      <c r="K1681" s="4">
        <f t="shared" si="185"/>
        <v>6000</v>
      </c>
      <c r="L1681" s="4">
        <f>IF(D1681=1,"",VLOOKUP(D1681,系数!$AA$1:$AJ$12,MATCH(C1681,圣物评级,0),1))</f>
        <v>55</v>
      </c>
      <c r="M1681" s="4">
        <f t="shared" si="191"/>
        <v>1696220</v>
      </c>
    </row>
    <row r="1682" spans="1:13" x14ac:dyDescent="0.3">
      <c r="A1682" s="4">
        <f t="shared" si="186"/>
        <v>81000014</v>
      </c>
      <c r="B1682" s="4">
        <v>1</v>
      </c>
      <c r="C1682" s="4">
        <f>INDEX(属性!F:F,MATCH(强化!A1682,属性!A:A,0))</f>
        <v>16</v>
      </c>
      <c r="D1682" s="4">
        <f t="shared" si="187"/>
        <v>120</v>
      </c>
      <c r="E1682" s="4">
        <v>0</v>
      </c>
      <c r="F1682" s="4">
        <v>0</v>
      </c>
      <c r="G1682" s="4">
        <v>0</v>
      </c>
      <c r="H1682" s="4">
        <f t="shared" si="189"/>
        <v>0</v>
      </c>
      <c r="I1682" s="4">
        <f t="shared" si="190"/>
        <v>1014</v>
      </c>
      <c r="J1682" s="4">
        <f t="shared" si="188"/>
        <v>44000</v>
      </c>
      <c r="K1682" s="4">
        <f t="shared" si="185"/>
        <v>6000</v>
      </c>
      <c r="L1682" s="4">
        <f>IF(D1682=1,"",VLOOKUP(D1682,系数!$AA$1:$AJ$12,MATCH(C1682,圣物评级,0),1))</f>
        <v>55</v>
      </c>
      <c r="M1682" s="4">
        <f t="shared" si="191"/>
        <v>1740220</v>
      </c>
    </row>
    <row r="1683" spans="1:13" x14ac:dyDescent="0.3">
      <c r="A1683" s="4">
        <f t="shared" si="186"/>
        <v>81000015</v>
      </c>
      <c r="B1683" s="4">
        <v>2</v>
      </c>
      <c r="C1683" s="4">
        <f>INDEX(属性!F:F,MATCH(强化!A1683,属性!A:A,0))</f>
        <v>16</v>
      </c>
      <c r="D1683" s="4">
        <f t="shared" si="187"/>
        <v>1</v>
      </c>
      <c r="E1683" s="4">
        <v>0</v>
      </c>
      <c r="F1683" s="4">
        <v>0</v>
      </c>
      <c r="G1683" s="4">
        <v>0</v>
      </c>
      <c r="H1683" s="4">
        <f t="shared" si="189"/>
        <v>300</v>
      </c>
      <c r="I1683" s="4">
        <f t="shared" si="190"/>
        <v>0</v>
      </c>
      <c r="J1683" s="4">
        <f t="shared" si="188"/>
        <v>8</v>
      </c>
      <c r="K1683" s="4">
        <f t="shared" si="185"/>
        <v>6000</v>
      </c>
      <c r="L1683" s="4" t="str">
        <f>IF(D1683=1,"",VLOOKUP(D1683,系数!$AA$1:$AJ$12,MATCH(C1683,圣物评级,0),1))</f>
        <v/>
      </c>
      <c r="M1683" s="4">
        <f t="shared" si="191"/>
        <v>0</v>
      </c>
    </row>
    <row r="1684" spans="1:13" x14ac:dyDescent="0.3">
      <c r="A1684" s="4">
        <f t="shared" si="186"/>
        <v>81000015</v>
      </c>
      <c r="B1684" s="4">
        <v>2</v>
      </c>
      <c r="C1684" s="4">
        <f>INDEX(属性!F:F,MATCH(强化!A1684,属性!A:A,0))</f>
        <v>16</v>
      </c>
      <c r="D1684" s="4">
        <f t="shared" si="187"/>
        <v>2</v>
      </c>
      <c r="E1684" s="4">
        <v>0</v>
      </c>
      <c r="F1684" s="4">
        <v>0</v>
      </c>
      <c r="G1684" s="4">
        <v>0</v>
      </c>
      <c r="H1684" s="4">
        <f t="shared" si="189"/>
        <v>306</v>
      </c>
      <c r="I1684" s="4">
        <f t="shared" si="190"/>
        <v>0</v>
      </c>
      <c r="J1684" s="4">
        <f t="shared" si="188"/>
        <v>16</v>
      </c>
      <c r="K1684" s="4">
        <f t="shared" si="185"/>
        <v>6000</v>
      </c>
      <c r="L1684" s="4">
        <f>IF(D1684=1,"",VLOOKUP(D1684,系数!$AA$1:$AJ$12,MATCH(C1684,圣物评级,0),1))</f>
        <v>5</v>
      </c>
      <c r="M1684" s="4">
        <f t="shared" si="191"/>
        <v>8</v>
      </c>
    </row>
    <row r="1685" spans="1:13" x14ac:dyDescent="0.3">
      <c r="A1685" s="4">
        <f t="shared" si="186"/>
        <v>81000015</v>
      </c>
      <c r="B1685" s="4">
        <v>2</v>
      </c>
      <c r="C1685" s="4">
        <f>INDEX(属性!F:F,MATCH(强化!A1685,属性!A:A,0))</f>
        <v>16</v>
      </c>
      <c r="D1685" s="4">
        <f t="shared" si="187"/>
        <v>3</v>
      </c>
      <c r="E1685" s="4">
        <v>0</v>
      </c>
      <c r="F1685" s="4">
        <v>0</v>
      </c>
      <c r="G1685" s="4">
        <v>0</v>
      </c>
      <c r="H1685" s="4">
        <f t="shared" si="189"/>
        <v>312</v>
      </c>
      <c r="I1685" s="4">
        <f t="shared" si="190"/>
        <v>0</v>
      </c>
      <c r="J1685" s="4">
        <f t="shared" si="188"/>
        <v>24</v>
      </c>
      <c r="K1685" s="4">
        <f t="shared" si="185"/>
        <v>6000</v>
      </c>
      <c r="L1685" s="4">
        <f>IF(D1685=1,"",VLOOKUP(D1685,系数!$AA$1:$AJ$12,MATCH(C1685,圣物评级,0),1))</f>
        <v>5</v>
      </c>
      <c r="M1685" s="4">
        <f t="shared" si="191"/>
        <v>24</v>
      </c>
    </row>
    <row r="1686" spans="1:13" x14ac:dyDescent="0.3">
      <c r="A1686" s="4">
        <f t="shared" si="186"/>
        <v>81000015</v>
      </c>
      <c r="B1686" s="4">
        <v>2</v>
      </c>
      <c r="C1686" s="4">
        <f>INDEX(属性!F:F,MATCH(强化!A1686,属性!A:A,0))</f>
        <v>16</v>
      </c>
      <c r="D1686" s="4">
        <f t="shared" si="187"/>
        <v>4</v>
      </c>
      <c r="E1686" s="4">
        <v>0</v>
      </c>
      <c r="F1686" s="4">
        <v>0</v>
      </c>
      <c r="G1686" s="4">
        <v>0</v>
      </c>
      <c r="H1686" s="4">
        <f t="shared" si="189"/>
        <v>318</v>
      </c>
      <c r="I1686" s="4">
        <f t="shared" si="190"/>
        <v>0</v>
      </c>
      <c r="J1686" s="4">
        <f t="shared" si="188"/>
        <v>32</v>
      </c>
      <c r="K1686" s="4">
        <f t="shared" si="185"/>
        <v>6000</v>
      </c>
      <c r="L1686" s="4">
        <f>IF(D1686=1,"",VLOOKUP(D1686,系数!$AA$1:$AJ$12,MATCH(C1686,圣物评级,0),1))</f>
        <v>5</v>
      </c>
      <c r="M1686" s="4">
        <f t="shared" si="191"/>
        <v>48</v>
      </c>
    </row>
    <row r="1687" spans="1:13" x14ac:dyDescent="0.3">
      <c r="A1687" s="4">
        <f t="shared" si="186"/>
        <v>81000015</v>
      </c>
      <c r="B1687" s="4">
        <v>2</v>
      </c>
      <c r="C1687" s="4">
        <f>INDEX(属性!F:F,MATCH(强化!A1687,属性!A:A,0))</f>
        <v>16</v>
      </c>
      <c r="D1687" s="4">
        <f t="shared" si="187"/>
        <v>5</v>
      </c>
      <c r="E1687" s="4">
        <v>0</v>
      </c>
      <c r="F1687" s="4">
        <v>0</v>
      </c>
      <c r="G1687" s="4">
        <v>0</v>
      </c>
      <c r="H1687" s="4">
        <f t="shared" si="189"/>
        <v>324</v>
      </c>
      <c r="I1687" s="4">
        <f t="shared" si="190"/>
        <v>0</v>
      </c>
      <c r="J1687" s="4">
        <f t="shared" si="188"/>
        <v>40</v>
      </c>
      <c r="K1687" s="4">
        <f t="shared" si="185"/>
        <v>6000</v>
      </c>
      <c r="L1687" s="4">
        <f>IF(D1687=1,"",VLOOKUP(D1687,系数!$AA$1:$AJ$12,MATCH(C1687,圣物评级,0),1))</f>
        <v>5</v>
      </c>
      <c r="M1687" s="4">
        <f t="shared" si="191"/>
        <v>80</v>
      </c>
    </row>
    <row r="1688" spans="1:13" x14ac:dyDescent="0.3">
      <c r="A1688" s="4">
        <f t="shared" si="186"/>
        <v>81000015</v>
      </c>
      <c r="B1688" s="4">
        <v>2</v>
      </c>
      <c r="C1688" s="4">
        <f>INDEX(属性!F:F,MATCH(强化!A1688,属性!A:A,0))</f>
        <v>16</v>
      </c>
      <c r="D1688" s="4">
        <f t="shared" si="187"/>
        <v>6</v>
      </c>
      <c r="E1688" s="4">
        <v>0</v>
      </c>
      <c r="F1688" s="4">
        <v>0</v>
      </c>
      <c r="G1688" s="4">
        <v>0</v>
      </c>
      <c r="H1688" s="4">
        <f t="shared" si="189"/>
        <v>330</v>
      </c>
      <c r="I1688" s="4">
        <f t="shared" si="190"/>
        <v>0</v>
      </c>
      <c r="J1688" s="4">
        <f t="shared" si="188"/>
        <v>48</v>
      </c>
      <c r="K1688" s="4">
        <f t="shared" si="185"/>
        <v>6000</v>
      </c>
      <c r="L1688" s="4">
        <f>IF(D1688=1,"",VLOOKUP(D1688,系数!$AA$1:$AJ$12,MATCH(C1688,圣物评级,0),1))</f>
        <v>5</v>
      </c>
      <c r="M1688" s="4">
        <f t="shared" si="191"/>
        <v>120</v>
      </c>
    </row>
    <row r="1689" spans="1:13" x14ac:dyDescent="0.3">
      <c r="A1689" s="4">
        <f t="shared" si="186"/>
        <v>81000015</v>
      </c>
      <c r="B1689" s="4">
        <v>2</v>
      </c>
      <c r="C1689" s="4">
        <f>INDEX(属性!F:F,MATCH(强化!A1689,属性!A:A,0))</f>
        <v>16</v>
      </c>
      <c r="D1689" s="4">
        <f t="shared" si="187"/>
        <v>7</v>
      </c>
      <c r="E1689" s="4">
        <v>0</v>
      </c>
      <c r="F1689" s="4">
        <v>0</v>
      </c>
      <c r="G1689" s="4">
        <v>0</v>
      </c>
      <c r="H1689" s="4">
        <f t="shared" si="189"/>
        <v>336</v>
      </c>
      <c r="I1689" s="4">
        <f t="shared" si="190"/>
        <v>0</v>
      </c>
      <c r="J1689" s="4">
        <f t="shared" si="188"/>
        <v>56</v>
      </c>
      <c r="K1689" s="4">
        <f t="shared" si="185"/>
        <v>6000</v>
      </c>
      <c r="L1689" s="4">
        <f>IF(D1689=1,"",VLOOKUP(D1689,系数!$AA$1:$AJ$12,MATCH(C1689,圣物评级,0),1))</f>
        <v>5</v>
      </c>
      <c r="M1689" s="4">
        <f t="shared" si="191"/>
        <v>168</v>
      </c>
    </row>
    <row r="1690" spans="1:13" x14ac:dyDescent="0.3">
      <c r="A1690" s="4">
        <f t="shared" si="186"/>
        <v>81000015</v>
      </c>
      <c r="B1690" s="4">
        <v>2</v>
      </c>
      <c r="C1690" s="4">
        <f>INDEX(属性!F:F,MATCH(强化!A1690,属性!A:A,0))</f>
        <v>16</v>
      </c>
      <c r="D1690" s="4">
        <f t="shared" si="187"/>
        <v>8</v>
      </c>
      <c r="E1690" s="4">
        <v>0</v>
      </c>
      <c r="F1690" s="4">
        <v>0</v>
      </c>
      <c r="G1690" s="4">
        <v>0</v>
      </c>
      <c r="H1690" s="4">
        <f t="shared" si="189"/>
        <v>342</v>
      </c>
      <c r="I1690" s="4">
        <f t="shared" si="190"/>
        <v>0</v>
      </c>
      <c r="J1690" s="4">
        <f t="shared" si="188"/>
        <v>64</v>
      </c>
      <c r="K1690" s="4">
        <f t="shared" si="185"/>
        <v>6000</v>
      </c>
      <c r="L1690" s="4">
        <f>IF(D1690=1,"",VLOOKUP(D1690,系数!$AA$1:$AJ$12,MATCH(C1690,圣物评级,0),1))</f>
        <v>5</v>
      </c>
      <c r="M1690" s="4">
        <f t="shared" si="191"/>
        <v>224</v>
      </c>
    </row>
    <row r="1691" spans="1:13" x14ac:dyDescent="0.3">
      <c r="A1691" s="4">
        <f t="shared" si="186"/>
        <v>81000015</v>
      </c>
      <c r="B1691" s="4">
        <v>2</v>
      </c>
      <c r="C1691" s="4">
        <f>INDEX(属性!F:F,MATCH(强化!A1691,属性!A:A,0))</f>
        <v>16</v>
      </c>
      <c r="D1691" s="4">
        <f t="shared" si="187"/>
        <v>9</v>
      </c>
      <c r="E1691" s="4">
        <v>0</v>
      </c>
      <c r="F1691" s="4">
        <v>0</v>
      </c>
      <c r="G1691" s="4">
        <v>0</v>
      </c>
      <c r="H1691" s="4">
        <f t="shared" si="189"/>
        <v>348</v>
      </c>
      <c r="I1691" s="4">
        <f t="shared" si="190"/>
        <v>0</v>
      </c>
      <c r="J1691" s="4">
        <f t="shared" si="188"/>
        <v>72</v>
      </c>
      <c r="K1691" s="4">
        <f t="shared" si="185"/>
        <v>6000</v>
      </c>
      <c r="L1691" s="4">
        <f>IF(D1691=1,"",VLOOKUP(D1691,系数!$AA$1:$AJ$12,MATCH(C1691,圣物评级,0),1))</f>
        <v>5</v>
      </c>
      <c r="M1691" s="4">
        <f t="shared" si="191"/>
        <v>288</v>
      </c>
    </row>
    <row r="1692" spans="1:13" x14ac:dyDescent="0.3">
      <c r="A1692" s="4">
        <f t="shared" si="186"/>
        <v>81000015</v>
      </c>
      <c r="B1692" s="4">
        <v>2</v>
      </c>
      <c r="C1692" s="4">
        <f>INDEX(属性!F:F,MATCH(强化!A1692,属性!A:A,0))</f>
        <v>16</v>
      </c>
      <c r="D1692" s="4">
        <f t="shared" si="187"/>
        <v>10</v>
      </c>
      <c r="E1692" s="4">
        <v>0</v>
      </c>
      <c r="F1692" s="4">
        <v>0</v>
      </c>
      <c r="G1692" s="4">
        <v>0</v>
      </c>
      <c r="H1692" s="4">
        <f t="shared" si="189"/>
        <v>354</v>
      </c>
      <c r="I1692" s="4">
        <f t="shared" si="190"/>
        <v>0</v>
      </c>
      <c r="J1692" s="4">
        <f t="shared" si="188"/>
        <v>80</v>
      </c>
      <c r="K1692" s="4">
        <f t="shared" si="185"/>
        <v>6000</v>
      </c>
      <c r="L1692" s="4">
        <f>IF(D1692=1,"",VLOOKUP(D1692,系数!$AA$1:$AJ$12,MATCH(C1692,圣物评级,0),1))</f>
        <v>10</v>
      </c>
      <c r="M1692" s="4">
        <f t="shared" si="191"/>
        <v>360</v>
      </c>
    </row>
    <row r="1693" spans="1:13" x14ac:dyDescent="0.3">
      <c r="A1693" s="4">
        <f t="shared" si="186"/>
        <v>81000015</v>
      </c>
      <c r="B1693" s="4">
        <v>2</v>
      </c>
      <c r="C1693" s="4">
        <f>INDEX(属性!F:F,MATCH(强化!A1693,属性!A:A,0))</f>
        <v>16</v>
      </c>
      <c r="D1693" s="4">
        <f t="shared" si="187"/>
        <v>11</v>
      </c>
      <c r="E1693" s="4">
        <v>0</v>
      </c>
      <c r="F1693" s="4">
        <v>0</v>
      </c>
      <c r="G1693" s="4">
        <v>0</v>
      </c>
      <c r="H1693" s="4">
        <f t="shared" si="189"/>
        <v>360</v>
      </c>
      <c r="I1693" s="4">
        <f t="shared" si="190"/>
        <v>0</v>
      </c>
      <c r="J1693" s="4">
        <f t="shared" si="188"/>
        <v>96</v>
      </c>
      <c r="K1693" s="4">
        <f t="shared" si="185"/>
        <v>6000</v>
      </c>
      <c r="L1693" s="4">
        <f>IF(D1693=1,"",VLOOKUP(D1693,系数!$AA$1:$AJ$12,MATCH(C1693,圣物评级,0),1))</f>
        <v>10</v>
      </c>
      <c r="M1693" s="4">
        <f t="shared" si="191"/>
        <v>440</v>
      </c>
    </row>
    <row r="1694" spans="1:13" x14ac:dyDescent="0.3">
      <c r="A1694" s="4">
        <f t="shared" si="186"/>
        <v>81000015</v>
      </c>
      <c r="B1694" s="4">
        <v>2</v>
      </c>
      <c r="C1694" s="4">
        <f>INDEX(属性!F:F,MATCH(强化!A1694,属性!A:A,0))</f>
        <v>16</v>
      </c>
      <c r="D1694" s="4">
        <f t="shared" si="187"/>
        <v>12</v>
      </c>
      <c r="E1694" s="4">
        <v>0</v>
      </c>
      <c r="F1694" s="4">
        <v>0</v>
      </c>
      <c r="G1694" s="4">
        <v>0</v>
      </c>
      <c r="H1694" s="4">
        <f t="shared" si="189"/>
        <v>366</v>
      </c>
      <c r="I1694" s="4">
        <f t="shared" si="190"/>
        <v>0</v>
      </c>
      <c r="J1694" s="4">
        <f t="shared" si="188"/>
        <v>112</v>
      </c>
      <c r="K1694" s="4">
        <f t="shared" si="185"/>
        <v>6000</v>
      </c>
      <c r="L1694" s="4">
        <f>IF(D1694=1,"",VLOOKUP(D1694,系数!$AA$1:$AJ$12,MATCH(C1694,圣物评级,0),1))</f>
        <v>10</v>
      </c>
      <c r="M1694" s="4">
        <f t="shared" si="191"/>
        <v>536</v>
      </c>
    </row>
    <row r="1695" spans="1:13" x14ac:dyDescent="0.3">
      <c r="A1695" s="4">
        <f t="shared" si="186"/>
        <v>81000015</v>
      </c>
      <c r="B1695" s="4">
        <v>2</v>
      </c>
      <c r="C1695" s="4">
        <f>INDEX(属性!F:F,MATCH(强化!A1695,属性!A:A,0))</f>
        <v>16</v>
      </c>
      <c r="D1695" s="4">
        <f t="shared" si="187"/>
        <v>13</v>
      </c>
      <c r="E1695" s="4">
        <v>0</v>
      </c>
      <c r="F1695" s="4">
        <v>0</v>
      </c>
      <c r="G1695" s="4">
        <v>0</v>
      </c>
      <c r="H1695" s="4">
        <f t="shared" si="189"/>
        <v>372</v>
      </c>
      <c r="I1695" s="4">
        <f t="shared" si="190"/>
        <v>0</v>
      </c>
      <c r="J1695" s="4">
        <f t="shared" si="188"/>
        <v>128</v>
      </c>
      <c r="K1695" s="4">
        <f t="shared" si="185"/>
        <v>6000</v>
      </c>
      <c r="L1695" s="4">
        <f>IF(D1695=1,"",VLOOKUP(D1695,系数!$AA$1:$AJ$12,MATCH(C1695,圣物评级,0),1))</f>
        <v>10</v>
      </c>
      <c r="M1695" s="4">
        <f t="shared" si="191"/>
        <v>648</v>
      </c>
    </row>
    <row r="1696" spans="1:13" x14ac:dyDescent="0.3">
      <c r="A1696" s="4">
        <f t="shared" si="186"/>
        <v>81000015</v>
      </c>
      <c r="B1696" s="4">
        <v>2</v>
      </c>
      <c r="C1696" s="4">
        <f>INDEX(属性!F:F,MATCH(强化!A1696,属性!A:A,0))</f>
        <v>16</v>
      </c>
      <c r="D1696" s="4">
        <f t="shared" si="187"/>
        <v>14</v>
      </c>
      <c r="E1696" s="4">
        <v>0</v>
      </c>
      <c r="F1696" s="4">
        <v>0</v>
      </c>
      <c r="G1696" s="4">
        <v>0</v>
      </c>
      <c r="H1696" s="4">
        <f t="shared" si="189"/>
        <v>378</v>
      </c>
      <c r="I1696" s="4">
        <f t="shared" si="190"/>
        <v>0</v>
      </c>
      <c r="J1696" s="4">
        <f t="shared" si="188"/>
        <v>144</v>
      </c>
      <c r="K1696" s="4">
        <f t="shared" si="185"/>
        <v>6000</v>
      </c>
      <c r="L1696" s="4">
        <f>IF(D1696=1,"",VLOOKUP(D1696,系数!$AA$1:$AJ$12,MATCH(C1696,圣物评级,0),1))</f>
        <v>10</v>
      </c>
      <c r="M1696" s="4">
        <f t="shared" si="191"/>
        <v>776</v>
      </c>
    </row>
    <row r="1697" spans="1:13" x14ac:dyDescent="0.3">
      <c r="A1697" s="4">
        <f t="shared" si="186"/>
        <v>81000015</v>
      </c>
      <c r="B1697" s="4">
        <v>2</v>
      </c>
      <c r="C1697" s="4">
        <f>INDEX(属性!F:F,MATCH(强化!A1697,属性!A:A,0))</f>
        <v>16</v>
      </c>
      <c r="D1697" s="4">
        <f t="shared" si="187"/>
        <v>15</v>
      </c>
      <c r="E1697" s="4">
        <v>0</v>
      </c>
      <c r="F1697" s="4">
        <v>0</v>
      </c>
      <c r="G1697" s="4">
        <v>0</v>
      </c>
      <c r="H1697" s="4">
        <f t="shared" si="189"/>
        <v>384</v>
      </c>
      <c r="I1697" s="4">
        <f t="shared" si="190"/>
        <v>0</v>
      </c>
      <c r="J1697" s="4">
        <f t="shared" si="188"/>
        <v>160</v>
      </c>
      <c r="K1697" s="4">
        <f t="shared" si="185"/>
        <v>6000</v>
      </c>
      <c r="L1697" s="4">
        <f>IF(D1697=1,"",VLOOKUP(D1697,系数!$AA$1:$AJ$12,MATCH(C1697,圣物评级,0),1))</f>
        <v>10</v>
      </c>
      <c r="M1697" s="4">
        <f t="shared" si="191"/>
        <v>920</v>
      </c>
    </row>
    <row r="1698" spans="1:13" x14ac:dyDescent="0.3">
      <c r="A1698" s="4">
        <f t="shared" si="186"/>
        <v>81000015</v>
      </c>
      <c r="B1698" s="4">
        <v>2</v>
      </c>
      <c r="C1698" s="4">
        <f>INDEX(属性!F:F,MATCH(强化!A1698,属性!A:A,0))</f>
        <v>16</v>
      </c>
      <c r="D1698" s="4">
        <f t="shared" si="187"/>
        <v>16</v>
      </c>
      <c r="E1698" s="4">
        <v>0</v>
      </c>
      <c r="F1698" s="4">
        <v>0</v>
      </c>
      <c r="G1698" s="4">
        <v>0</v>
      </c>
      <c r="H1698" s="4">
        <f t="shared" si="189"/>
        <v>390</v>
      </c>
      <c r="I1698" s="4">
        <f t="shared" si="190"/>
        <v>0</v>
      </c>
      <c r="J1698" s="4">
        <f t="shared" si="188"/>
        <v>176</v>
      </c>
      <c r="K1698" s="4">
        <f t="shared" si="185"/>
        <v>6000</v>
      </c>
      <c r="L1698" s="4">
        <f>IF(D1698=1,"",VLOOKUP(D1698,系数!$AA$1:$AJ$12,MATCH(C1698,圣物评级,0),1))</f>
        <v>10</v>
      </c>
      <c r="M1698" s="4">
        <f t="shared" si="191"/>
        <v>1080</v>
      </c>
    </row>
    <row r="1699" spans="1:13" x14ac:dyDescent="0.3">
      <c r="A1699" s="4">
        <f t="shared" si="186"/>
        <v>81000015</v>
      </c>
      <c r="B1699" s="4">
        <v>2</v>
      </c>
      <c r="C1699" s="4">
        <f>INDEX(属性!F:F,MATCH(强化!A1699,属性!A:A,0))</f>
        <v>16</v>
      </c>
      <c r="D1699" s="4">
        <f t="shared" si="187"/>
        <v>17</v>
      </c>
      <c r="E1699" s="4">
        <v>0</v>
      </c>
      <c r="F1699" s="4">
        <v>0</v>
      </c>
      <c r="G1699" s="4">
        <v>0</v>
      </c>
      <c r="H1699" s="4">
        <f t="shared" si="189"/>
        <v>396</v>
      </c>
      <c r="I1699" s="4">
        <f t="shared" si="190"/>
        <v>0</v>
      </c>
      <c r="J1699" s="4">
        <f t="shared" si="188"/>
        <v>192</v>
      </c>
      <c r="K1699" s="4">
        <f t="shared" si="185"/>
        <v>6000</v>
      </c>
      <c r="L1699" s="4">
        <f>IF(D1699=1,"",VLOOKUP(D1699,系数!$AA$1:$AJ$12,MATCH(C1699,圣物评级,0),1))</f>
        <v>10</v>
      </c>
      <c r="M1699" s="4">
        <f t="shared" si="191"/>
        <v>1256</v>
      </c>
    </row>
    <row r="1700" spans="1:13" x14ac:dyDescent="0.3">
      <c r="A1700" s="4">
        <f t="shared" si="186"/>
        <v>81000015</v>
      </c>
      <c r="B1700" s="4">
        <v>2</v>
      </c>
      <c r="C1700" s="4">
        <f>INDEX(属性!F:F,MATCH(强化!A1700,属性!A:A,0))</f>
        <v>16</v>
      </c>
      <c r="D1700" s="4">
        <f t="shared" si="187"/>
        <v>18</v>
      </c>
      <c r="E1700" s="4">
        <v>0</v>
      </c>
      <c r="F1700" s="4">
        <v>0</v>
      </c>
      <c r="G1700" s="4">
        <v>0</v>
      </c>
      <c r="H1700" s="4">
        <f t="shared" si="189"/>
        <v>402</v>
      </c>
      <c r="I1700" s="4">
        <f t="shared" si="190"/>
        <v>0</v>
      </c>
      <c r="J1700" s="4">
        <f t="shared" si="188"/>
        <v>208</v>
      </c>
      <c r="K1700" s="4">
        <f t="shared" si="185"/>
        <v>6000</v>
      </c>
      <c r="L1700" s="4">
        <f>IF(D1700=1,"",VLOOKUP(D1700,系数!$AA$1:$AJ$12,MATCH(C1700,圣物评级,0),1))</f>
        <v>10</v>
      </c>
      <c r="M1700" s="4">
        <f t="shared" si="191"/>
        <v>1448</v>
      </c>
    </row>
    <row r="1701" spans="1:13" x14ac:dyDescent="0.3">
      <c r="A1701" s="4">
        <f t="shared" si="186"/>
        <v>81000015</v>
      </c>
      <c r="B1701" s="4">
        <v>2</v>
      </c>
      <c r="C1701" s="4">
        <f>INDEX(属性!F:F,MATCH(强化!A1701,属性!A:A,0))</f>
        <v>16</v>
      </c>
      <c r="D1701" s="4">
        <f t="shared" si="187"/>
        <v>19</v>
      </c>
      <c r="E1701" s="4">
        <v>0</v>
      </c>
      <c r="F1701" s="4">
        <v>0</v>
      </c>
      <c r="G1701" s="4">
        <v>0</v>
      </c>
      <c r="H1701" s="4">
        <f t="shared" si="189"/>
        <v>408</v>
      </c>
      <c r="I1701" s="4">
        <f t="shared" si="190"/>
        <v>0</v>
      </c>
      <c r="J1701" s="4">
        <f t="shared" si="188"/>
        <v>224</v>
      </c>
      <c r="K1701" s="4">
        <f t="shared" si="185"/>
        <v>6000</v>
      </c>
      <c r="L1701" s="4">
        <f>IF(D1701=1,"",VLOOKUP(D1701,系数!$AA$1:$AJ$12,MATCH(C1701,圣物评级,0),1))</f>
        <v>10</v>
      </c>
      <c r="M1701" s="4">
        <f t="shared" si="191"/>
        <v>1656</v>
      </c>
    </row>
    <row r="1702" spans="1:13" x14ac:dyDescent="0.3">
      <c r="A1702" s="4">
        <f t="shared" si="186"/>
        <v>81000015</v>
      </c>
      <c r="B1702" s="4">
        <v>2</v>
      </c>
      <c r="C1702" s="4">
        <f>INDEX(属性!F:F,MATCH(强化!A1702,属性!A:A,0))</f>
        <v>16</v>
      </c>
      <c r="D1702" s="4">
        <f t="shared" si="187"/>
        <v>20</v>
      </c>
      <c r="E1702" s="4">
        <v>0</v>
      </c>
      <c r="F1702" s="4">
        <v>0</v>
      </c>
      <c r="G1702" s="4">
        <v>0</v>
      </c>
      <c r="H1702" s="4">
        <f t="shared" si="189"/>
        <v>414</v>
      </c>
      <c r="I1702" s="4">
        <f t="shared" si="190"/>
        <v>0</v>
      </c>
      <c r="J1702" s="4">
        <f t="shared" si="188"/>
        <v>240</v>
      </c>
      <c r="K1702" s="4">
        <f t="shared" si="185"/>
        <v>6000</v>
      </c>
      <c r="L1702" s="4">
        <f>IF(D1702=1,"",VLOOKUP(D1702,系数!$AA$1:$AJ$12,MATCH(C1702,圣物评级,0),1))</f>
        <v>15</v>
      </c>
      <c r="M1702" s="4">
        <f t="shared" si="191"/>
        <v>1880</v>
      </c>
    </row>
    <row r="1703" spans="1:13" x14ac:dyDescent="0.3">
      <c r="A1703" s="4">
        <f t="shared" si="186"/>
        <v>81000015</v>
      </c>
      <c r="B1703" s="4">
        <v>2</v>
      </c>
      <c r="C1703" s="4">
        <f>INDEX(属性!F:F,MATCH(强化!A1703,属性!A:A,0))</f>
        <v>16</v>
      </c>
      <c r="D1703" s="4">
        <f t="shared" si="187"/>
        <v>21</v>
      </c>
      <c r="E1703" s="4">
        <v>0</v>
      </c>
      <c r="F1703" s="4">
        <v>0</v>
      </c>
      <c r="G1703" s="4">
        <v>0</v>
      </c>
      <c r="H1703" s="4">
        <f t="shared" si="189"/>
        <v>420</v>
      </c>
      <c r="I1703" s="4">
        <f t="shared" si="190"/>
        <v>0</v>
      </c>
      <c r="J1703" s="4">
        <f t="shared" si="188"/>
        <v>256</v>
      </c>
      <c r="K1703" s="4">
        <f t="shared" si="185"/>
        <v>6000</v>
      </c>
      <c r="L1703" s="4">
        <f>IF(D1703=1,"",VLOOKUP(D1703,系数!$AA$1:$AJ$12,MATCH(C1703,圣物评级,0),1))</f>
        <v>15</v>
      </c>
      <c r="M1703" s="4">
        <f t="shared" si="191"/>
        <v>2120</v>
      </c>
    </row>
    <row r="1704" spans="1:13" x14ac:dyDescent="0.3">
      <c r="A1704" s="4">
        <f t="shared" si="186"/>
        <v>81000015</v>
      </c>
      <c r="B1704" s="4">
        <v>2</v>
      </c>
      <c r="C1704" s="4">
        <f>INDEX(属性!F:F,MATCH(强化!A1704,属性!A:A,0))</f>
        <v>16</v>
      </c>
      <c r="D1704" s="4">
        <f t="shared" si="187"/>
        <v>22</v>
      </c>
      <c r="E1704" s="4">
        <v>0</v>
      </c>
      <c r="F1704" s="4">
        <v>0</v>
      </c>
      <c r="G1704" s="4">
        <v>0</v>
      </c>
      <c r="H1704" s="4">
        <f t="shared" si="189"/>
        <v>426</v>
      </c>
      <c r="I1704" s="4">
        <f t="shared" si="190"/>
        <v>0</v>
      </c>
      <c r="J1704" s="4">
        <f t="shared" si="188"/>
        <v>272</v>
      </c>
      <c r="K1704" s="4">
        <f t="shared" si="185"/>
        <v>6000</v>
      </c>
      <c r="L1704" s="4">
        <f>IF(D1704=1,"",VLOOKUP(D1704,系数!$AA$1:$AJ$12,MATCH(C1704,圣物评级,0),1))</f>
        <v>15</v>
      </c>
      <c r="M1704" s="4">
        <f t="shared" si="191"/>
        <v>2376</v>
      </c>
    </row>
    <row r="1705" spans="1:13" x14ac:dyDescent="0.3">
      <c r="A1705" s="4">
        <f t="shared" si="186"/>
        <v>81000015</v>
      </c>
      <c r="B1705" s="4">
        <v>2</v>
      </c>
      <c r="C1705" s="4">
        <f>INDEX(属性!F:F,MATCH(强化!A1705,属性!A:A,0))</f>
        <v>16</v>
      </c>
      <c r="D1705" s="4">
        <f t="shared" si="187"/>
        <v>23</v>
      </c>
      <c r="E1705" s="4">
        <v>0</v>
      </c>
      <c r="F1705" s="4">
        <v>0</v>
      </c>
      <c r="G1705" s="4">
        <v>0</v>
      </c>
      <c r="H1705" s="4">
        <f t="shared" si="189"/>
        <v>432</v>
      </c>
      <c r="I1705" s="4">
        <f t="shared" si="190"/>
        <v>0</v>
      </c>
      <c r="J1705" s="4">
        <f t="shared" si="188"/>
        <v>288</v>
      </c>
      <c r="K1705" s="4">
        <f t="shared" si="185"/>
        <v>6000</v>
      </c>
      <c r="L1705" s="4">
        <f>IF(D1705=1,"",VLOOKUP(D1705,系数!$AA$1:$AJ$12,MATCH(C1705,圣物评级,0),1))</f>
        <v>15</v>
      </c>
      <c r="M1705" s="4">
        <f t="shared" si="191"/>
        <v>2648</v>
      </c>
    </row>
    <row r="1706" spans="1:13" x14ac:dyDescent="0.3">
      <c r="A1706" s="4">
        <f t="shared" si="186"/>
        <v>81000015</v>
      </c>
      <c r="B1706" s="4">
        <v>2</v>
      </c>
      <c r="C1706" s="4">
        <f>INDEX(属性!F:F,MATCH(强化!A1706,属性!A:A,0))</f>
        <v>16</v>
      </c>
      <c r="D1706" s="4">
        <f t="shared" si="187"/>
        <v>24</v>
      </c>
      <c r="E1706" s="4">
        <v>0</v>
      </c>
      <c r="F1706" s="4">
        <v>0</v>
      </c>
      <c r="G1706" s="4">
        <v>0</v>
      </c>
      <c r="H1706" s="4">
        <f t="shared" si="189"/>
        <v>438</v>
      </c>
      <c r="I1706" s="4">
        <f t="shared" si="190"/>
        <v>0</v>
      </c>
      <c r="J1706" s="4">
        <f t="shared" si="188"/>
        <v>304</v>
      </c>
      <c r="K1706" s="4">
        <f t="shared" si="185"/>
        <v>6000</v>
      </c>
      <c r="L1706" s="4">
        <f>IF(D1706=1,"",VLOOKUP(D1706,系数!$AA$1:$AJ$12,MATCH(C1706,圣物评级,0),1))</f>
        <v>15</v>
      </c>
      <c r="M1706" s="4">
        <f t="shared" si="191"/>
        <v>2936</v>
      </c>
    </row>
    <row r="1707" spans="1:13" x14ac:dyDescent="0.3">
      <c r="A1707" s="4">
        <f t="shared" si="186"/>
        <v>81000015</v>
      </c>
      <c r="B1707" s="4">
        <v>2</v>
      </c>
      <c r="C1707" s="4">
        <f>INDEX(属性!F:F,MATCH(强化!A1707,属性!A:A,0))</f>
        <v>16</v>
      </c>
      <c r="D1707" s="4">
        <f t="shared" si="187"/>
        <v>25</v>
      </c>
      <c r="E1707" s="4">
        <v>0</v>
      </c>
      <c r="F1707" s="4">
        <v>0</v>
      </c>
      <c r="G1707" s="4">
        <v>0</v>
      </c>
      <c r="H1707" s="4">
        <f t="shared" si="189"/>
        <v>444</v>
      </c>
      <c r="I1707" s="4">
        <f t="shared" si="190"/>
        <v>0</v>
      </c>
      <c r="J1707" s="4">
        <f t="shared" si="188"/>
        <v>320</v>
      </c>
      <c r="K1707" s="4">
        <f t="shared" si="185"/>
        <v>6000</v>
      </c>
      <c r="L1707" s="4">
        <f>IF(D1707=1,"",VLOOKUP(D1707,系数!$AA$1:$AJ$12,MATCH(C1707,圣物评级,0),1))</f>
        <v>15</v>
      </c>
      <c r="M1707" s="4">
        <f t="shared" si="191"/>
        <v>3240</v>
      </c>
    </row>
    <row r="1708" spans="1:13" x14ac:dyDescent="0.3">
      <c r="A1708" s="4">
        <f t="shared" si="186"/>
        <v>81000015</v>
      </c>
      <c r="B1708" s="4">
        <v>2</v>
      </c>
      <c r="C1708" s="4">
        <f>INDEX(属性!F:F,MATCH(强化!A1708,属性!A:A,0))</f>
        <v>16</v>
      </c>
      <c r="D1708" s="4">
        <f t="shared" si="187"/>
        <v>26</v>
      </c>
      <c r="E1708" s="4">
        <v>0</v>
      </c>
      <c r="F1708" s="4">
        <v>0</v>
      </c>
      <c r="G1708" s="4">
        <v>0</v>
      </c>
      <c r="H1708" s="4">
        <f t="shared" si="189"/>
        <v>450</v>
      </c>
      <c r="I1708" s="4">
        <f t="shared" si="190"/>
        <v>0</v>
      </c>
      <c r="J1708" s="4">
        <f t="shared" si="188"/>
        <v>336</v>
      </c>
      <c r="K1708" s="4">
        <f t="shared" si="185"/>
        <v>6000</v>
      </c>
      <c r="L1708" s="4">
        <f>IF(D1708=1,"",VLOOKUP(D1708,系数!$AA$1:$AJ$12,MATCH(C1708,圣物评级,0),1))</f>
        <v>15</v>
      </c>
      <c r="M1708" s="4">
        <f t="shared" si="191"/>
        <v>3560</v>
      </c>
    </row>
    <row r="1709" spans="1:13" x14ac:dyDescent="0.3">
      <c r="A1709" s="4">
        <f t="shared" si="186"/>
        <v>81000015</v>
      </c>
      <c r="B1709" s="4">
        <v>2</v>
      </c>
      <c r="C1709" s="4">
        <f>INDEX(属性!F:F,MATCH(强化!A1709,属性!A:A,0))</f>
        <v>16</v>
      </c>
      <c r="D1709" s="4">
        <f t="shared" si="187"/>
        <v>27</v>
      </c>
      <c r="E1709" s="4">
        <v>0</v>
      </c>
      <c r="F1709" s="4">
        <v>0</v>
      </c>
      <c r="G1709" s="4">
        <v>0</v>
      </c>
      <c r="H1709" s="4">
        <f t="shared" si="189"/>
        <v>456</v>
      </c>
      <c r="I1709" s="4">
        <f t="shared" si="190"/>
        <v>0</v>
      </c>
      <c r="J1709" s="4">
        <f t="shared" si="188"/>
        <v>352</v>
      </c>
      <c r="K1709" s="4">
        <f t="shared" si="185"/>
        <v>6000</v>
      </c>
      <c r="L1709" s="4">
        <f>IF(D1709=1,"",VLOOKUP(D1709,系数!$AA$1:$AJ$12,MATCH(C1709,圣物评级,0),1))</f>
        <v>15</v>
      </c>
      <c r="M1709" s="4">
        <f t="shared" si="191"/>
        <v>3896</v>
      </c>
    </row>
    <row r="1710" spans="1:13" x14ac:dyDescent="0.3">
      <c r="A1710" s="4">
        <f t="shared" si="186"/>
        <v>81000015</v>
      </c>
      <c r="B1710" s="4">
        <v>2</v>
      </c>
      <c r="C1710" s="4">
        <f>INDEX(属性!F:F,MATCH(强化!A1710,属性!A:A,0))</f>
        <v>16</v>
      </c>
      <c r="D1710" s="4">
        <f t="shared" si="187"/>
        <v>28</v>
      </c>
      <c r="E1710" s="4">
        <v>0</v>
      </c>
      <c r="F1710" s="4">
        <v>0</v>
      </c>
      <c r="G1710" s="4">
        <v>0</v>
      </c>
      <c r="H1710" s="4">
        <f t="shared" si="189"/>
        <v>462</v>
      </c>
      <c r="I1710" s="4">
        <f t="shared" si="190"/>
        <v>0</v>
      </c>
      <c r="J1710" s="4">
        <f t="shared" si="188"/>
        <v>368</v>
      </c>
      <c r="K1710" s="4">
        <f t="shared" si="185"/>
        <v>6000</v>
      </c>
      <c r="L1710" s="4">
        <f>IF(D1710=1,"",VLOOKUP(D1710,系数!$AA$1:$AJ$12,MATCH(C1710,圣物评级,0),1))</f>
        <v>15</v>
      </c>
      <c r="M1710" s="4">
        <f t="shared" si="191"/>
        <v>4248</v>
      </c>
    </row>
    <row r="1711" spans="1:13" x14ac:dyDescent="0.3">
      <c r="A1711" s="4">
        <f t="shared" si="186"/>
        <v>81000015</v>
      </c>
      <c r="B1711" s="4">
        <v>2</v>
      </c>
      <c r="C1711" s="4">
        <f>INDEX(属性!F:F,MATCH(强化!A1711,属性!A:A,0))</f>
        <v>16</v>
      </c>
      <c r="D1711" s="4">
        <f t="shared" si="187"/>
        <v>29</v>
      </c>
      <c r="E1711" s="4">
        <v>0</v>
      </c>
      <c r="F1711" s="4">
        <v>0</v>
      </c>
      <c r="G1711" s="4">
        <v>0</v>
      </c>
      <c r="H1711" s="4">
        <f t="shared" si="189"/>
        <v>468</v>
      </c>
      <c r="I1711" s="4">
        <f t="shared" si="190"/>
        <v>0</v>
      </c>
      <c r="J1711" s="4">
        <f t="shared" si="188"/>
        <v>384</v>
      </c>
      <c r="K1711" s="4">
        <f t="shared" si="185"/>
        <v>6000</v>
      </c>
      <c r="L1711" s="4">
        <f>IF(D1711=1,"",VLOOKUP(D1711,系数!$AA$1:$AJ$12,MATCH(C1711,圣物评级,0),1))</f>
        <v>15</v>
      </c>
      <c r="M1711" s="4">
        <f t="shared" si="191"/>
        <v>4616</v>
      </c>
    </row>
    <row r="1712" spans="1:13" x14ac:dyDescent="0.3">
      <c r="A1712" s="4">
        <f t="shared" si="186"/>
        <v>81000015</v>
      </c>
      <c r="B1712" s="4">
        <v>2</v>
      </c>
      <c r="C1712" s="4">
        <f>INDEX(属性!F:F,MATCH(强化!A1712,属性!A:A,0))</f>
        <v>16</v>
      </c>
      <c r="D1712" s="4">
        <f t="shared" si="187"/>
        <v>30</v>
      </c>
      <c r="E1712" s="4">
        <v>0</v>
      </c>
      <c r="F1712" s="4">
        <v>0</v>
      </c>
      <c r="G1712" s="4">
        <v>0</v>
      </c>
      <c r="H1712" s="4">
        <f t="shared" si="189"/>
        <v>474</v>
      </c>
      <c r="I1712" s="4">
        <f t="shared" si="190"/>
        <v>0</v>
      </c>
      <c r="J1712" s="4">
        <f t="shared" si="188"/>
        <v>400</v>
      </c>
      <c r="K1712" s="4">
        <f t="shared" si="185"/>
        <v>6000</v>
      </c>
      <c r="L1712" s="4">
        <f>IF(D1712=1,"",VLOOKUP(D1712,系数!$AA$1:$AJ$12,MATCH(C1712,圣物评级,0),1))</f>
        <v>20</v>
      </c>
      <c r="M1712" s="4">
        <f t="shared" si="191"/>
        <v>5000</v>
      </c>
    </row>
    <row r="1713" spans="1:13" x14ac:dyDescent="0.3">
      <c r="A1713" s="4">
        <f t="shared" si="186"/>
        <v>81000015</v>
      </c>
      <c r="B1713" s="4">
        <v>2</v>
      </c>
      <c r="C1713" s="4">
        <f>INDEX(属性!F:F,MATCH(强化!A1713,属性!A:A,0))</f>
        <v>16</v>
      </c>
      <c r="D1713" s="4">
        <f t="shared" si="187"/>
        <v>31</v>
      </c>
      <c r="E1713" s="4">
        <v>0</v>
      </c>
      <c r="F1713" s="4">
        <v>0</v>
      </c>
      <c r="G1713" s="4">
        <v>0</v>
      </c>
      <c r="H1713" s="4">
        <f t="shared" si="189"/>
        <v>480</v>
      </c>
      <c r="I1713" s="4">
        <f t="shared" si="190"/>
        <v>0</v>
      </c>
      <c r="J1713" s="4">
        <f t="shared" si="188"/>
        <v>424</v>
      </c>
      <c r="K1713" s="4">
        <f t="shared" si="185"/>
        <v>6000</v>
      </c>
      <c r="L1713" s="4">
        <f>IF(D1713=1,"",VLOOKUP(D1713,系数!$AA$1:$AJ$12,MATCH(C1713,圣物评级,0),1))</f>
        <v>20</v>
      </c>
      <c r="M1713" s="4">
        <f t="shared" si="191"/>
        <v>5400</v>
      </c>
    </row>
    <row r="1714" spans="1:13" x14ac:dyDescent="0.3">
      <c r="A1714" s="4">
        <f t="shared" si="186"/>
        <v>81000015</v>
      </c>
      <c r="B1714" s="4">
        <v>2</v>
      </c>
      <c r="C1714" s="4">
        <f>INDEX(属性!F:F,MATCH(强化!A1714,属性!A:A,0))</f>
        <v>16</v>
      </c>
      <c r="D1714" s="4">
        <f t="shared" si="187"/>
        <v>32</v>
      </c>
      <c r="E1714" s="4">
        <v>0</v>
      </c>
      <c r="F1714" s="4">
        <v>0</v>
      </c>
      <c r="G1714" s="4">
        <v>0</v>
      </c>
      <c r="H1714" s="4">
        <f t="shared" si="189"/>
        <v>486</v>
      </c>
      <c r="I1714" s="4">
        <f t="shared" si="190"/>
        <v>0</v>
      </c>
      <c r="J1714" s="4">
        <f t="shared" si="188"/>
        <v>448</v>
      </c>
      <c r="K1714" s="4">
        <f t="shared" si="185"/>
        <v>6000</v>
      </c>
      <c r="L1714" s="4">
        <f>IF(D1714=1,"",VLOOKUP(D1714,系数!$AA$1:$AJ$12,MATCH(C1714,圣物评级,0),1))</f>
        <v>20</v>
      </c>
      <c r="M1714" s="4">
        <f t="shared" si="191"/>
        <v>5824</v>
      </c>
    </row>
    <row r="1715" spans="1:13" x14ac:dyDescent="0.3">
      <c r="A1715" s="4">
        <f t="shared" si="186"/>
        <v>81000015</v>
      </c>
      <c r="B1715" s="4">
        <v>2</v>
      </c>
      <c r="C1715" s="4">
        <f>INDEX(属性!F:F,MATCH(强化!A1715,属性!A:A,0))</f>
        <v>16</v>
      </c>
      <c r="D1715" s="4">
        <f t="shared" si="187"/>
        <v>33</v>
      </c>
      <c r="E1715" s="4">
        <v>0</v>
      </c>
      <c r="F1715" s="4">
        <v>0</v>
      </c>
      <c r="G1715" s="4">
        <v>0</v>
      </c>
      <c r="H1715" s="4">
        <f t="shared" si="189"/>
        <v>492</v>
      </c>
      <c r="I1715" s="4">
        <f t="shared" si="190"/>
        <v>0</v>
      </c>
      <c r="J1715" s="4">
        <f t="shared" si="188"/>
        <v>472</v>
      </c>
      <c r="K1715" s="4">
        <f t="shared" si="185"/>
        <v>6000</v>
      </c>
      <c r="L1715" s="4">
        <f>IF(D1715=1,"",VLOOKUP(D1715,系数!$AA$1:$AJ$12,MATCH(C1715,圣物评级,0),1))</f>
        <v>20</v>
      </c>
      <c r="M1715" s="4">
        <f t="shared" si="191"/>
        <v>6272</v>
      </c>
    </row>
    <row r="1716" spans="1:13" x14ac:dyDescent="0.3">
      <c r="A1716" s="4">
        <f t="shared" si="186"/>
        <v>81000015</v>
      </c>
      <c r="B1716" s="4">
        <v>2</v>
      </c>
      <c r="C1716" s="4">
        <f>INDEX(属性!F:F,MATCH(强化!A1716,属性!A:A,0))</f>
        <v>16</v>
      </c>
      <c r="D1716" s="4">
        <f t="shared" si="187"/>
        <v>34</v>
      </c>
      <c r="E1716" s="4">
        <v>0</v>
      </c>
      <c r="F1716" s="4">
        <v>0</v>
      </c>
      <c r="G1716" s="4">
        <v>0</v>
      </c>
      <c r="H1716" s="4">
        <f t="shared" si="189"/>
        <v>498</v>
      </c>
      <c r="I1716" s="4">
        <f t="shared" si="190"/>
        <v>0</v>
      </c>
      <c r="J1716" s="4">
        <f t="shared" si="188"/>
        <v>496</v>
      </c>
      <c r="K1716" s="4">
        <f t="shared" ref="K1716:K1779" si="192">60*100</f>
        <v>6000</v>
      </c>
      <c r="L1716" s="4">
        <f>IF(D1716=1,"",VLOOKUP(D1716,系数!$AA$1:$AJ$12,MATCH(C1716,圣物评级,0),1))</f>
        <v>20</v>
      </c>
      <c r="M1716" s="4">
        <f t="shared" si="191"/>
        <v>6744</v>
      </c>
    </row>
    <row r="1717" spans="1:13" x14ac:dyDescent="0.3">
      <c r="A1717" s="4">
        <f t="shared" si="186"/>
        <v>81000015</v>
      </c>
      <c r="B1717" s="4">
        <v>2</v>
      </c>
      <c r="C1717" s="4">
        <f>INDEX(属性!F:F,MATCH(强化!A1717,属性!A:A,0))</f>
        <v>16</v>
      </c>
      <c r="D1717" s="4">
        <f t="shared" si="187"/>
        <v>35</v>
      </c>
      <c r="E1717" s="4">
        <v>0</v>
      </c>
      <c r="F1717" s="4">
        <v>0</v>
      </c>
      <c r="G1717" s="4">
        <v>0</v>
      </c>
      <c r="H1717" s="4">
        <f t="shared" si="189"/>
        <v>504</v>
      </c>
      <c r="I1717" s="4">
        <f t="shared" si="190"/>
        <v>0</v>
      </c>
      <c r="J1717" s="4">
        <f t="shared" si="188"/>
        <v>520</v>
      </c>
      <c r="K1717" s="4">
        <f t="shared" si="192"/>
        <v>6000</v>
      </c>
      <c r="L1717" s="4">
        <f>IF(D1717=1,"",VLOOKUP(D1717,系数!$AA$1:$AJ$12,MATCH(C1717,圣物评级,0),1))</f>
        <v>20</v>
      </c>
      <c r="M1717" s="4">
        <f t="shared" si="191"/>
        <v>7240</v>
      </c>
    </row>
    <row r="1718" spans="1:13" x14ac:dyDescent="0.3">
      <c r="A1718" s="4">
        <f t="shared" si="186"/>
        <v>81000015</v>
      </c>
      <c r="B1718" s="4">
        <v>2</v>
      </c>
      <c r="C1718" s="4">
        <f>INDEX(属性!F:F,MATCH(强化!A1718,属性!A:A,0))</f>
        <v>16</v>
      </c>
      <c r="D1718" s="4">
        <f t="shared" si="187"/>
        <v>36</v>
      </c>
      <c r="E1718" s="4">
        <v>0</v>
      </c>
      <c r="F1718" s="4">
        <v>0</v>
      </c>
      <c r="G1718" s="4">
        <v>0</v>
      </c>
      <c r="H1718" s="4">
        <f t="shared" si="189"/>
        <v>510</v>
      </c>
      <c r="I1718" s="4">
        <f t="shared" si="190"/>
        <v>0</v>
      </c>
      <c r="J1718" s="4">
        <f t="shared" si="188"/>
        <v>544</v>
      </c>
      <c r="K1718" s="4">
        <f t="shared" si="192"/>
        <v>6000</v>
      </c>
      <c r="L1718" s="4">
        <f>IF(D1718=1,"",VLOOKUP(D1718,系数!$AA$1:$AJ$12,MATCH(C1718,圣物评级,0),1))</f>
        <v>20</v>
      </c>
      <c r="M1718" s="4">
        <f t="shared" si="191"/>
        <v>7760</v>
      </c>
    </row>
    <row r="1719" spans="1:13" x14ac:dyDescent="0.3">
      <c r="A1719" s="4">
        <f t="shared" si="186"/>
        <v>81000015</v>
      </c>
      <c r="B1719" s="4">
        <v>2</v>
      </c>
      <c r="C1719" s="4">
        <f>INDEX(属性!F:F,MATCH(强化!A1719,属性!A:A,0))</f>
        <v>16</v>
      </c>
      <c r="D1719" s="4">
        <f t="shared" si="187"/>
        <v>37</v>
      </c>
      <c r="E1719" s="4">
        <v>0</v>
      </c>
      <c r="F1719" s="4">
        <v>0</v>
      </c>
      <c r="G1719" s="4">
        <v>0</v>
      </c>
      <c r="H1719" s="4">
        <f t="shared" si="189"/>
        <v>516</v>
      </c>
      <c r="I1719" s="4">
        <f t="shared" si="190"/>
        <v>0</v>
      </c>
      <c r="J1719" s="4">
        <f t="shared" si="188"/>
        <v>568</v>
      </c>
      <c r="K1719" s="4">
        <f t="shared" si="192"/>
        <v>6000</v>
      </c>
      <c r="L1719" s="4">
        <f>IF(D1719=1,"",VLOOKUP(D1719,系数!$AA$1:$AJ$12,MATCH(C1719,圣物评级,0),1))</f>
        <v>20</v>
      </c>
      <c r="M1719" s="4">
        <f t="shared" si="191"/>
        <v>8304</v>
      </c>
    </row>
    <row r="1720" spans="1:13" x14ac:dyDescent="0.3">
      <c r="A1720" s="4">
        <f t="shared" si="186"/>
        <v>81000015</v>
      </c>
      <c r="B1720" s="4">
        <v>2</v>
      </c>
      <c r="C1720" s="4">
        <f>INDEX(属性!F:F,MATCH(强化!A1720,属性!A:A,0))</f>
        <v>16</v>
      </c>
      <c r="D1720" s="4">
        <f t="shared" si="187"/>
        <v>38</v>
      </c>
      <c r="E1720" s="4">
        <v>0</v>
      </c>
      <c r="F1720" s="4">
        <v>0</v>
      </c>
      <c r="G1720" s="4">
        <v>0</v>
      </c>
      <c r="H1720" s="4">
        <f t="shared" si="189"/>
        <v>522</v>
      </c>
      <c r="I1720" s="4">
        <f t="shared" si="190"/>
        <v>0</v>
      </c>
      <c r="J1720" s="4">
        <f t="shared" si="188"/>
        <v>592</v>
      </c>
      <c r="K1720" s="4">
        <f t="shared" si="192"/>
        <v>6000</v>
      </c>
      <c r="L1720" s="4">
        <f>IF(D1720=1,"",VLOOKUP(D1720,系数!$AA$1:$AJ$12,MATCH(C1720,圣物评级,0),1))</f>
        <v>20</v>
      </c>
      <c r="M1720" s="4">
        <f t="shared" si="191"/>
        <v>8872</v>
      </c>
    </row>
    <row r="1721" spans="1:13" x14ac:dyDescent="0.3">
      <c r="A1721" s="4">
        <f t="shared" si="186"/>
        <v>81000015</v>
      </c>
      <c r="B1721" s="4">
        <v>2</v>
      </c>
      <c r="C1721" s="4">
        <f>INDEX(属性!F:F,MATCH(强化!A1721,属性!A:A,0))</f>
        <v>16</v>
      </c>
      <c r="D1721" s="4">
        <f t="shared" si="187"/>
        <v>39</v>
      </c>
      <c r="E1721" s="4">
        <v>0</v>
      </c>
      <c r="F1721" s="4">
        <v>0</v>
      </c>
      <c r="G1721" s="4">
        <v>0</v>
      </c>
      <c r="H1721" s="4">
        <f t="shared" si="189"/>
        <v>528</v>
      </c>
      <c r="I1721" s="4">
        <f t="shared" si="190"/>
        <v>0</v>
      </c>
      <c r="J1721" s="4">
        <f t="shared" si="188"/>
        <v>616</v>
      </c>
      <c r="K1721" s="4">
        <f t="shared" si="192"/>
        <v>6000</v>
      </c>
      <c r="L1721" s="4">
        <f>IF(D1721=1,"",VLOOKUP(D1721,系数!$AA$1:$AJ$12,MATCH(C1721,圣物评级,0),1))</f>
        <v>20</v>
      </c>
      <c r="M1721" s="4">
        <f t="shared" si="191"/>
        <v>9464</v>
      </c>
    </row>
    <row r="1722" spans="1:13" x14ac:dyDescent="0.3">
      <c r="A1722" s="4">
        <f t="shared" si="186"/>
        <v>81000015</v>
      </c>
      <c r="B1722" s="4">
        <v>2</v>
      </c>
      <c r="C1722" s="4">
        <f>INDEX(属性!F:F,MATCH(强化!A1722,属性!A:A,0))</f>
        <v>16</v>
      </c>
      <c r="D1722" s="4">
        <f t="shared" si="187"/>
        <v>40</v>
      </c>
      <c r="E1722" s="4">
        <v>0</v>
      </c>
      <c r="F1722" s="4">
        <v>0</v>
      </c>
      <c r="G1722" s="4">
        <v>0</v>
      </c>
      <c r="H1722" s="4">
        <f t="shared" si="189"/>
        <v>534</v>
      </c>
      <c r="I1722" s="4">
        <f t="shared" si="190"/>
        <v>0</v>
      </c>
      <c r="J1722" s="4">
        <f t="shared" si="188"/>
        <v>640</v>
      </c>
      <c r="K1722" s="4">
        <f t="shared" si="192"/>
        <v>6000</v>
      </c>
      <c r="L1722" s="4">
        <f>IF(D1722=1,"",VLOOKUP(D1722,系数!$AA$1:$AJ$12,MATCH(C1722,圣物评级,0),1))</f>
        <v>25</v>
      </c>
      <c r="M1722" s="4">
        <f t="shared" si="191"/>
        <v>10080</v>
      </c>
    </row>
    <row r="1723" spans="1:13" x14ac:dyDescent="0.3">
      <c r="A1723" s="4">
        <f t="shared" si="186"/>
        <v>81000015</v>
      </c>
      <c r="B1723" s="4">
        <v>2</v>
      </c>
      <c r="C1723" s="4">
        <f>INDEX(属性!F:F,MATCH(强化!A1723,属性!A:A,0))</f>
        <v>16</v>
      </c>
      <c r="D1723" s="4">
        <f t="shared" si="187"/>
        <v>41</v>
      </c>
      <c r="E1723" s="4">
        <v>0</v>
      </c>
      <c r="F1723" s="4">
        <v>0</v>
      </c>
      <c r="G1723" s="4">
        <v>0</v>
      </c>
      <c r="H1723" s="4">
        <f t="shared" si="189"/>
        <v>540</v>
      </c>
      <c r="I1723" s="4">
        <f t="shared" si="190"/>
        <v>0</v>
      </c>
      <c r="J1723" s="4">
        <f t="shared" si="188"/>
        <v>672</v>
      </c>
      <c r="K1723" s="4">
        <f t="shared" si="192"/>
        <v>6000</v>
      </c>
      <c r="L1723" s="4">
        <f>IF(D1723=1,"",VLOOKUP(D1723,系数!$AA$1:$AJ$12,MATCH(C1723,圣物评级,0),1))</f>
        <v>25</v>
      </c>
      <c r="M1723" s="4">
        <f t="shared" si="191"/>
        <v>10720</v>
      </c>
    </row>
    <row r="1724" spans="1:13" x14ac:dyDescent="0.3">
      <c r="A1724" s="4">
        <f t="shared" ref="A1724:A1787" si="193">A1604+1</f>
        <v>81000015</v>
      </c>
      <c r="B1724" s="4">
        <v>2</v>
      </c>
      <c r="C1724" s="4">
        <f>INDEX(属性!F:F,MATCH(强化!A1724,属性!A:A,0))</f>
        <v>16</v>
      </c>
      <c r="D1724" s="4">
        <f t="shared" ref="D1724:D1787" si="194">D1604</f>
        <v>42</v>
      </c>
      <c r="E1724" s="4">
        <v>0</v>
      </c>
      <c r="F1724" s="4">
        <v>0</v>
      </c>
      <c r="G1724" s="4">
        <v>0</v>
      </c>
      <c r="H1724" s="4">
        <f t="shared" si="189"/>
        <v>546</v>
      </c>
      <c r="I1724" s="4">
        <f t="shared" si="190"/>
        <v>0</v>
      </c>
      <c r="J1724" s="4">
        <f t="shared" ref="J1724:J1787" si="195">J1604</f>
        <v>705</v>
      </c>
      <c r="K1724" s="4">
        <f t="shared" si="192"/>
        <v>6000</v>
      </c>
      <c r="L1724" s="4">
        <f>IF(D1724=1,"",VLOOKUP(D1724,系数!$AA$1:$AJ$12,MATCH(C1724,圣物评级,0),1))</f>
        <v>25</v>
      </c>
      <c r="M1724" s="4">
        <f t="shared" si="191"/>
        <v>11392</v>
      </c>
    </row>
    <row r="1725" spans="1:13" x14ac:dyDescent="0.3">
      <c r="A1725" s="4">
        <f t="shared" si="193"/>
        <v>81000015</v>
      </c>
      <c r="B1725" s="4">
        <v>2</v>
      </c>
      <c r="C1725" s="4">
        <f>INDEX(属性!F:F,MATCH(强化!A1725,属性!A:A,0))</f>
        <v>16</v>
      </c>
      <c r="D1725" s="4">
        <f t="shared" si="194"/>
        <v>43</v>
      </c>
      <c r="E1725" s="4">
        <v>0</v>
      </c>
      <c r="F1725" s="4">
        <v>0</v>
      </c>
      <c r="G1725" s="4">
        <v>0</v>
      </c>
      <c r="H1725" s="4">
        <f t="shared" si="189"/>
        <v>552</v>
      </c>
      <c r="I1725" s="4">
        <f t="shared" si="190"/>
        <v>0</v>
      </c>
      <c r="J1725" s="4">
        <f t="shared" si="195"/>
        <v>740</v>
      </c>
      <c r="K1725" s="4">
        <f t="shared" si="192"/>
        <v>6000</v>
      </c>
      <c r="L1725" s="4">
        <f>IF(D1725=1,"",VLOOKUP(D1725,系数!$AA$1:$AJ$12,MATCH(C1725,圣物评级,0),1))</f>
        <v>25</v>
      </c>
      <c r="M1725" s="4">
        <f t="shared" si="191"/>
        <v>12097</v>
      </c>
    </row>
    <row r="1726" spans="1:13" x14ac:dyDescent="0.3">
      <c r="A1726" s="4">
        <f t="shared" si="193"/>
        <v>81000015</v>
      </c>
      <c r="B1726" s="4">
        <v>2</v>
      </c>
      <c r="C1726" s="4">
        <f>INDEX(属性!F:F,MATCH(强化!A1726,属性!A:A,0))</f>
        <v>16</v>
      </c>
      <c r="D1726" s="4">
        <f t="shared" si="194"/>
        <v>44</v>
      </c>
      <c r="E1726" s="4">
        <v>0</v>
      </c>
      <c r="F1726" s="4">
        <v>0</v>
      </c>
      <c r="G1726" s="4">
        <v>0</v>
      </c>
      <c r="H1726" s="4">
        <f t="shared" si="189"/>
        <v>558</v>
      </c>
      <c r="I1726" s="4">
        <f t="shared" si="190"/>
        <v>0</v>
      </c>
      <c r="J1726" s="4">
        <f t="shared" si="195"/>
        <v>777</v>
      </c>
      <c r="K1726" s="4">
        <f t="shared" si="192"/>
        <v>6000</v>
      </c>
      <c r="L1726" s="4">
        <f>IF(D1726=1,"",VLOOKUP(D1726,系数!$AA$1:$AJ$12,MATCH(C1726,圣物评级,0),1))</f>
        <v>25</v>
      </c>
      <c r="M1726" s="4">
        <f t="shared" si="191"/>
        <v>12837</v>
      </c>
    </row>
    <row r="1727" spans="1:13" x14ac:dyDescent="0.3">
      <c r="A1727" s="4">
        <f t="shared" si="193"/>
        <v>81000015</v>
      </c>
      <c r="B1727" s="4">
        <v>2</v>
      </c>
      <c r="C1727" s="4">
        <f>INDEX(属性!F:F,MATCH(强化!A1727,属性!A:A,0))</f>
        <v>16</v>
      </c>
      <c r="D1727" s="4">
        <f t="shared" si="194"/>
        <v>45</v>
      </c>
      <c r="E1727" s="4">
        <v>0</v>
      </c>
      <c r="F1727" s="4">
        <v>0</v>
      </c>
      <c r="G1727" s="4">
        <v>0</v>
      </c>
      <c r="H1727" s="4">
        <f t="shared" si="189"/>
        <v>564</v>
      </c>
      <c r="I1727" s="4">
        <f t="shared" si="190"/>
        <v>0</v>
      </c>
      <c r="J1727" s="4">
        <f t="shared" si="195"/>
        <v>816</v>
      </c>
      <c r="K1727" s="4">
        <f t="shared" si="192"/>
        <v>6000</v>
      </c>
      <c r="L1727" s="4">
        <f>IF(D1727=1,"",VLOOKUP(D1727,系数!$AA$1:$AJ$12,MATCH(C1727,圣物评级,0),1))</f>
        <v>25</v>
      </c>
      <c r="M1727" s="4">
        <f t="shared" si="191"/>
        <v>13614</v>
      </c>
    </row>
    <row r="1728" spans="1:13" x14ac:dyDescent="0.3">
      <c r="A1728" s="4">
        <f t="shared" si="193"/>
        <v>81000015</v>
      </c>
      <c r="B1728" s="4">
        <v>2</v>
      </c>
      <c r="C1728" s="4">
        <f>INDEX(属性!F:F,MATCH(强化!A1728,属性!A:A,0))</f>
        <v>16</v>
      </c>
      <c r="D1728" s="4">
        <f t="shared" si="194"/>
        <v>46</v>
      </c>
      <c r="E1728" s="4">
        <v>0</v>
      </c>
      <c r="F1728" s="4">
        <v>0</v>
      </c>
      <c r="G1728" s="4">
        <v>0</v>
      </c>
      <c r="H1728" s="4">
        <f t="shared" si="189"/>
        <v>570</v>
      </c>
      <c r="I1728" s="4">
        <f t="shared" si="190"/>
        <v>0</v>
      </c>
      <c r="J1728" s="4">
        <f t="shared" si="195"/>
        <v>856</v>
      </c>
      <c r="K1728" s="4">
        <f t="shared" si="192"/>
        <v>6000</v>
      </c>
      <c r="L1728" s="4">
        <f>IF(D1728=1,"",VLOOKUP(D1728,系数!$AA$1:$AJ$12,MATCH(C1728,圣物评级,0),1))</f>
        <v>25</v>
      </c>
      <c r="M1728" s="4">
        <f t="shared" si="191"/>
        <v>14430</v>
      </c>
    </row>
    <row r="1729" spans="1:13" x14ac:dyDescent="0.3">
      <c r="A1729" s="4">
        <f t="shared" si="193"/>
        <v>81000015</v>
      </c>
      <c r="B1729" s="4">
        <v>2</v>
      </c>
      <c r="C1729" s="4">
        <f>INDEX(属性!F:F,MATCH(强化!A1729,属性!A:A,0))</f>
        <v>16</v>
      </c>
      <c r="D1729" s="4">
        <f t="shared" si="194"/>
        <v>47</v>
      </c>
      <c r="E1729" s="4">
        <v>0</v>
      </c>
      <c r="F1729" s="4">
        <v>0</v>
      </c>
      <c r="G1729" s="4">
        <v>0</v>
      </c>
      <c r="H1729" s="4">
        <f t="shared" si="189"/>
        <v>576</v>
      </c>
      <c r="I1729" s="4">
        <f t="shared" si="190"/>
        <v>0</v>
      </c>
      <c r="J1729" s="4">
        <f t="shared" si="195"/>
        <v>899</v>
      </c>
      <c r="K1729" s="4">
        <f t="shared" si="192"/>
        <v>6000</v>
      </c>
      <c r="L1729" s="4">
        <f>IF(D1729=1,"",VLOOKUP(D1729,系数!$AA$1:$AJ$12,MATCH(C1729,圣物评级,0),1))</f>
        <v>25</v>
      </c>
      <c r="M1729" s="4">
        <f t="shared" si="191"/>
        <v>15286</v>
      </c>
    </row>
    <row r="1730" spans="1:13" x14ac:dyDescent="0.3">
      <c r="A1730" s="4">
        <f t="shared" si="193"/>
        <v>81000015</v>
      </c>
      <c r="B1730" s="4">
        <v>2</v>
      </c>
      <c r="C1730" s="4">
        <f>INDEX(属性!F:F,MATCH(强化!A1730,属性!A:A,0))</f>
        <v>16</v>
      </c>
      <c r="D1730" s="4">
        <f t="shared" si="194"/>
        <v>48</v>
      </c>
      <c r="E1730" s="4">
        <v>0</v>
      </c>
      <c r="F1730" s="4">
        <v>0</v>
      </c>
      <c r="G1730" s="4">
        <v>0</v>
      </c>
      <c r="H1730" s="4">
        <f t="shared" si="189"/>
        <v>582</v>
      </c>
      <c r="I1730" s="4">
        <f t="shared" si="190"/>
        <v>0</v>
      </c>
      <c r="J1730" s="4">
        <f t="shared" si="195"/>
        <v>944</v>
      </c>
      <c r="K1730" s="4">
        <f t="shared" si="192"/>
        <v>6000</v>
      </c>
      <c r="L1730" s="4">
        <f>IF(D1730=1,"",VLOOKUP(D1730,系数!$AA$1:$AJ$12,MATCH(C1730,圣物评级,0),1))</f>
        <v>25</v>
      </c>
      <c r="M1730" s="4">
        <f t="shared" si="191"/>
        <v>16185</v>
      </c>
    </row>
    <row r="1731" spans="1:13" x14ac:dyDescent="0.3">
      <c r="A1731" s="4">
        <f t="shared" si="193"/>
        <v>81000015</v>
      </c>
      <c r="B1731" s="4">
        <v>2</v>
      </c>
      <c r="C1731" s="4">
        <f>INDEX(属性!F:F,MATCH(强化!A1731,属性!A:A,0))</f>
        <v>16</v>
      </c>
      <c r="D1731" s="4">
        <f t="shared" si="194"/>
        <v>49</v>
      </c>
      <c r="E1731" s="4">
        <v>0</v>
      </c>
      <c r="F1731" s="4">
        <v>0</v>
      </c>
      <c r="G1731" s="4">
        <v>0</v>
      </c>
      <c r="H1731" s="4">
        <f t="shared" ref="H1731:H1794" si="196">IF(B1731=1,0,VLOOKUP($C1731,圣物数值,2,0)+VLOOKUP($C1731,圣物数值,3,0)*($D1731-1))</f>
        <v>588</v>
      </c>
      <c r="I1731" s="4">
        <f t="shared" ref="I1731:I1794" si="197">IF(B1731=2,0,VLOOKUP($C1731,圣物数值,2,0)+VLOOKUP($C1731,圣物数值,3,0)*($D1731-1))</f>
        <v>0</v>
      </c>
      <c r="J1731" s="4">
        <f t="shared" si="195"/>
        <v>991</v>
      </c>
      <c r="K1731" s="4">
        <f t="shared" si="192"/>
        <v>6000</v>
      </c>
      <c r="L1731" s="4">
        <f>IF(D1731=1,"",VLOOKUP(D1731,系数!$AA$1:$AJ$12,MATCH(C1731,圣物评级,0),1))</f>
        <v>25</v>
      </c>
      <c r="M1731" s="4">
        <f t="shared" ref="M1731:M1794" si="198">IF(D1731=1,0,M1730+J1730)</f>
        <v>17129</v>
      </c>
    </row>
    <row r="1732" spans="1:13" x14ac:dyDescent="0.3">
      <c r="A1732" s="4">
        <f t="shared" si="193"/>
        <v>81000015</v>
      </c>
      <c r="B1732" s="4">
        <v>2</v>
      </c>
      <c r="C1732" s="4">
        <f>INDEX(属性!F:F,MATCH(强化!A1732,属性!A:A,0))</f>
        <v>16</v>
      </c>
      <c r="D1732" s="4">
        <f t="shared" si="194"/>
        <v>50</v>
      </c>
      <c r="E1732" s="4">
        <v>0</v>
      </c>
      <c r="F1732" s="4">
        <v>0</v>
      </c>
      <c r="G1732" s="4">
        <v>0</v>
      </c>
      <c r="H1732" s="4">
        <f t="shared" si="196"/>
        <v>594</v>
      </c>
      <c r="I1732" s="4">
        <f t="shared" si="197"/>
        <v>0</v>
      </c>
      <c r="J1732" s="4">
        <f t="shared" si="195"/>
        <v>1040</v>
      </c>
      <c r="K1732" s="4">
        <f t="shared" si="192"/>
        <v>6000</v>
      </c>
      <c r="L1732" s="4">
        <f>IF(D1732=1,"",VLOOKUP(D1732,系数!$AA$1:$AJ$12,MATCH(C1732,圣物评级,0),1))</f>
        <v>30</v>
      </c>
      <c r="M1732" s="4">
        <f t="shared" si="198"/>
        <v>18120</v>
      </c>
    </row>
    <row r="1733" spans="1:13" x14ac:dyDescent="0.3">
      <c r="A1733" s="4">
        <f t="shared" si="193"/>
        <v>81000015</v>
      </c>
      <c r="B1733" s="4">
        <v>2</v>
      </c>
      <c r="C1733" s="4">
        <f>INDEX(属性!F:F,MATCH(强化!A1733,属性!A:A,0))</f>
        <v>16</v>
      </c>
      <c r="D1733" s="4">
        <f t="shared" si="194"/>
        <v>51</v>
      </c>
      <c r="E1733" s="4">
        <v>0</v>
      </c>
      <c r="F1733" s="4">
        <v>0</v>
      </c>
      <c r="G1733" s="4">
        <v>0</v>
      </c>
      <c r="H1733" s="4">
        <f t="shared" si="196"/>
        <v>600</v>
      </c>
      <c r="I1733" s="4">
        <f t="shared" si="197"/>
        <v>0</v>
      </c>
      <c r="J1733" s="4">
        <f t="shared" si="195"/>
        <v>1112</v>
      </c>
      <c r="K1733" s="4">
        <f t="shared" si="192"/>
        <v>6000</v>
      </c>
      <c r="L1733" s="4">
        <f>IF(D1733=1,"",VLOOKUP(D1733,系数!$AA$1:$AJ$12,MATCH(C1733,圣物评级,0),1))</f>
        <v>30</v>
      </c>
      <c r="M1733" s="4">
        <f t="shared" si="198"/>
        <v>19160</v>
      </c>
    </row>
    <row r="1734" spans="1:13" x14ac:dyDescent="0.3">
      <c r="A1734" s="4">
        <f t="shared" si="193"/>
        <v>81000015</v>
      </c>
      <c r="B1734" s="4">
        <v>2</v>
      </c>
      <c r="C1734" s="4">
        <f>INDEX(属性!F:F,MATCH(强化!A1734,属性!A:A,0))</f>
        <v>16</v>
      </c>
      <c r="D1734" s="4">
        <f t="shared" si="194"/>
        <v>52</v>
      </c>
      <c r="E1734" s="4">
        <v>0</v>
      </c>
      <c r="F1734" s="4">
        <v>0</v>
      </c>
      <c r="G1734" s="4">
        <v>0</v>
      </c>
      <c r="H1734" s="4">
        <f t="shared" si="196"/>
        <v>606</v>
      </c>
      <c r="I1734" s="4">
        <f t="shared" si="197"/>
        <v>0</v>
      </c>
      <c r="J1734" s="4">
        <f t="shared" si="195"/>
        <v>1190</v>
      </c>
      <c r="K1734" s="4">
        <f t="shared" si="192"/>
        <v>6000</v>
      </c>
      <c r="L1734" s="4">
        <f>IF(D1734=1,"",VLOOKUP(D1734,系数!$AA$1:$AJ$12,MATCH(C1734,圣物评级,0),1))</f>
        <v>30</v>
      </c>
      <c r="M1734" s="4">
        <f t="shared" si="198"/>
        <v>20272</v>
      </c>
    </row>
    <row r="1735" spans="1:13" x14ac:dyDescent="0.3">
      <c r="A1735" s="4">
        <f t="shared" si="193"/>
        <v>81000015</v>
      </c>
      <c r="B1735" s="4">
        <v>2</v>
      </c>
      <c r="C1735" s="4">
        <f>INDEX(属性!F:F,MATCH(强化!A1735,属性!A:A,0))</f>
        <v>16</v>
      </c>
      <c r="D1735" s="4">
        <f t="shared" si="194"/>
        <v>53</v>
      </c>
      <c r="E1735" s="4">
        <v>0</v>
      </c>
      <c r="F1735" s="4">
        <v>0</v>
      </c>
      <c r="G1735" s="4">
        <v>0</v>
      </c>
      <c r="H1735" s="4">
        <f t="shared" si="196"/>
        <v>612</v>
      </c>
      <c r="I1735" s="4">
        <f t="shared" si="197"/>
        <v>0</v>
      </c>
      <c r="J1735" s="4">
        <f t="shared" si="195"/>
        <v>1273</v>
      </c>
      <c r="K1735" s="4">
        <f t="shared" si="192"/>
        <v>6000</v>
      </c>
      <c r="L1735" s="4">
        <f>IF(D1735=1,"",VLOOKUP(D1735,系数!$AA$1:$AJ$12,MATCH(C1735,圣物评级,0),1))</f>
        <v>30</v>
      </c>
      <c r="M1735" s="4">
        <f t="shared" si="198"/>
        <v>21462</v>
      </c>
    </row>
    <row r="1736" spans="1:13" x14ac:dyDescent="0.3">
      <c r="A1736" s="4">
        <f t="shared" si="193"/>
        <v>81000015</v>
      </c>
      <c r="B1736" s="4">
        <v>2</v>
      </c>
      <c r="C1736" s="4">
        <f>INDEX(属性!F:F,MATCH(强化!A1736,属性!A:A,0))</f>
        <v>16</v>
      </c>
      <c r="D1736" s="4">
        <f t="shared" si="194"/>
        <v>54</v>
      </c>
      <c r="E1736" s="4">
        <v>0</v>
      </c>
      <c r="F1736" s="4">
        <v>0</v>
      </c>
      <c r="G1736" s="4">
        <v>0</v>
      </c>
      <c r="H1736" s="4">
        <f t="shared" si="196"/>
        <v>618</v>
      </c>
      <c r="I1736" s="4">
        <f t="shared" si="197"/>
        <v>0</v>
      </c>
      <c r="J1736" s="4">
        <f t="shared" si="195"/>
        <v>1362</v>
      </c>
      <c r="K1736" s="4">
        <f t="shared" si="192"/>
        <v>6000</v>
      </c>
      <c r="L1736" s="4">
        <f>IF(D1736=1,"",VLOOKUP(D1736,系数!$AA$1:$AJ$12,MATCH(C1736,圣物评级,0),1))</f>
        <v>30</v>
      </c>
      <c r="M1736" s="4">
        <f t="shared" si="198"/>
        <v>22735</v>
      </c>
    </row>
    <row r="1737" spans="1:13" x14ac:dyDescent="0.3">
      <c r="A1737" s="4">
        <f t="shared" si="193"/>
        <v>81000015</v>
      </c>
      <c r="B1737" s="4">
        <v>2</v>
      </c>
      <c r="C1737" s="4">
        <f>INDEX(属性!F:F,MATCH(强化!A1737,属性!A:A,0))</f>
        <v>16</v>
      </c>
      <c r="D1737" s="4">
        <f t="shared" si="194"/>
        <v>55</v>
      </c>
      <c r="E1737" s="4">
        <v>0</v>
      </c>
      <c r="F1737" s="4">
        <v>0</v>
      </c>
      <c r="G1737" s="4">
        <v>0</v>
      </c>
      <c r="H1737" s="4">
        <f t="shared" si="196"/>
        <v>624</v>
      </c>
      <c r="I1737" s="4">
        <f t="shared" si="197"/>
        <v>0</v>
      </c>
      <c r="J1737" s="4">
        <f t="shared" si="195"/>
        <v>1457</v>
      </c>
      <c r="K1737" s="4">
        <f t="shared" si="192"/>
        <v>6000</v>
      </c>
      <c r="L1737" s="4">
        <f>IF(D1737=1,"",VLOOKUP(D1737,系数!$AA$1:$AJ$12,MATCH(C1737,圣物评级,0),1))</f>
        <v>30</v>
      </c>
      <c r="M1737" s="4">
        <f t="shared" si="198"/>
        <v>24097</v>
      </c>
    </row>
    <row r="1738" spans="1:13" x14ac:dyDescent="0.3">
      <c r="A1738" s="4">
        <f t="shared" si="193"/>
        <v>81000015</v>
      </c>
      <c r="B1738" s="4">
        <v>2</v>
      </c>
      <c r="C1738" s="4">
        <f>INDEX(属性!F:F,MATCH(强化!A1738,属性!A:A,0))</f>
        <v>16</v>
      </c>
      <c r="D1738" s="4">
        <f t="shared" si="194"/>
        <v>56</v>
      </c>
      <c r="E1738" s="4">
        <v>0</v>
      </c>
      <c r="F1738" s="4">
        <v>0</v>
      </c>
      <c r="G1738" s="4">
        <v>0</v>
      </c>
      <c r="H1738" s="4">
        <f t="shared" si="196"/>
        <v>630</v>
      </c>
      <c r="I1738" s="4">
        <f t="shared" si="197"/>
        <v>0</v>
      </c>
      <c r="J1738" s="4">
        <f t="shared" si="195"/>
        <v>1559</v>
      </c>
      <c r="K1738" s="4">
        <f t="shared" si="192"/>
        <v>6000</v>
      </c>
      <c r="L1738" s="4">
        <f>IF(D1738=1,"",VLOOKUP(D1738,系数!$AA$1:$AJ$12,MATCH(C1738,圣物评级,0),1))</f>
        <v>30</v>
      </c>
      <c r="M1738" s="4">
        <f t="shared" si="198"/>
        <v>25554</v>
      </c>
    </row>
    <row r="1739" spans="1:13" x14ac:dyDescent="0.3">
      <c r="A1739" s="4">
        <f t="shared" si="193"/>
        <v>81000015</v>
      </c>
      <c r="B1739" s="4">
        <v>2</v>
      </c>
      <c r="C1739" s="4">
        <f>INDEX(属性!F:F,MATCH(强化!A1739,属性!A:A,0))</f>
        <v>16</v>
      </c>
      <c r="D1739" s="4">
        <f t="shared" si="194"/>
        <v>57</v>
      </c>
      <c r="E1739" s="4">
        <v>0</v>
      </c>
      <c r="F1739" s="4">
        <v>0</v>
      </c>
      <c r="G1739" s="4">
        <v>0</v>
      </c>
      <c r="H1739" s="4">
        <f t="shared" si="196"/>
        <v>636</v>
      </c>
      <c r="I1739" s="4">
        <f t="shared" si="197"/>
        <v>0</v>
      </c>
      <c r="J1739" s="4">
        <f t="shared" si="195"/>
        <v>1668</v>
      </c>
      <c r="K1739" s="4">
        <f t="shared" si="192"/>
        <v>6000</v>
      </c>
      <c r="L1739" s="4">
        <f>IF(D1739=1,"",VLOOKUP(D1739,系数!$AA$1:$AJ$12,MATCH(C1739,圣物评级,0),1))</f>
        <v>30</v>
      </c>
      <c r="M1739" s="4">
        <f t="shared" si="198"/>
        <v>27113</v>
      </c>
    </row>
    <row r="1740" spans="1:13" x14ac:dyDescent="0.3">
      <c r="A1740" s="4">
        <f t="shared" si="193"/>
        <v>81000015</v>
      </c>
      <c r="B1740" s="4">
        <v>2</v>
      </c>
      <c r="C1740" s="4">
        <f>INDEX(属性!F:F,MATCH(强化!A1740,属性!A:A,0))</f>
        <v>16</v>
      </c>
      <c r="D1740" s="4">
        <f t="shared" si="194"/>
        <v>58</v>
      </c>
      <c r="E1740" s="4">
        <v>0</v>
      </c>
      <c r="F1740" s="4">
        <v>0</v>
      </c>
      <c r="G1740" s="4">
        <v>0</v>
      </c>
      <c r="H1740" s="4">
        <f t="shared" si="196"/>
        <v>642</v>
      </c>
      <c r="I1740" s="4">
        <f t="shared" si="197"/>
        <v>0</v>
      </c>
      <c r="J1740" s="4">
        <f t="shared" si="195"/>
        <v>1784</v>
      </c>
      <c r="K1740" s="4">
        <f t="shared" si="192"/>
        <v>6000</v>
      </c>
      <c r="L1740" s="4">
        <f>IF(D1740=1,"",VLOOKUP(D1740,系数!$AA$1:$AJ$12,MATCH(C1740,圣物评级,0),1))</f>
        <v>30</v>
      </c>
      <c r="M1740" s="4">
        <f t="shared" si="198"/>
        <v>28781</v>
      </c>
    </row>
    <row r="1741" spans="1:13" x14ac:dyDescent="0.3">
      <c r="A1741" s="4">
        <f t="shared" si="193"/>
        <v>81000015</v>
      </c>
      <c r="B1741" s="4">
        <v>2</v>
      </c>
      <c r="C1741" s="4">
        <f>INDEX(属性!F:F,MATCH(强化!A1741,属性!A:A,0))</f>
        <v>16</v>
      </c>
      <c r="D1741" s="4">
        <f t="shared" si="194"/>
        <v>59</v>
      </c>
      <c r="E1741" s="4">
        <v>0</v>
      </c>
      <c r="F1741" s="4">
        <v>0</v>
      </c>
      <c r="G1741" s="4">
        <v>0</v>
      </c>
      <c r="H1741" s="4">
        <f t="shared" si="196"/>
        <v>648</v>
      </c>
      <c r="I1741" s="4">
        <f t="shared" si="197"/>
        <v>0</v>
      </c>
      <c r="J1741" s="4">
        <f t="shared" si="195"/>
        <v>1908</v>
      </c>
      <c r="K1741" s="4">
        <f t="shared" si="192"/>
        <v>6000</v>
      </c>
      <c r="L1741" s="4">
        <f>IF(D1741=1,"",VLOOKUP(D1741,系数!$AA$1:$AJ$12,MATCH(C1741,圣物评级,0),1))</f>
        <v>30</v>
      </c>
      <c r="M1741" s="4">
        <f t="shared" si="198"/>
        <v>30565</v>
      </c>
    </row>
    <row r="1742" spans="1:13" x14ac:dyDescent="0.3">
      <c r="A1742" s="4">
        <f t="shared" si="193"/>
        <v>81000015</v>
      </c>
      <c r="B1742" s="4">
        <v>2</v>
      </c>
      <c r="C1742" s="4">
        <f>INDEX(属性!F:F,MATCH(强化!A1742,属性!A:A,0))</f>
        <v>16</v>
      </c>
      <c r="D1742" s="4">
        <f t="shared" si="194"/>
        <v>60</v>
      </c>
      <c r="E1742" s="4">
        <v>0</v>
      </c>
      <c r="F1742" s="4">
        <v>0</v>
      </c>
      <c r="G1742" s="4">
        <v>0</v>
      </c>
      <c r="H1742" s="4">
        <f t="shared" si="196"/>
        <v>654</v>
      </c>
      <c r="I1742" s="4">
        <f t="shared" si="197"/>
        <v>0</v>
      </c>
      <c r="J1742" s="4">
        <f t="shared" si="195"/>
        <v>2042</v>
      </c>
      <c r="K1742" s="4">
        <f t="shared" si="192"/>
        <v>6000</v>
      </c>
      <c r="L1742" s="4">
        <f>IF(D1742=1,"",VLOOKUP(D1742,系数!$AA$1:$AJ$12,MATCH(C1742,圣物评级,0),1))</f>
        <v>35</v>
      </c>
      <c r="M1742" s="4">
        <f t="shared" si="198"/>
        <v>32473</v>
      </c>
    </row>
    <row r="1743" spans="1:13" x14ac:dyDescent="0.3">
      <c r="A1743" s="4">
        <f t="shared" si="193"/>
        <v>81000015</v>
      </c>
      <c r="B1743" s="4">
        <v>2</v>
      </c>
      <c r="C1743" s="4">
        <f>INDEX(属性!F:F,MATCH(强化!A1743,属性!A:A,0))</f>
        <v>16</v>
      </c>
      <c r="D1743" s="4">
        <f t="shared" si="194"/>
        <v>61</v>
      </c>
      <c r="E1743" s="4">
        <v>0</v>
      </c>
      <c r="F1743" s="4">
        <v>0</v>
      </c>
      <c r="G1743" s="4">
        <v>0</v>
      </c>
      <c r="H1743" s="4">
        <f t="shared" si="196"/>
        <v>660</v>
      </c>
      <c r="I1743" s="4">
        <f t="shared" si="197"/>
        <v>0</v>
      </c>
      <c r="J1743" s="4">
        <f t="shared" si="195"/>
        <v>2225</v>
      </c>
      <c r="K1743" s="4">
        <f t="shared" si="192"/>
        <v>6000</v>
      </c>
      <c r="L1743" s="4">
        <f>IF(D1743=1,"",VLOOKUP(D1743,系数!$AA$1:$AJ$12,MATCH(C1743,圣物评级,0),1))</f>
        <v>35</v>
      </c>
      <c r="M1743" s="4">
        <f t="shared" si="198"/>
        <v>34515</v>
      </c>
    </row>
    <row r="1744" spans="1:13" x14ac:dyDescent="0.3">
      <c r="A1744" s="4">
        <f t="shared" si="193"/>
        <v>81000015</v>
      </c>
      <c r="B1744" s="4">
        <v>2</v>
      </c>
      <c r="C1744" s="4">
        <f>INDEX(属性!F:F,MATCH(强化!A1744,属性!A:A,0))</f>
        <v>16</v>
      </c>
      <c r="D1744" s="4">
        <f t="shared" si="194"/>
        <v>62</v>
      </c>
      <c r="E1744" s="4">
        <v>0</v>
      </c>
      <c r="F1744" s="4">
        <v>0</v>
      </c>
      <c r="G1744" s="4">
        <v>0</v>
      </c>
      <c r="H1744" s="4">
        <f t="shared" si="196"/>
        <v>666</v>
      </c>
      <c r="I1744" s="4">
        <f t="shared" si="197"/>
        <v>0</v>
      </c>
      <c r="J1744" s="4">
        <f t="shared" si="195"/>
        <v>2425</v>
      </c>
      <c r="K1744" s="4">
        <f t="shared" si="192"/>
        <v>6000</v>
      </c>
      <c r="L1744" s="4">
        <f>IF(D1744=1,"",VLOOKUP(D1744,系数!$AA$1:$AJ$12,MATCH(C1744,圣物评级,0),1))</f>
        <v>35</v>
      </c>
      <c r="M1744" s="4">
        <f t="shared" si="198"/>
        <v>36740</v>
      </c>
    </row>
    <row r="1745" spans="1:13" x14ac:dyDescent="0.3">
      <c r="A1745" s="4">
        <f t="shared" si="193"/>
        <v>81000015</v>
      </c>
      <c r="B1745" s="4">
        <v>2</v>
      </c>
      <c r="C1745" s="4">
        <f>INDEX(属性!F:F,MATCH(强化!A1745,属性!A:A,0))</f>
        <v>16</v>
      </c>
      <c r="D1745" s="4">
        <f t="shared" si="194"/>
        <v>63</v>
      </c>
      <c r="E1745" s="4">
        <v>0</v>
      </c>
      <c r="F1745" s="4">
        <v>0</v>
      </c>
      <c r="G1745" s="4">
        <v>0</v>
      </c>
      <c r="H1745" s="4">
        <f t="shared" si="196"/>
        <v>672</v>
      </c>
      <c r="I1745" s="4">
        <f t="shared" si="197"/>
        <v>0</v>
      </c>
      <c r="J1745" s="4">
        <f t="shared" si="195"/>
        <v>2643</v>
      </c>
      <c r="K1745" s="4">
        <f t="shared" si="192"/>
        <v>6000</v>
      </c>
      <c r="L1745" s="4">
        <f>IF(D1745=1,"",VLOOKUP(D1745,系数!$AA$1:$AJ$12,MATCH(C1745,圣物评级,0),1))</f>
        <v>35</v>
      </c>
      <c r="M1745" s="4">
        <f t="shared" si="198"/>
        <v>39165</v>
      </c>
    </row>
    <row r="1746" spans="1:13" x14ac:dyDescent="0.3">
      <c r="A1746" s="4">
        <f t="shared" si="193"/>
        <v>81000015</v>
      </c>
      <c r="B1746" s="4">
        <v>2</v>
      </c>
      <c r="C1746" s="4">
        <f>INDEX(属性!F:F,MATCH(强化!A1746,属性!A:A,0))</f>
        <v>16</v>
      </c>
      <c r="D1746" s="4">
        <f t="shared" si="194"/>
        <v>64</v>
      </c>
      <c r="E1746" s="4">
        <v>0</v>
      </c>
      <c r="F1746" s="4">
        <v>0</v>
      </c>
      <c r="G1746" s="4">
        <v>0</v>
      </c>
      <c r="H1746" s="4">
        <f t="shared" si="196"/>
        <v>678</v>
      </c>
      <c r="I1746" s="4">
        <f t="shared" si="197"/>
        <v>0</v>
      </c>
      <c r="J1746" s="4">
        <f t="shared" si="195"/>
        <v>2880</v>
      </c>
      <c r="K1746" s="4">
        <f t="shared" si="192"/>
        <v>6000</v>
      </c>
      <c r="L1746" s="4">
        <f>IF(D1746=1,"",VLOOKUP(D1746,系数!$AA$1:$AJ$12,MATCH(C1746,圣物评级,0),1))</f>
        <v>35</v>
      </c>
      <c r="M1746" s="4">
        <f t="shared" si="198"/>
        <v>41808</v>
      </c>
    </row>
    <row r="1747" spans="1:13" x14ac:dyDescent="0.3">
      <c r="A1747" s="4">
        <f t="shared" si="193"/>
        <v>81000015</v>
      </c>
      <c r="B1747" s="4">
        <v>2</v>
      </c>
      <c r="C1747" s="4">
        <f>INDEX(属性!F:F,MATCH(强化!A1747,属性!A:A,0))</f>
        <v>16</v>
      </c>
      <c r="D1747" s="4">
        <f t="shared" si="194"/>
        <v>65</v>
      </c>
      <c r="E1747" s="4">
        <v>0</v>
      </c>
      <c r="F1747" s="4">
        <v>0</v>
      </c>
      <c r="G1747" s="4">
        <v>0</v>
      </c>
      <c r="H1747" s="4">
        <f t="shared" si="196"/>
        <v>684</v>
      </c>
      <c r="I1747" s="4">
        <f t="shared" si="197"/>
        <v>0</v>
      </c>
      <c r="J1747" s="4">
        <f t="shared" si="195"/>
        <v>3140</v>
      </c>
      <c r="K1747" s="4">
        <f t="shared" si="192"/>
        <v>6000</v>
      </c>
      <c r="L1747" s="4">
        <f>IF(D1747=1,"",VLOOKUP(D1747,系数!$AA$1:$AJ$12,MATCH(C1747,圣物评级,0),1))</f>
        <v>35</v>
      </c>
      <c r="M1747" s="4">
        <f t="shared" si="198"/>
        <v>44688</v>
      </c>
    </row>
    <row r="1748" spans="1:13" x14ac:dyDescent="0.3">
      <c r="A1748" s="4">
        <f t="shared" si="193"/>
        <v>81000015</v>
      </c>
      <c r="B1748" s="4">
        <v>2</v>
      </c>
      <c r="C1748" s="4">
        <f>INDEX(属性!F:F,MATCH(强化!A1748,属性!A:A,0))</f>
        <v>16</v>
      </c>
      <c r="D1748" s="4">
        <f t="shared" si="194"/>
        <v>66</v>
      </c>
      <c r="E1748" s="4">
        <v>0</v>
      </c>
      <c r="F1748" s="4">
        <v>0</v>
      </c>
      <c r="G1748" s="4">
        <v>0</v>
      </c>
      <c r="H1748" s="4">
        <f t="shared" si="196"/>
        <v>690</v>
      </c>
      <c r="I1748" s="4">
        <f t="shared" si="197"/>
        <v>0</v>
      </c>
      <c r="J1748" s="4">
        <f t="shared" si="195"/>
        <v>3422</v>
      </c>
      <c r="K1748" s="4">
        <f t="shared" si="192"/>
        <v>6000</v>
      </c>
      <c r="L1748" s="4">
        <f>IF(D1748=1,"",VLOOKUP(D1748,系数!$AA$1:$AJ$12,MATCH(C1748,圣物评级,0),1))</f>
        <v>35</v>
      </c>
      <c r="M1748" s="4">
        <f t="shared" si="198"/>
        <v>47828</v>
      </c>
    </row>
    <row r="1749" spans="1:13" x14ac:dyDescent="0.3">
      <c r="A1749" s="4">
        <f t="shared" si="193"/>
        <v>81000015</v>
      </c>
      <c r="B1749" s="4">
        <v>2</v>
      </c>
      <c r="C1749" s="4">
        <f>INDEX(属性!F:F,MATCH(强化!A1749,属性!A:A,0))</f>
        <v>16</v>
      </c>
      <c r="D1749" s="4">
        <f t="shared" si="194"/>
        <v>67</v>
      </c>
      <c r="E1749" s="4">
        <v>0</v>
      </c>
      <c r="F1749" s="4">
        <v>0</v>
      </c>
      <c r="G1749" s="4">
        <v>0</v>
      </c>
      <c r="H1749" s="4">
        <f t="shared" si="196"/>
        <v>696</v>
      </c>
      <c r="I1749" s="4">
        <f t="shared" si="197"/>
        <v>0</v>
      </c>
      <c r="J1749" s="4">
        <f t="shared" si="195"/>
        <v>3730</v>
      </c>
      <c r="K1749" s="4">
        <f t="shared" si="192"/>
        <v>6000</v>
      </c>
      <c r="L1749" s="4">
        <f>IF(D1749=1,"",VLOOKUP(D1749,系数!$AA$1:$AJ$12,MATCH(C1749,圣物评级,0),1))</f>
        <v>35</v>
      </c>
      <c r="M1749" s="4">
        <f t="shared" si="198"/>
        <v>51250</v>
      </c>
    </row>
    <row r="1750" spans="1:13" x14ac:dyDescent="0.3">
      <c r="A1750" s="4">
        <f t="shared" si="193"/>
        <v>81000015</v>
      </c>
      <c r="B1750" s="4">
        <v>2</v>
      </c>
      <c r="C1750" s="4">
        <f>INDEX(属性!F:F,MATCH(强化!A1750,属性!A:A,0))</f>
        <v>16</v>
      </c>
      <c r="D1750" s="4">
        <f t="shared" si="194"/>
        <v>68</v>
      </c>
      <c r="E1750" s="4">
        <v>0</v>
      </c>
      <c r="F1750" s="4">
        <v>0</v>
      </c>
      <c r="G1750" s="4">
        <v>0</v>
      </c>
      <c r="H1750" s="4">
        <f t="shared" si="196"/>
        <v>702</v>
      </c>
      <c r="I1750" s="4">
        <f t="shared" si="197"/>
        <v>0</v>
      </c>
      <c r="J1750" s="4">
        <f t="shared" si="195"/>
        <v>4065</v>
      </c>
      <c r="K1750" s="4">
        <f t="shared" si="192"/>
        <v>6000</v>
      </c>
      <c r="L1750" s="4">
        <f>IF(D1750=1,"",VLOOKUP(D1750,系数!$AA$1:$AJ$12,MATCH(C1750,圣物评级,0),1))</f>
        <v>35</v>
      </c>
      <c r="M1750" s="4">
        <f t="shared" si="198"/>
        <v>54980</v>
      </c>
    </row>
    <row r="1751" spans="1:13" x14ac:dyDescent="0.3">
      <c r="A1751" s="4">
        <f t="shared" si="193"/>
        <v>81000015</v>
      </c>
      <c r="B1751" s="4">
        <v>2</v>
      </c>
      <c r="C1751" s="4">
        <f>INDEX(属性!F:F,MATCH(强化!A1751,属性!A:A,0))</f>
        <v>16</v>
      </c>
      <c r="D1751" s="4">
        <f t="shared" si="194"/>
        <v>69</v>
      </c>
      <c r="E1751" s="4">
        <v>0</v>
      </c>
      <c r="F1751" s="4">
        <v>0</v>
      </c>
      <c r="G1751" s="4">
        <v>0</v>
      </c>
      <c r="H1751" s="4">
        <f t="shared" si="196"/>
        <v>708</v>
      </c>
      <c r="I1751" s="4">
        <f t="shared" si="197"/>
        <v>0</v>
      </c>
      <c r="J1751" s="4">
        <f t="shared" si="195"/>
        <v>4431</v>
      </c>
      <c r="K1751" s="4">
        <f t="shared" si="192"/>
        <v>6000</v>
      </c>
      <c r="L1751" s="4">
        <f>IF(D1751=1,"",VLOOKUP(D1751,系数!$AA$1:$AJ$12,MATCH(C1751,圣物评级,0),1))</f>
        <v>35</v>
      </c>
      <c r="M1751" s="4">
        <f t="shared" si="198"/>
        <v>59045</v>
      </c>
    </row>
    <row r="1752" spans="1:13" x14ac:dyDescent="0.3">
      <c r="A1752" s="4">
        <f t="shared" si="193"/>
        <v>81000015</v>
      </c>
      <c r="B1752" s="4">
        <v>2</v>
      </c>
      <c r="C1752" s="4">
        <f>INDEX(属性!F:F,MATCH(强化!A1752,属性!A:A,0))</f>
        <v>16</v>
      </c>
      <c r="D1752" s="4">
        <f t="shared" si="194"/>
        <v>70</v>
      </c>
      <c r="E1752" s="4">
        <v>0</v>
      </c>
      <c r="F1752" s="4">
        <v>0</v>
      </c>
      <c r="G1752" s="4">
        <v>0</v>
      </c>
      <c r="H1752" s="4">
        <f t="shared" si="196"/>
        <v>714</v>
      </c>
      <c r="I1752" s="4">
        <f t="shared" si="197"/>
        <v>0</v>
      </c>
      <c r="J1752" s="4">
        <f t="shared" si="195"/>
        <v>4829</v>
      </c>
      <c r="K1752" s="4">
        <f t="shared" si="192"/>
        <v>6000</v>
      </c>
      <c r="L1752" s="4">
        <f>IF(D1752=1,"",VLOOKUP(D1752,系数!$AA$1:$AJ$12,MATCH(C1752,圣物评级,0),1))</f>
        <v>40</v>
      </c>
      <c r="M1752" s="4">
        <f t="shared" si="198"/>
        <v>63476</v>
      </c>
    </row>
    <row r="1753" spans="1:13" x14ac:dyDescent="0.3">
      <c r="A1753" s="4">
        <f t="shared" si="193"/>
        <v>81000015</v>
      </c>
      <c r="B1753" s="4">
        <v>2</v>
      </c>
      <c r="C1753" s="4">
        <f>INDEX(属性!F:F,MATCH(强化!A1753,属性!A:A,0))</f>
        <v>16</v>
      </c>
      <c r="D1753" s="4">
        <f t="shared" si="194"/>
        <v>71</v>
      </c>
      <c r="E1753" s="4">
        <v>0</v>
      </c>
      <c r="F1753" s="4">
        <v>0</v>
      </c>
      <c r="G1753" s="4">
        <v>0</v>
      </c>
      <c r="H1753" s="4">
        <f t="shared" si="196"/>
        <v>720</v>
      </c>
      <c r="I1753" s="4">
        <f t="shared" si="197"/>
        <v>0</v>
      </c>
      <c r="J1753" s="4">
        <f t="shared" si="195"/>
        <v>5360</v>
      </c>
      <c r="K1753" s="4">
        <f t="shared" si="192"/>
        <v>6000</v>
      </c>
      <c r="L1753" s="4">
        <f>IF(D1753=1,"",VLOOKUP(D1753,系数!$AA$1:$AJ$12,MATCH(C1753,圣物评级,0),1))</f>
        <v>40</v>
      </c>
      <c r="M1753" s="4">
        <f t="shared" si="198"/>
        <v>68305</v>
      </c>
    </row>
    <row r="1754" spans="1:13" x14ac:dyDescent="0.3">
      <c r="A1754" s="4">
        <f t="shared" si="193"/>
        <v>81000015</v>
      </c>
      <c r="B1754" s="4">
        <v>2</v>
      </c>
      <c r="C1754" s="4">
        <f>INDEX(属性!F:F,MATCH(强化!A1754,属性!A:A,0))</f>
        <v>16</v>
      </c>
      <c r="D1754" s="4">
        <f t="shared" si="194"/>
        <v>72</v>
      </c>
      <c r="E1754" s="4">
        <v>0</v>
      </c>
      <c r="F1754" s="4">
        <v>0</v>
      </c>
      <c r="G1754" s="4">
        <v>0</v>
      </c>
      <c r="H1754" s="4">
        <f t="shared" si="196"/>
        <v>726</v>
      </c>
      <c r="I1754" s="4">
        <f t="shared" si="197"/>
        <v>0</v>
      </c>
      <c r="J1754" s="4">
        <f t="shared" si="195"/>
        <v>5950</v>
      </c>
      <c r="K1754" s="4">
        <f t="shared" si="192"/>
        <v>6000</v>
      </c>
      <c r="L1754" s="4">
        <f>IF(D1754=1,"",VLOOKUP(D1754,系数!$AA$1:$AJ$12,MATCH(C1754,圣物评级,0),1))</f>
        <v>40</v>
      </c>
      <c r="M1754" s="4">
        <f t="shared" si="198"/>
        <v>73665</v>
      </c>
    </row>
    <row r="1755" spans="1:13" x14ac:dyDescent="0.3">
      <c r="A1755" s="4">
        <f t="shared" si="193"/>
        <v>81000015</v>
      </c>
      <c r="B1755" s="4">
        <v>2</v>
      </c>
      <c r="C1755" s="4">
        <f>INDEX(属性!F:F,MATCH(强化!A1755,属性!A:A,0))</f>
        <v>16</v>
      </c>
      <c r="D1755" s="4">
        <f t="shared" si="194"/>
        <v>73</v>
      </c>
      <c r="E1755" s="4">
        <v>0</v>
      </c>
      <c r="F1755" s="4">
        <v>0</v>
      </c>
      <c r="G1755" s="4">
        <v>0</v>
      </c>
      <c r="H1755" s="4">
        <f t="shared" si="196"/>
        <v>732</v>
      </c>
      <c r="I1755" s="4">
        <f t="shared" si="197"/>
        <v>0</v>
      </c>
      <c r="J1755" s="4">
        <f t="shared" si="195"/>
        <v>6604</v>
      </c>
      <c r="K1755" s="4">
        <f t="shared" si="192"/>
        <v>6000</v>
      </c>
      <c r="L1755" s="4">
        <f>IF(D1755=1,"",VLOOKUP(D1755,系数!$AA$1:$AJ$12,MATCH(C1755,圣物评级,0),1))</f>
        <v>40</v>
      </c>
      <c r="M1755" s="4">
        <f t="shared" si="198"/>
        <v>79615</v>
      </c>
    </row>
    <row r="1756" spans="1:13" x14ac:dyDescent="0.3">
      <c r="A1756" s="4">
        <f t="shared" si="193"/>
        <v>81000015</v>
      </c>
      <c r="B1756" s="4">
        <v>2</v>
      </c>
      <c r="C1756" s="4">
        <f>INDEX(属性!F:F,MATCH(强化!A1756,属性!A:A,0))</f>
        <v>16</v>
      </c>
      <c r="D1756" s="4">
        <f t="shared" si="194"/>
        <v>74</v>
      </c>
      <c r="E1756" s="4">
        <v>0</v>
      </c>
      <c r="F1756" s="4">
        <v>0</v>
      </c>
      <c r="G1756" s="4">
        <v>0</v>
      </c>
      <c r="H1756" s="4">
        <f t="shared" si="196"/>
        <v>738</v>
      </c>
      <c r="I1756" s="4">
        <f t="shared" si="197"/>
        <v>0</v>
      </c>
      <c r="J1756" s="4">
        <f t="shared" si="195"/>
        <v>7331</v>
      </c>
      <c r="K1756" s="4">
        <f t="shared" si="192"/>
        <v>6000</v>
      </c>
      <c r="L1756" s="4">
        <f>IF(D1756=1,"",VLOOKUP(D1756,系数!$AA$1:$AJ$12,MATCH(C1756,圣物评级,0),1))</f>
        <v>40</v>
      </c>
      <c r="M1756" s="4">
        <f t="shared" si="198"/>
        <v>86219</v>
      </c>
    </row>
    <row r="1757" spans="1:13" x14ac:dyDescent="0.3">
      <c r="A1757" s="4">
        <f t="shared" si="193"/>
        <v>81000015</v>
      </c>
      <c r="B1757" s="4">
        <v>2</v>
      </c>
      <c r="C1757" s="4">
        <f>INDEX(属性!F:F,MATCH(强化!A1757,属性!A:A,0))</f>
        <v>16</v>
      </c>
      <c r="D1757" s="4">
        <f t="shared" si="194"/>
        <v>75</v>
      </c>
      <c r="E1757" s="4">
        <v>0</v>
      </c>
      <c r="F1757" s="4">
        <v>0</v>
      </c>
      <c r="G1757" s="4">
        <v>0</v>
      </c>
      <c r="H1757" s="4">
        <f t="shared" si="196"/>
        <v>744</v>
      </c>
      <c r="I1757" s="4">
        <f t="shared" si="197"/>
        <v>0</v>
      </c>
      <c r="J1757" s="4">
        <f t="shared" si="195"/>
        <v>8137</v>
      </c>
      <c r="K1757" s="4">
        <f t="shared" si="192"/>
        <v>6000</v>
      </c>
      <c r="L1757" s="4">
        <f>IF(D1757=1,"",VLOOKUP(D1757,系数!$AA$1:$AJ$12,MATCH(C1757,圣物评级,0),1))</f>
        <v>40</v>
      </c>
      <c r="M1757" s="4">
        <f t="shared" si="198"/>
        <v>93550</v>
      </c>
    </row>
    <row r="1758" spans="1:13" x14ac:dyDescent="0.3">
      <c r="A1758" s="4">
        <f t="shared" si="193"/>
        <v>81000015</v>
      </c>
      <c r="B1758" s="4">
        <v>2</v>
      </c>
      <c r="C1758" s="4">
        <f>INDEX(属性!F:F,MATCH(强化!A1758,属性!A:A,0))</f>
        <v>16</v>
      </c>
      <c r="D1758" s="4">
        <f t="shared" si="194"/>
        <v>76</v>
      </c>
      <c r="E1758" s="4">
        <v>0</v>
      </c>
      <c r="F1758" s="4">
        <v>0</v>
      </c>
      <c r="G1758" s="4">
        <v>0</v>
      </c>
      <c r="H1758" s="4">
        <f t="shared" si="196"/>
        <v>750</v>
      </c>
      <c r="I1758" s="4">
        <f t="shared" si="197"/>
        <v>0</v>
      </c>
      <c r="J1758" s="4">
        <f t="shared" si="195"/>
        <v>9032</v>
      </c>
      <c r="K1758" s="4">
        <f t="shared" si="192"/>
        <v>6000</v>
      </c>
      <c r="L1758" s="4">
        <f>IF(D1758=1,"",VLOOKUP(D1758,系数!$AA$1:$AJ$12,MATCH(C1758,圣物评级,0),1))</f>
        <v>40</v>
      </c>
      <c r="M1758" s="4">
        <f t="shared" si="198"/>
        <v>101687</v>
      </c>
    </row>
    <row r="1759" spans="1:13" x14ac:dyDescent="0.3">
      <c r="A1759" s="4">
        <f t="shared" si="193"/>
        <v>81000015</v>
      </c>
      <c r="B1759" s="4">
        <v>2</v>
      </c>
      <c r="C1759" s="4">
        <f>INDEX(属性!F:F,MATCH(强化!A1759,属性!A:A,0))</f>
        <v>16</v>
      </c>
      <c r="D1759" s="4">
        <f t="shared" si="194"/>
        <v>77</v>
      </c>
      <c r="E1759" s="4">
        <v>0</v>
      </c>
      <c r="F1759" s="4">
        <v>0</v>
      </c>
      <c r="G1759" s="4">
        <v>0</v>
      </c>
      <c r="H1759" s="4">
        <f t="shared" si="196"/>
        <v>756</v>
      </c>
      <c r="I1759" s="4">
        <f t="shared" si="197"/>
        <v>0</v>
      </c>
      <c r="J1759" s="4">
        <f t="shared" si="195"/>
        <v>10024</v>
      </c>
      <c r="K1759" s="4">
        <f t="shared" si="192"/>
        <v>6000</v>
      </c>
      <c r="L1759" s="4">
        <f>IF(D1759=1,"",VLOOKUP(D1759,系数!$AA$1:$AJ$12,MATCH(C1759,圣物评级,0),1))</f>
        <v>40</v>
      </c>
      <c r="M1759" s="4">
        <f t="shared" si="198"/>
        <v>110719</v>
      </c>
    </row>
    <row r="1760" spans="1:13" x14ac:dyDescent="0.3">
      <c r="A1760" s="4">
        <f t="shared" si="193"/>
        <v>81000015</v>
      </c>
      <c r="B1760" s="4">
        <v>2</v>
      </c>
      <c r="C1760" s="4">
        <f>INDEX(属性!F:F,MATCH(强化!A1760,属性!A:A,0))</f>
        <v>16</v>
      </c>
      <c r="D1760" s="4">
        <f t="shared" si="194"/>
        <v>78</v>
      </c>
      <c r="E1760" s="4">
        <v>0</v>
      </c>
      <c r="F1760" s="4">
        <v>0</v>
      </c>
      <c r="G1760" s="4">
        <v>0</v>
      </c>
      <c r="H1760" s="4">
        <f t="shared" si="196"/>
        <v>762</v>
      </c>
      <c r="I1760" s="4">
        <f t="shared" si="197"/>
        <v>0</v>
      </c>
      <c r="J1760" s="4">
        <f t="shared" si="195"/>
        <v>11127</v>
      </c>
      <c r="K1760" s="4">
        <f t="shared" si="192"/>
        <v>6000</v>
      </c>
      <c r="L1760" s="4">
        <f>IF(D1760=1,"",VLOOKUP(D1760,系数!$AA$1:$AJ$12,MATCH(C1760,圣物评级,0),1))</f>
        <v>40</v>
      </c>
      <c r="M1760" s="4">
        <f t="shared" si="198"/>
        <v>120743</v>
      </c>
    </row>
    <row r="1761" spans="1:13" x14ac:dyDescent="0.3">
      <c r="A1761" s="4">
        <f t="shared" si="193"/>
        <v>81000015</v>
      </c>
      <c r="B1761" s="4">
        <v>2</v>
      </c>
      <c r="C1761" s="4">
        <f>INDEX(属性!F:F,MATCH(强化!A1761,属性!A:A,0))</f>
        <v>16</v>
      </c>
      <c r="D1761" s="4">
        <f t="shared" si="194"/>
        <v>79</v>
      </c>
      <c r="E1761" s="4">
        <v>0</v>
      </c>
      <c r="F1761" s="4">
        <v>0</v>
      </c>
      <c r="G1761" s="4">
        <v>0</v>
      </c>
      <c r="H1761" s="4">
        <f t="shared" si="196"/>
        <v>768</v>
      </c>
      <c r="I1761" s="4">
        <f t="shared" si="197"/>
        <v>0</v>
      </c>
      <c r="J1761" s="4">
        <f t="shared" si="195"/>
        <v>12350</v>
      </c>
      <c r="K1761" s="4">
        <f t="shared" si="192"/>
        <v>6000</v>
      </c>
      <c r="L1761" s="4">
        <f>IF(D1761=1,"",VLOOKUP(D1761,系数!$AA$1:$AJ$12,MATCH(C1761,圣物评级,0),1))</f>
        <v>40</v>
      </c>
      <c r="M1761" s="4">
        <f t="shared" si="198"/>
        <v>131870</v>
      </c>
    </row>
    <row r="1762" spans="1:13" x14ac:dyDescent="0.3">
      <c r="A1762" s="4">
        <f t="shared" si="193"/>
        <v>81000015</v>
      </c>
      <c r="B1762" s="4">
        <v>2</v>
      </c>
      <c r="C1762" s="4">
        <f>INDEX(属性!F:F,MATCH(强化!A1762,属性!A:A,0))</f>
        <v>16</v>
      </c>
      <c r="D1762" s="4">
        <f t="shared" si="194"/>
        <v>80</v>
      </c>
      <c r="E1762" s="4">
        <v>0</v>
      </c>
      <c r="F1762" s="4">
        <v>0</v>
      </c>
      <c r="G1762" s="4">
        <v>0</v>
      </c>
      <c r="H1762" s="4">
        <f t="shared" si="196"/>
        <v>774</v>
      </c>
      <c r="I1762" s="4">
        <f t="shared" si="197"/>
        <v>0</v>
      </c>
      <c r="J1762" s="4">
        <f t="shared" si="195"/>
        <v>14400</v>
      </c>
      <c r="K1762" s="4">
        <f t="shared" si="192"/>
        <v>6000</v>
      </c>
      <c r="L1762" s="4">
        <f>IF(D1762=1,"",VLOOKUP(D1762,系数!$AA$1:$AJ$12,MATCH(C1762,圣物评级,0),1))</f>
        <v>45</v>
      </c>
      <c r="M1762" s="4">
        <f t="shared" si="198"/>
        <v>144220</v>
      </c>
    </row>
    <row r="1763" spans="1:13" x14ac:dyDescent="0.3">
      <c r="A1763" s="4">
        <f t="shared" si="193"/>
        <v>81000015</v>
      </c>
      <c r="B1763" s="4">
        <v>2</v>
      </c>
      <c r="C1763" s="4">
        <f>INDEX(属性!F:F,MATCH(强化!A1763,属性!A:A,0))</f>
        <v>16</v>
      </c>
      <c r="D1763" s="4">
        <f t="shared" si="194"/>
        <v>81</v>
      </c>
      <c r="E1763" s="4">
        <v>0</v>
      </c>
      <c r="F1763" s="4">
        <v>0</v>
      </c>
      <c r="G1763" s="4">
        <v>0</v>
      </c>
      <c r="H1763" s="4">
        <f t="shared" si="196"/>
        <v>780</v>
      </c>
      <c r="I1763" s="4">
        <f t="shared" si="197"/>
        <v>0</v>
      </c>
      <c r="J1763" s="4">
        <f t="shared" si="195"/>
        <v>16800</v>
      </c>
      <c r="K1763" s="4">
        <f t="shared" si="192"/>
        <v>6000</v>
      </c>
      <c r="L1763" s="4">
        <f>IF(D1763=1,"",VLOOKUP(D1763,系数!$AA$1:$AJ$12,MATCH(C1763,圣物评级,0),1))</f>
        <v>45</v>
      </c>
      <c r="M1763" s="4">
        <f t="shared" si="198"/>
        <v>158620</v>
      </c>
    </row>
    <row r="1764" spans="1:13" x14ac:dyDescent="0.3">
      <c r="A1764" s="4">
        <f t="shared" si="193"/>
        <v>81000015</v>
      </c>
      <c r="B1764" s="4">
        <v>2</v>
      </c>
      <c r="C1764" s="4">
        <f>INDEX(属性!F:F,MATCH(强化!A1764,属性!A:A,0))</f>
        <v>16</v>
      </c>
      <c r="D1764" s="4">
        <f t="shared" si="194"/>
        <v>82</v>
      </c>
      <c r="E1764" s="4">
        <v>0</v>
      </c>
      <c r="F1764" s="4">
        <v>0</v>
      </c>
      <c r="G1764" s="4">
        <v>0</v>
      </c>
      <c r="H1764" s="4">
        <f t="shared" si="196"/>
        <v>786</v>
      </c>
      <c r="I1764" s="4">
        <f t="shared" si="197"/>
        <v>0</v>
      </c>
      <c r="J1764" s="4">
        <f t="shared" si="195"/>
        <v>19200</v>
      </c>
      <c r="K1764" s="4">
        <f t="shared" si="192"/>
        <v>6000</v>
      </c>
      <c r="L1764" s="4">
        <f>IF(D1764=1,"",VLOOKUP(D1764,系数!$AA$1:$AJ$12,MATCH(C1764,圣物评级,0),1))</f>
        <v>45</v>
      </c>
      <c r="M1764" s="4">
        <f t="shared" si="198"/>
        <v>175420</v>
      </c>
    </row>
    <row r="1765" spans="1:13" x14ac:dyDescent="0.3">
      <c r="A1765" s="4">
        <f t="shared" si="193"/>
        <v>81000015</v>
      </c>
      <c r="B1765" s="4">
        <v>2</v>
      </c>
      <c r="C1765" s="4">
        <f>INDEX(属性!F:F,MATCH(强化!A1765,属性!A:A,0))</f>
        <v>16</v>
      </c>
      <c r="D1765" s="4">
        <f t="shared" si="194"/>
        <v>83</v>
      </c>
      <c r="E1765" s="4">
        <v>0</v>
      </c>
      <c r="F1765" s="4">
        <v>0</v>
      </c>
      <c r="G1765" s="4">
        <v>0</v>
      </c>
      <c r="H1765" s="4">
        <f t="shared" si="196"/>
        <v>792</v>
      </c>
      <c r="I1765" s="4">
        <f t="shared" si="197"/>
        <v>0</v>
      </c>
      <c r="J1765" s="4">
        <f t="shared" si="195"/>
        <v>21600</v>
      </c>
      <c r="K1765" s="4">
        <f t="shared" si="192"/>
        <v>6000</v>
      </c>
      <c r="L1765" s="4">
        <f>IF(D1765=1,"",VLOOKUP(D1765,系数!$AA$1:$AJ$12,MATCH(C1765,圣物评级,0),1))</f>
        <v>45</v>
      </c>
      <c r="M1765" s="4">
        <f t="shared" si="198"/>
        <v>194620</v>
      </c>
    </row>
    <row r="1766" spans="1:13" x14ac:dyDescent="0.3">
      <c r="A1766" s="4">
        <f t="shared" si="193"/>
        <v>81000015</v>
      </c>
      <c r="B1766" s="4">
        <v>2</v>
      </c>
      <c r="C1766" s="4">
        <f>INDEX(属性!F:F,MATCH(强化!A1766,属性!A:A,0))</f>
        <v>16</v>
      </c>
      <c r="D1766" s="4">
        <f t="shared" si="194"/>
        <v>84</v>
      </c>
      <c r="E1766" s="4">
        <v>0</v>
      </c>
      <c r="F1766" s="4">
        <v>0</v>
      </c>
      <c r="G1766" s="4">
        <v>0</v>
      </c>
      <c r="H1766" s="4">
        <f t="shared" si="196"/>
        <v>798</v>
      </c>
      <c r="I1766" s="4">
        <f t="shared" si="197"/>
        <v>0</v>
      </c>
      <c r="J1766" s="4">
        <f t="shared" si="195"/>
        <v>24000</v>
      </c>
      <c r="K1766" s="4">
        <f t="shared" si="192"/>
        <v>6000</v>
      </c>
      <c r="L1766" s="4">
        <f>IF(D1766=1,"",VLOOKUP(D1766,系数!$AA$1:$AJ$12,MATCH(C1766,圣物评级,0),1))</f>
        <v>45</v>
      </c>
      <c r="M1766" s="4">
        <f t="shared" si="198"/>
        <v>216220</v>
      </c>
    </row>
    <row r="1767" spans="1:13" x14ac:dyDescent="0.3">
      <c r="A1767" s="4">
        <f t="shared" si="193"/>
        <v>81000015</v>
      </c>
      <c r="B1767" s="4">
        <v>2</v>
      </c>
      <c r="C1767" s="4">
        <f>INDEX(属性!F:F,MATCH(强化!A1767,属性!A:A,0))</f>
        <v>16</v>
      </c>
      <c r="D1767" s="4">
        <f t="shared" si="194"/>
        <v>85</v>
      </c>
      <c r="E1767" s="4">
        <v>0</v>
      </c>
      <c r="F1767" s="4">
        <v>0</v>
      </c>
      <c r="G1767" s="4">
        <v>0</v>
      </c>
      <c r="H1767" s="4">
        <f t="shared" si="196"/>
        <v>804</v>
      </c>
      <c r="I1767" s="4">
        <f t="shared" si="197"/>
        <v>0</v>
      </c>
      <c r="J1767" s="4">
        <f t="shared" si="195"/>
        <v>28000</v>
      </c>
      <c r="K1767" s="4">
        <f t="shared" si="192"/>
        <v>6000</v>
      </c>
      <c r="L1767" s="4">
        <f>IF(D1767=1,"",VLOOKUP(D1767,系数!$AA$1:$AJ$12,MATCH(C1767,圣物评级,0),1))</f>
        <v>45</v>
      </c>
      <c r="M1767" s="4">
        <f t="shared" si="198"/>
        <v>240220</v>
      </c>
    </row>
    <row r="1768" spans="1:13" x14ac:dyDescent="0.3">
      <c r="A1768" s="4">
        <f t="shared" si="193"/>
        <v>81000015</v>
      </c>
      <c r="B1768" s="4">
        <v>2</v>
      </c>
      <c r="C1768" s="4">
        <f>INDEX(属性!F:F,MATCH(强化!A1768,属性!A:A,0))</f>
        <v>16</v>
      </c>
      <c r="D1768" s="4">
        <f t="shared" si="194"/>
        <v>86</v>
      </c>
      <c r="E1768" s="4">
        <v>0</v>
      </c>
      <c r="F1768" s="4">
        <v>0</v>
      </c>
      <c r="G1768" s="4">
        <v>0</v>
      </c>
      <c r="H1768" s="4">
        <f t="shared" si="196"/>
        <v>810</v>
      </c>
      <c r="I1768" s="4">
        <f t="shared" si="197"/>
        <v>0</v>
      </c>
      <c r="J1768" s="4">
        <f t="shared" si="195"/>
        <v>32000</v>
      </c>
      <c r="K1768" s="4">
        <f t="shared" si="192"/>
        <v>6000</v>
      </c>
      <c r="L1768" s="4">
        <f>IF(D1768=1,"",VLOOKUP(D1768,系数!$AA$1:$AJ$12,MATCH(C1768,圣物评级,0),1))</f>
        <v>45</v>
      </c>
      <c r="M1768" s="4">
        <f t="shared" si="198"/>
        <v>268220</v>
      </c>
    </row>
    <row r="1769" spans="1:13" x14ac:dyDescent="0.3">
      <c r="A1769" s="4">
        <f t="shared" si="193"/>
        <v>81000015</v>
      </c>
      <c r="B1769" s="4">
        <v>2</v>
      </c>
      <c r="C1769" s="4">
        <f>INDEX(属性!F:F,MATCH(强化!A1769,属性!A:A,0))</f>
        <v>16</v>
      </c>
      <c r="D1769" s="4">
        <f t="shared" si="194"/>
        <v>87</v>
      </c>
      <c r="E1769" s="4">
        <v>0</v>
      </c>
      <c r="F1769" s="4">
        <v>0</v>
      </c>
      <c r="G1769" s="4">
        <v>0</v>
      </c>
      <c r="H1769" s="4">
        <f t="shared" si="196"/>
        <v>816</v>
      </c>
      <c r="I1769" s="4">
        <f t="shared" si="197"/>
        <v>0</v>
      </c>
      <c r="J1769" s="4">
        <f t="shared" si="195"/>
        <v>36000</v>
      </c>
      <c r="K1769" s="4">
        <f t="shared" si="192"/>
        <v>6000</v>
      </c>
      <c r="L1769" s="4">
        <f>IF(D1769=1,"",VLOOKUP(D1769,系数!$AA$1:$AJ$12,MATCH(C1769,圣物评级,0),1))</f>
        <v>45</v>
      </c>
      <c r="M1769" s="4">
        <f t="shared" si="198"/>
        <v>300220</v>
      </c>
    </row>
    <row r="1770" spans="1:13" x14ac:dyDescent="0.3">
      <c r="A1770" s="4">
        <f t="shared" si="193"/>
        <v>81000015</v>
      </c>
      <c r="B1770" s="4">
        <v>2</v>
      </c>
      <c r="C1770" s="4">
        <f>INDEX(属性!F:F,MATCH(强化!A1770,属性!A:A,0))</f>
        <v>16</v>
      </c>
      <c r="D1770" s="4">
        <f t="shared" si="194"/>
        <v>88</v>
      </c>
      <c r="E1770" s="4">
        <v>0</v>
      </c>
      <c r="F1770" s="4">
        <v>0</v>
      </c>
      <c r="G1770" s="4">
        <v>0</v>
      </c>
      <c r="H1770" s="4">
        <f t="shared" si="196"/>
        <v>822</v>
      </c>
      <c r="I1770" s="4">
        <f t="shared" si="197"/>
        <v>0</v>
      </c>
      <c r="J1770" s="4">
        <f t="shared" si="195"/>
        <v>40000</v>
      </c>
      <c r="K1770" s="4">
        <f t="shared" si="192"/>
        <v>6000</v>
      </c>
      <c r="L1770" s="4">
        <f>IF(D1770=1,"",VLOOKUP(D1770,系数!$AA$1:$AJ$12,MATCH(C1770,圣物评级,0),1))</f>
        <v>45</v>
      </c>
      <c r="M1770" s="4">
        <f t="shared" si="198"/>
        <v>336220</v>
      </c>
    </row>
    <row r="1771" spans="1:13" x14ac:dyDescent="0.3">
      <c r="A1771" s="4">
        <f t="shared" si="193"/>
        <v>81000015</v>
      </c>
      <c r="B1771" s="4">
        <v>2</v>
      </c>
      <c r="C1771" s="4">
        <f>INDEX(属性!F:F,MATCH(强化!A1771,属性!A:A,0))</f>
        <v>16</v>
      </c>
      <c r="D1771" s="4">
        <f t="shared" si="194"/>
        <v>89</v>
      </c>
      <c r="E1771" s="4">
        <v>0</v>
      </c>
      <c r="F1771" s="4">
        <v>0</v>
      </c>
      <c r="G1771" s="4">
        <v>0</v>
      </c>
      <c r="H1771" s="4">
        <f t="shared" si="196"/>
        <v>828</v>
      </c>
      <c r="I1771" s="4">
        <f t="shared" si="197"/>
        <v>0</v>
      </c>
      <c r="J1771" s="4">
        <f t="shared" si="195"/>
        <v>44000</v>
      </c>
      <c r="K1771" s="4">
        <f t="shared" si="192"/>
        <v>6000</v>
      </c>
      <c r="L1771" s="4">
        <f>IF(D1771=1,"",VLOOKUP(D1771,系数!$AA$1:$AJ$12,MATCH(C1771,圣物评级,0),1))</f>
        <v>45</v>
      </c>
      <c r="M1771" s="4">
        <f t="shared" si="198"/>
        <v>376220</v>
      </c>
    </row>
    <row r="1772" spans="1:13" x14ac:dyDescent="0.3">
      <c r="A1772" s="4">
        <f t="shared" si="193"/>
        <v>81000015</v>
      </c>
      <c r="B1772" s="4">
        <v>2</v>
      </c>
      <c r="C1772" s="4">
        <f>INDEX(属性!F:F,MATCH(强化!A1772,属性!A:A,0))</f>
        <v>16</v>
      </c>
      <c r="D1772" s="4">
        <f t="shared" si="194"/>
        <v>90</v>
      </c>
      <c r="E1772" s="4">
        <v>0</v>
      </c>
      <c r="F1772" s="4">
        <v>0</v>
      </c>
      <c r="G1772" s="4">
        <v>0</v>
      </c>
      <c r="H1772" s="4">
        <f t="shared" si="196"/>
        <v>834</v>
      </c>
      <c r="I1772" s="4">
        <f t="shared" si="197"/>
        <v>0</v>
      </c>
      <c r="J1772" s="4">
        <f t="shared" si="195"/>
        <v>44000</v>
      </c>
      <c r="K1772" s="4">
        <f t="shared" si="192"/>
        <v>6000</v>
      </c>
      <c r="L1772" s="4">
        <f>IF(D1772=1,"",VLOOKUP(D1772,系数!$AA$1:$AJ$12,MATCH(C1772,圣物评级,0),1))</f>
        <v>50</v>
      </c>
      <c r="M1772" s="4">
        <f t="shared" si="198"/>
        <v>420220</v>
      </c>
    </row>
    <row r="1773" spans="1:13" x14ac:dyDescent="0.3">
      <c r="A1773" s="4">
        <f t="shared" si="193"/>
        <v>81000015</v>
      </c>
      <c r="B1773" s="4">
        <v>2</v>
      </c>
      <c r="C1773" s="4">
        <f>INDEX(属性!F:F,MATCH(强化!A1773,属性!A:A,0))</f>
        <v>16</v>
      </c>
      <c r="D1773" s="4">
        <f t="shared" si="194"/>
        <v>91</v>
      </c>
      <c r="E1773" s="4">
        <v>0</v>
      </c>
      <c r="F1773" s="4">
        <v>0</v>
      </c>
      <c r="G1773" s="4">
        <v>0</v>
      </c>
      <c r="H1773" s="4">
        <f t="shared" si="196"/>
        <v>840</v>
      </c>
      <c r="I1773" s="4">
        <f t="shared" si="197"/>
        <v>0</v>
      </c>
      <c r="J1773" s="4">
        <f t="shared" si="195"/>
        <v>44000</v>
      </c>
      <c r="K1773" s="4">
        <f t="shared" si="192"/>
        <v>6000</v>
      </c>
      <c r="L1773" s="4">
        <f>IF(D1773=1,"",VLOOKUP(D1773,系数!$AA$1:$AJ$12,MATCH(C1773,圣物评级,0),1))</f>
        <v>50</v>
      </c>
      <c r="M1773" s="4">
        <f t="shared" si="198"/>
        <v>464220</v>
      </c>
    </row>
    <row r="1774" spans="1:13" x14ac:dyDescent="0.3">
      <c r="A1774" s="4">
        <f t="shared" si="193"/>
        <v>81000015</v>
      </c>
      <c r="B1774" s="4">
        <v>2</v>
      </c>
      <c r="C1774" s="4">
        <f>INDEX(属性!F:F,MATCH(强化!A1774,属性!A:A,0))</f>
        <v>16</v>
      </c>
      <c r="D1774" s="4">
        <f t="shared" si="194"/>
        <v>92</v>
      </c>
      <c r="E1774" s="4">
        <v>0</v>
      </c>
      <c r="F1774" s="4">
        <v>0</v>
      </c>
      <c r="G1774" s="4">
        <v>0</v>
      </c>
      <c r="H1774" s="4">
        <f t="shared" si="196"/>
        <v>846</v>
      </c>
      <c r="I1774" s="4">
        <f t="shared" si="197"/>
        <v>0</v>
      </c>
      <c r="J1774" s="4">
        <f t="shared" si="195"/>
        <v>44000</v>
      </c>
      <c r="K1774" s="4">
        <f t="shared" si="192"/>
        <v>6000</v>
      </c>
      <c r="L1774" s="4">
        <f>IF(D1774=1,"",VLOOKUP(D1774,系数!$AA$1:$AJ$12,MATCH(C1774,圣物评级,0),1))</f>
        <v>50</v>
      </c>
      <c r="M1774" s="4">
        <f t="shared" si="198"/>
        <v>508220</v>
      </c>
    </row>
    <row r="1775" spans="1:13" x14ac:dyDescent="0.3">
      <c r="A1775" s="4">
        <f t="shared" si="193"/>
        <v>81000015</v>
      </c>
      <c r="B1775" s="4">
        <v>2</v>
      </c>
      <c r="C1775" s="4">
        <f>INDEX(属性!F:F,MATCH(强化!A1775,属性!A:A,0))</f>
        <v>16</v>
      </c>
      <c r="D1775" s="4">
        <f t="shared" si="194"/>
        <v>93</v>
      </c>
      <c r="E1775" s="4">
        <v>0</v>
      </c>
      <c r="F1775" s="4">
        <v>0</v>
      </c>
      <c r="G1775" s="4">
        <v>0</v>
      </c>
      <c r="H1775" s="4">
        <f t="shared" si="196"/>
        <v>852</v>
      </c>
      <c r="I1775" s="4">
        <f t="shared" si="197"/>
        <v>0</v>
      </c>
      <c r="J1775" s="4">
        <f t="shared" si="195"/>
        <v>44000</v>
      </c>
      <c r="K1775" s="4">
        <f t="shared" si="192"/>
        <v>6000</v>
      </c>
      <c r="L1775" s="4">
        <f>IF(D1775=1,"",VLOOKUP(D1775,系数!$AA$1:$AJ$12,MATCH(C1775,圣物评级,0),1))</f>
        <v>50</v>
      </c>
      <c r="M1775" s="4">
        <f t="shared" si="198"/>
        <v>552220</v>
      </c>
    </row>
    <row r="1776" spans="1:13" x14ac:dyDescent="0.3">
      <c r="A1776" s="4">
        <f t="shared" si="193"/>
        <v>81000015</v>
      </c>
      <c r="B1776" s="4">
        <v>2</v>
      </c>
      <c r="C1776" s="4">
        <f>INDEX(属性!F:F,MATCH(强化!A1776,属性!A:A,0))</f>
        <v>16</v>
      </c>
      <c r="D1776" s="4">
        <f t="shared" si="194"/>
        <v>94</v>
      </c>
      <c r="E1776" s="4">
        <v>0</v>
      </c>
      <c r="F1776" s="4">
        <v>0</v>
      </c>
      <c r="G1776" s="4">
        <v>0</v>
      </c>
      <c r="H1776" s="4">
        <f t="shared" si="196"/>
        <v>858</v>
      </c>
      <c r="I1776" s="4">
        <f t="shared" si="197"/>
        <v>0</v>
      </c>
      <c r="J1776" s="4">
        <f t="shared" si="195"/>
        <v>44000</v>
      </c>
      <c r="K1776" s="4">
        <f t="shared" si="192"/>
        <v>6000</v>
      </c>
      <c r="L1776" s="4">
        <f>IF(D1776=1,"",VLOOKUP(D1776,系数!$AA$1:$AJ$12,MATCH(C1776,圣物评级,0),1))</f>
        <v>50</v>
      </c>
      <c r="M1776" s="4">
        <f t="shared" si="198"/>
        <v>596220</v>
      </c>
    </row>
    <row r="1777" spans="1:13" x14ac:dyDescent="0.3">
      <c r="A1777" s="4">
        <f t="shared" si="193"/>
        <v>81000015</v>
      </c>
      <c r="B1777" s="4">
        <v>2</v>
      </c>
      <c r="C1777" s="4">
        <f>INDEX(属性!F:F,MATCH(强化!A1777,属性!A:A,0))</f>
        <v>16</v>
      </c>
      <c r="D1777" s="4">
        <f t="shared" si="194"/>
        <v>95</v>
      </c>
      <c r="E1777" s="4">
        <v>0</v>
      </c>
      <c r="F1777" s="4">
        <v>0</v>
      </c>
      <c r="G1777" s="4">
        <v>0</v>
      </c>
      <c r="H1777" s="4">
        <f t="shared" si="196"/>
        <v>864</v>
      </c>
      <c r="I1777" s="4">
        <f t="shared" si="197"/>
        <v>0</v>
      </c>
      <c r="J1777" s="4">
        <f t="shared" si="195"/>
        <v>44000</v>
      </c>
      <c r="K1777" s="4">
        <f t="shared" si="192"/>
        <v>6000</v>
      </c>
      <c r="L1777" s="4">
        <f>IF(D1777=1,"",VLOOKUP(D1777,系数!$AA$1:$AJ$12,MATCH(C1777,圣物评级,0),1))</f>
        <v>50</v>
      </c>
      <c r="M1777" s="4">
        <f t="shared" si="198"/>
        <v>640220</v>
      </c>
    </row>
    <row r="1778" spans="1:13" x14ac:dyDescent="0.3">
      <c r="A1778" s="4">
        <f t="shared" si="193"/>
        <v>81000015</v>
      </c>
      <c r="B1778" s="4">
        <v>2</v>
      </c>
      <c r="C1778" s="4">
        <f>INDEX(属性!F:F,MATCH(强化!A1778,属性!A:A,0))</f>
        <v>16</v>
      </c>
      <c r="D1778" s="4">
        <f t="shared" si="194"/>
        <v>96</v>
      </c>
      <c r="E1778" s="4">
        <v>0</v>
      </c>
      <c r="F1778" s="4">
        <v>0</v>
      </c>
      <c r="G1778" s="4">
        <v>0</v>
      </c>
      <c r="H1778" s="4">
        <f t="shared" si="196"/>
        <v>870</v>
      </c>
      <c r="I1778" s="4">
        <f t="shared" si="197"/>
        <v>0</v>
      </c>
      <c r="J1778" s="4">
        <f t="shared" si="195"/>
        <v>44000</v>
      </c>
      <c r="K1778" s="4">
        <f t="shared" si="192"/>
        <v>6000</v>
      </c>
      <c r="L1778" s="4">
        <f>IF(D1778=1,"",VLOOKUP(D1778,系数!$AA$1:$AJ$12,MATCH(C1778,圣物评级,0),1))</f>
        <v>50</v>
      </c>
      <c r="M1778" s="4">
        <f t="shared" si="198"/>
        <v>684220</v>
      </c>
    </row>
    <row r="1779" spans="1:13" x14ac:dyDescent="0.3">
      <c r="A1779" s="4">
        <f t="shared" si="193"/>
        <v>81000015</v>
      </c>
      <c r="B1779" s="4">
        <v>2</v>
      </c>
      <c r="C1779" s="4">
        <f>INDEX(属性!F:F,MATCH(强化!A1779,属性!A:A,0))</f>
        <v>16</v>
      </c>
      <c r="D1779" s="4">
        <f t="shared" si="194"/>
        <v>97</v>
      </c>
      <c r="E1779" s="4">
        <v>0</v>
      </c>
      <c r="F1779" s="4">
        <v>0</v>
      </c>
      <c r="G1779" s="4">
        <v>0</v>
      </c>
      <c r="H1779" s="4">
        <f t="shared" si="196"/>
        <v>876</v>
      </c>
      <c r="I1779" s="4">
        <f t="shared" si="197"/>
        <v>0</v>
      </c>
      <c r="J1779" s="4">
        <f t="shared" si="195"/>
        <v>44000</v>
      </c>
      <c r="K1779" s="4">
        <f t="shared" si="192"/>
        <v>6000</v>
      </c>
      <c r="L1779" s="4">
        <f>IF(D1779=1,"",VLOOKUP(D1779,系数!$AA$1:$AJ$12,MATCH(C1779,圣物评级,0),1))</f>
        <v>50</v>
      </c>
      <c r="M1779" s="4">
        <f t="shared" si="198"/>
        <v>728220</v>
      </c>
    </row>
    <row r="1780" spans="1:13" x14ac:dyDescent="0.3">
      <c r="A1780" s="4">
        <f t="shared" si="193"/>
        <v>81000015</v>
      </c>
      <c r="B1780" s="4">
        <v>2</v>
      </c>
      <c r="C1780" s="4">
        <f>INDEX(属性!F:F,MATCH(强化!A1780,属性!A:A,0))</f>
        <v>16</v>
      </c>
      <c r="D1780" s="4">
        <f t="shared" si="194"/>
        <v>98</v>
      </c>
      <c r="E1780" s="4">
        <v>0</v>
      </c>
      <c r="F1780" s="4">
        <v>0</v>
      </c>
      <c r="G1780" s="4">
        <v>0</v>
      </c>
      <c r="H1780" s="4">
        <f t="shared" si="196"/>
        <v>882</v>
      </c>
      <c r="I1780" s="4">
        <f t="shared" si="197"/>
        <v>0</v>
      </c>
      <c r="J1780" s="4">
        <f t="shared" si="195"/>
        <v>44000</v>
      </c>
      <c r="K1780" s="4">
        <f t="shared" ref="K1780:K1843" si="199">60*100</f>
        <v>6000</v>
      </c>
      <c r="L1780" s="4">
        <f>IF(D1780=1,"",VLOOKUP(D1780,系数!$AA$1:$AJ$12,MATCH(C1780,圣物评级,0),1))</f>
        <v>50</v>
      </c>
      <c r="M1780" s="4">
        <f t="shared" si="198"/>
        <v>772220</v>
      </c>
    </row>
    <row r="1781" spans="1:13" x14ac:dyDescent="0.3">
      <c r="A1781" s="4">
        <f t="shared" si="193"/>
        <v>81000015</v>
      </c>
      <c r="B1781" s="4">
        <v>2</v>
      </c>
      <c r="C1781" s="4">
        <f>INDEX(属性!F:F,MATCH(强化!A1781,属性!A:A,0))</f>
        <v>16</v>
      </c>
      <c r="D1781" s="4">
        <f t="shared" si="194"/>
        <v>99</v>
      </c>
      <c r="E1781" s="4">
        <v>0</v>
      </c>
      <c r="F1781" s="4">
        <v>0</v>
      </c>
      <c r="G1781" s="4">
        <v>0</v>
      </c>
      <c r="H1781" s="4">
        <f t="shared" si="196"/>
        <v>888</v>
      </c>
      <c r="I1781" s="4">
        <f t="shared" si="197"/>
        <v>0</v>
      </c>
      <c r="J1781" s="4">
        <f t="shared" si="195"/>
        <v>44000</v>
      </c>
      <c r="K1781" s="4">
        <f t="shared" si="199"/>
        <v>6000</v>
      </c>
      <c r="L1781" s="4">
        <f>IF(D1781=1,"",VLOOKUP(D1781,系数!$AA$1:$AJ$12,MATCH(C1781,圣物评级,0),1))</f>
        <v>50</v>
      </c>
      <c r="M1781" s="4">
        <f t="shared" si="198"/>
        <v>816220</v>
      </c>
    </row>
    <row r="1782" spans="1:13" x14ac:dyDescent="0.3">
      <c r="A1782" s="4">
        <f t="shared" si="193"/>
        <v>81000015</v>
      </c>
      <c r="B1782" s="4">
        <v>2</v>
      </c>
      <c r="C1782" s="4">
        <f>INDEX(属性!F:F,MATCH(强化!A1782,属性!A:A,0))</f>
        <v>16</v>
      </c>
      <c r="D1782" s="4">
        <f t="shared" si="194"/>
        <v>100</v>
      </c>
      <c r="E1782" s="4">
        <v>0</v>
      </c>
      <c r="F1782" s="4">
        <v>0</v>
      </c>
      <c r="G1782" s="4">
        <v>0</v>
      </c>
      <c r="H1782" s="4">
        <f t="shared" si="196"/>
        <v>894</v>
      </c>
      <c r="I1782" s="4">
        <f t="shared" si="197"/>
        <v>0</v>
      </c>
      <c r="J1782" s="4">
        <f t="shared" si="195"/>
        <v>44000</v>
      </c>
      <c r="K1782" s="4">
        <f t="shared" si="199"/>
        <v>6000</v>
      </c>
      <c r="L1782" s="4">
        <f>IF(D1782=1,"",VLOOKUP(D1782,系数!$AA$1:$AJ$12,MATCH(C1782,圣物评级,0),1))</f>
        <v>55</v>
      </c>
      <c r="M1782" s="4">
        <f t="shared" si="198"/>
        <v>860220</v>
      </c>
    </row>
    <row r="1783" spans="1:13" x14ac:dyDescent="0.3">
      <c r="A1783" s="4">
        <f t="shared" si="193"/>
        <v>81000015</v>
      </c>
      <c r="B1783" s="4">
        <v>2</v>
      </c>
      <c r="C1783" s="4">
        <f>INDEX(属性!F:F,MATCH(强化!A1783,属性!A:A,0))</f>
        <v>16</v>
      </c>
      <c r="D1783" s="4">
        <f t="shared" si="194"/>
        <v>101</v>
      </c>
      <c r="E1783" s="4">
        <v>0</v>
      </c>
      <c r="F1783" s="4">
        <v>0</v>
      </c>
      <c r="G1783" s="4">
        <v>0</v>
      </c>
      <c r="H1783" s="4">
        <f t="shared" si="196"/>
        <v>900</v>
      </c>
      <c r="I1783" s="4">
        <f t="shared" si="197"/>
        <v>0</v>
      </c>
      <c r="J1783" s="4">
        <f t="shared" si="195"/>
        <v>44000</v>
      </c>
      <c r="K1783" s="4">
        <f t="shared" si="199"/>
        <v>6000</v>
      </c>
      <c r="L1783" s="4">
        <f>IF(D1783=1,"",VLOOKUP(D1783,系数!$AA$1:$AJ$12,MATCH(C1783,圣物评级,0),1))</f>
        <v>55</v>
      </c>
      <c r="M1783" s="4">
        <f t="shared" si="198"/>
        <v>904220</v>
      </c>
    </row>
    <row r="1784" spans="1:13" x14ac:dyDescent="0.3">
      <c r="A1784" s="4">
        <f t="shared" si="193"/>
        <v>81000015</v>
      </c>
      <c r="B1784" s="4">
        <v>2</v>
      </c>
      <c r="C1784" s="4">
        <f>INDEX(属性!F:F,MATCH(强化!A1784,属性!A:A,0))</f>
        <v>16</v>
      </c>
      <c r="D1784" s="4">
        <f t="shared" si="194"/>
        <v>102</v>
      </c>
      <c r="E1784" s="4">
        <v>0</v>
      </c>
      <c r="F1784" s="4">
        <v>0</v>
      </c>
      <c r="G1784" s="4">
        <v>0</v>
      </c>
      <c r="H1784" s="4">
        <f t="shared" si="196"/>
        <v>906</v>
      </c>
      <c r="I1784" s="4">
        <f t="shared" si="197"/>
        <v>0</v>
      </c>
      <c r="J1784" s="4">
        <f t="shared" si="195"/>
        <v>44000</v>
      </c>
      <c r="K1784" s="4">
        <f t="shared" si="199"/>
        <v>6000</v>
      </c>
      <c r="L1784" s="4">
        <f>IF(D1784=1,"",VLOOKUP(D1784,系数!$AA$1:$AJ$12,MATCH(C1784,圣物评级,0),1))</f>
        <v>55</v>
      </c>
      <c r="M1784" s="4">
        <f t="shared" si="198"/>
        <v>948220</v>
      </c>
    </row>
    <row r="1785" spans="1:13" x14ac:dyDescent="0.3">
      <c r="A1785" s="4">
        <f t="shared" si="193"/>
        <v>81000015</v>
      </c>
      <c r="B1785" s="4">
        <v>2</v>
      </c>
      <c r="C1785" s="4">
        <f>INDEX(属性!F:F,MATCH(强化!A1785,属性!A:A,0))</f>
        <v>16</v>
      </c>
      <c r="D1785" s="4">
        <f t="shared" si="194"/>
        <v>103</v>
      </c>
      <c r="E1785" s="4">
        <v>0</v>
      </c>
      <c r="F1785" s="4">
        <v>0</v>
      </c>
      <c r="G1785" s="4">
        <v>0</v>
      </c>
      <c r="H1785" s="4">
        <f t="shared" si="196"/>
        <v>912</v>
      </c>
      <c r="I1785" s="4">
        <f t="shared" si="197"/>
        <v>0</v>
      </c>
      <c r="J1785" s="4">
        <f t="shared" si="195"/>
        <v>44000</v>
      </c>
      <c r="K1785" s="4">
        <f t="shared" si="199"/>
        <v>6000</v>
      </c>
      <c r="L1785" s="4">
        <f>IF(D1785=1,"",VLOOKUP(D1785,系数!$AA$1:$AJ$12,MATCH(C1785,圣物评级,0),1))</f>
        <v>55</v>
      </c>
      <c r="M1785" s="4">
        <f t="shared" si="198"/>
        <v>992220</v>
      </c>
    </row>
    <row r="1786" spans="1:13" x14ac:dyDescent="0.3">
      <c r="A1786" s="4">
        <f t="shared" si="193"/>
        <v>81000015</v>
      </c>
      <c r="B1786" s="4">
        <v>2</v>
      </c>
      <c r="C1786" s="4">
        <f>INDEX(属性!F:F,MATCH(强化!A1786,属性!A:A,0))</f>
        <v>16</v>
      </c>
      <c r="D1786" s="4">
        <f t="shared" si="194"/>
        <v>104</v>
      </c>
      <c r="E1786" s="4">
        <v>0</v>
      </c>
      <c r="F1786" s="4">
        <v>0</v>
      </c>
      <c r="G1786" s="4">
        <v>0</v>
      </c>
      <c r="H1786" s="4">
        <f t="shared" si="196"/>
        <v>918</v>
      </c>
      <c r="I1786" s="4">
        <f t="shared" si="197"/>
        <v>0</v>
      </c>
      <c r="J1786" s="4">
        <f t="shared" si="195"/>
        <v>44000</v>
      </c>
      <c r="K1786" s="4">
        <f t="shared" si="199"/>
        <v>6000</v>
      </c>
      <c r="L1786" s="4">
        <f>IF(D1786=1,"",VLOOKUP(D1786,系数!$AA$1:$AJ$12,MATCH(C1786,圣物评级,0),1))</f>
        <v>55</v>
      </c>
      <c r="M1786" s="4">
        <f t="shared" si="198"/>
        <v>1036220</v>
      </c>
    </row>
    <row r="1787" spans="1:13" x14ac:dyDescent="0.3">
      <c r="A1787" s="4">
        <f t="shared" si="193"/>
        <v>81000015</v>
      </c>
      <c r="B1787" s="4">
        <v>2</v>
      </c>
      <c r="C1787" s="4">
        <f>INDEX(属性!F:F,MATCH(强化!A1787,属性!A:A,0))</f>
        <v>16</v>
      </c>
      <c r="D1787" s="4">
        <f t="shared" si="194"/>
        <v>105</v>
      </c>
      <c r="E1787" s="4">
        <v>0</v>
      </c>
      <c r="F1787" s="4">
        <v>0</v>
      </c>
      <c r="G1787" s="4">
        <v>0</v>
      </c>
      <c r="H1787" s="4">
        <f t="shared" si="196"/>
        <v>924</v>
      </c>
      <c r="I1787" s="4">
        <f t="shared" si="197"/>
        <v>0</v>
      </c>
      <c r="J1787" s="4">
        <f t="shared" si="195"/>
        <v>44000</v>
      </c>
      <c r="K1787" s="4">
        <f t="shared" si="199"/>
        <v>6000</v>
      </c>
      <c r="L1787" s="4">
        <f>IF(D1787=1,"",VLOOKUP(D1787,系数!$AA$1:$AJ$12,MATCH(C1787,圣物评级,0),1))</f>
        <v>55</v>
      </c>
      <c r="M1787" s="4">
        <f t="shared" si="198"/>
        <v>1080220</v>
      </c>
    </row>
    <row r="1788" spans="1:13" x14ac:dyDescent="0.3">
      <c r="A1788" s="4">
        <f t="shared" ref="A1788:A1851" si="200">A1668+1</f>
        <v>81000015</v>
      </c>
      <c r="B1788" s="4">
        <v>2</v>
      </c>
      <c r="C1788" s="4">
        <f>INDEX(属性!F:F,MATCH(强化!A1788,属性!A:A,0))</f>
        <v>16</v>
      </c>
      <c r="D1788" s="4">
        <f t="shared" ref="D1788:D1851" si="201">D1668</f>
        <v>106</v>
      </c>
      <c r="E1788" s="4">
        <v>0</v>
      </c>
      <c r="F1788" s="4">
        <v>0</v>
      </c>
      <c r="G1788" s="4">
        <v>0</v>
      </c>
      <c r="H1788" s="4">
        <f t="shared" si="196"/>
        <v>930</v>
      </c>
      <c r="I1788" s="4">
        <f t="shared" si="197"/>
        <v>0</v>
      </c>
      <c r="J1788" s="4">
        <f t="shared" ref="J1788:J1851" si="202">J1668</f>
        <v>44000</v>
      </c>
      <c r="K1788" s="4">
        <f t="shared" si="199"/>
        <v>6000</v>
      </c>
      <c r="L1788" s="4">
        <f>IF(D1788=1,"",VLOOKUP(D1788,系数!$AA$1:$AJ$12,MATCH(C1788,圣物评级,0),1))</f>
        <v>55</v>
      </c>
      <c r="M1788" s="4">
        <f t="shared" si="198"/>
        <v>1124220</v>
      </c>
    </row>
    <row r="1789" spans="1:13" x14ac:dyDescent="0.3">
      <c r="A1789" s="4">
        <f t="shared" si="200"/>
        <v>81000015</v>
      </c>
      <c r="B1789" s="4">
        <v>2</v>
      </c>
      <c r="C1789" s="4">
        <f>INDEX(属性!F:F,MATCH(强化!A1789,属性!A:A,0))</f>
        <v>16</v>
      </c>
      <c r="D1789" s="4">
        <f t="shared" si="201"/>
        <v>107</v>
      </c>
      <c r="E1789" s="4">
        <v>0</v>
      </c>
      <c r="F1789" s="4">
        <v>0</v>
      </c>
      <c r="G1789" s="4">
        <v>0</v>
      </c>
      <c r="H1789" s="4">
        <f t="shared" si="196"/>
        <v>936</v>
      </c>
      <c r="I1789" s="4">
        <f t="shared" si="197"/>
        <v>0</v>
      </c>
      <c r="J1789" s="4">
        <f t="shared" si="202"/>
        <v>44000</v>
      </c>
      <c r="K1789" s="4">
        <f t="shared" si="199"/>
        <v>6000</v>
      </c>
      <c r="L1789" s="4">
        <f>IF(D1789=1,"",VLOOKUP(D1789,系数!$AA$1:$AJ$12,MATCH(C1789,圣物评级,0),1))</f>
        <v>55</v>
      </c>
      <c r="M1789" s="4">
        <f t="shared" si="198"/>
        <v>1168220</v>
      </c>
    </row>
    <row r="1790" spans="1:13" x14ac:dyDescent="0.3">
      <c r="A1790" s="4">
        <f t="shared" si="200"/>
        <v>81000015</v>
      </c>
      <c r="B1790" s="4">
        <v>2</v>
      </c>
      <c r="C1790" s="4">
        <f>INDEX(属性!F:F,MATCH(强化!A1790,属性!A:A,0))</f>
        <v>16</v>
      </c>
      <c r="D1790" s="4">
        <f t="shared" si="201"/>
        <v>108</v>
      </c>
      <c r="E1790" s="4">
        <v>0</v>
      </c>
      <c r="F1790" s="4">
        <v>0</v>
      </c>
      <c r="G1790" s="4">
        <v>0</v>
      </c>
      <c r="H1790" s="4">
        <f t="shared" si="196"/>
        <v>942</v>
      </c>
      <c r="I1790" s="4">
        <f t="shared" si="197"/>
        <v>0</v>
      </c>
      <c r="J1790" s="4">
        <f t="shared" si="202"/>
        <v>44000</v>
      </c>
      <c r="K1790" s="4">
        <f t="shared" si="199"/>
        <v>6000</v>
      </c>
      <c r="L1790" s="4">
        <f>IF(D1790=1,"",VLOOKUP(D1790,系数!$AA$1:$AJ$12,MATCH(C1790,圣物评级,0),1))</f>
        <v>55</v>
      </c>
      <c r="M1790" s="4">
        <f t="shared" si="198"/>
        <v>1212220</v>
      </c>
    </row>
    <row r="1791" spans="1:13" x14ac:dyDescent="0.3">
      <c r="A1791" s="4">
        <f t="shared" si="200"/>
        <v>81000015</v>
      </c>
      <c r="B1791" s="4">
        <v>2</v>
      </c>
      <c r="C1791" s="4">
        <f>INDEX(属性!F:F,MATCH(强化!A1791,属性!A:A,0))</f>
        <v>16</v>
      </c>
      <c r="D1791" s="4">
        <f t="shared" si="201"/>
        <v>109</v>
      </c>
      <c r="E1791" s="4">
        <v>0</v>
      </c>
      <c r="F1791" s="4">
        <v>0</v>
      </c>
      <c r="G1791" s="4">
        <v>0</v>
      </c>
      <c r="H1791" s="4">
        <f t="shared" si="196"/>
        <v>948</v>
      </c>
      <c r="I1791" s="4">
        <f t="shared" si="197"/>
        <v>0</v>
      </c>
      <c r="J1791" s="4">
        <f t="shared" si="202"/>
        <v>44000</v>
      </c>
      <c r="K1791" s="4">
        <f t="shared" si="199"/>
        <v>6000</v>
      </c>
      <c r="L1791" s="4">
        <f>IF(D1791=1,"",VLOOKUP(D1791,系数!$AA$1:$AJ$12,MATCH(C1791,圣物评级,0),1))</f>
        <v>55</v>
      </c>
      <c r="M1791" s="4">
        <f t="shared" si="198"/>
        <v>1256220</v>
      </c>
    </row>
    <row r="1792" spans="1:13" x14ac:dyDescent="0.3">
      <c r="A1792" s="4">
        <f t="shared" si="200"/>
        <v>81000015</v>
      </c>
      <c r="B1792" s="4">
        <v>2</v>
      </c>
      <c r="C1792" s="4">
        <f>INDEX(属性!F:F,MATCH(强化!A1792,属性!A:A,0))</f>
        <v>16</v>
      </c>
      <c r="D1792" s="4">
        <f t="shared" si="201"/>
        <v>110</v>
      </c>
      <c r="E1792" s="4">
        <v>0</v>
      </c>
      <c r="F1792" s="4">
        <v>0</v>
      </c>
      <c r="G1792" s="4">
        <v>0</v>
      </c>
      <c r="H1792" s="4">
        <f t="shared" si="196"/>
        <v>954</v>
      </c>
      <c r="I1792" s="4">
        <f t="shared" si="197"/>
        <v>0</v>
      </c>
      <c r="J1792" s="4">
        <f t="shared" si="202"/>
        <v>44000</v>
      </c>
      <c r="K1792" s="4">
        <f t="shared" si="199"/>
        <v>6000</v>
      </c>
      <c r="L1792" s="4">
        <f>IF(D1792=1,"",VLOOKUP(D1792,系数!$AA$1:$AJ$12,MATCH(C1792,圣物评级,0),1))</f>
        <v>55</v>
      </c>
      <c r="M1792" s="4">
        <f t="shared" si="198"/>
        <v>1300220</v>
      </c>
    </row>
    <row r="1793" spans="1:13" x14ac:dyDescent="0.3">
      <c r="A1793" s="4">
        <f t="shared" si="200"/>
        <v>81000015</v>
      </c>
      <c r="B1793" s="4">
        <v>2</v>
      </c>
      <c r="C1793" s="4">
        <f>INDEX(属性!F:F,MATCH(强化!A1793,属性!A:A,0))</f>
        <v>16</v>
      </c>
      <c r="D1793" s="4">
        <f t="shared" si="201"/>
        <v>111</v>
      </c>
      <c r="E1793" s="4">
        <v>0</v>
      </c>
      <c r="F1793" s="4">
        <v>0</v>
      </c>
      <c r="G1793" s="4">
        <v>0</v>
      </c>
      <c r="H1793" s="4">
        <f t="shared" si="196"/>
        <v>960</v>
      </c>
      <c r="I1793" s="4">
        <f t="shared" si="197"/>
        <v>0</v>
      </c>
      <c r="J1793" s="4">
        <f t="shared" si="202"/>
        <v>44000</v>
      </c>
      <c r="K1793" s="4">
        <f t="shared" si="199"/>
        <v>6000</v>
      </c>
      <c r="L1793" s="4">
        <f>IF(D1793=1,"",VLOOKUP(D1793,系数!$AA$1:$AJ$12,MATCH(C1793,圣物评级,0),1))</f>
        <v>55</v>
      </c>
      <c r="M1793" s="4">
        <f t="shared" si="198"/>
        <v>1344220</v>
      </c>
    </row>
    <row r="1794" spans="1:13" x14ac:dyDescent="0.3">
      <c r="A1794" s="4">
        <f t="shared" si="200"/>
        <v>81000015</v>
      </c>
      <c r="B1794" s="4">
        <v>2</v>
      </c>
      <c r="C1794" s="4">
        <f>INDEX(属性!F:F,MATCH(强化!A1794,属性!A:A,0))</f>
        <v>16</v>
      </c>
      <c r="D1794" s="4">
        <f t="shared" si="201"/>
        <v>112</v>
      </c>
      <c r="E1794" s="4">
        <v>0</v>
      </c>
      <c r="F1794" s="4">
        <v>0</v>
      </c>
      <c r="G1794" s="4">
        <v>0</v>
      </c>
      <c r="H1794" s="4">
        <f t="shared" si="196"/>
        <v>966</v>
      </c>
      <c r="I1794" s="4">
        <f t="shared" si="197"/>
        <v>0</v>
      </c>
      <c r="J1794" s="4">
        <f t="shared" si="202"/>
        <v>44000</v>
      </c>
      <c r="K1794" s="4">
        <f t="shared" si="199"/>
        <v>6000</v>
      </c>
      <c r="L1794" s="4">
        <f>IF(D1794=1,"",VLOOKUP(D1794,系数!$AA$1:$AJ$12,MATCH(C1794,圣物评级,0),1))</f>
        <v>55</v>
      </c>
      <c r="M1794" s="4">
        <f t="shared" si="198"/>
        <v>1388220</v>
      </c>
    </row>
    <row r="1795" spans="1:13" x14ac:dyDescent="0.3">
      <c r="A1795" s="4">
        <f t="shared" si="200"/>
        <v>81000015</v>
      </c>
      <c r="B1795" s="4">
        <v>2</v>
      </c>
      <c r="C1795" s="4">
        <f>INDEX(属性!F:F,MATCH(强化!A1795,属性!A:A,0))</f>
        <v>16</v>
      </c>
      <c r="D1795" s="4">
        <f t="shared" si="201"/>
        <v>113</v>
      </c>
      <c r="E1795" s="4">
        <v>0</v>
      </c>
      <c r="F1795" s="4">
        <v>0</v>
      </c>
      <c r="G1795" s="4">
        <v>0</v>
      </c>
      <c r="H1795" s="4">
        <f t="shared" ref="H1795:H1858" si="203">IF(B1795=1,0,VLOOKUP($C1795,圣物数值,2,0)+VLOOKUP($C1795,圣物数值,3,0)*($D1795-1))</f>
        <v>972</v>
      </c>
      <c r="I1795" s="4">
        <f t="shared" ref="I1795:I1858" si="204">IF(B1795=2,0,VLOOKUP($C1795,圣物数值,2,0)+VLOOKUP($C1795,圣物数值,3,0)*($D1795-1))</f>
        <v>0</v>
      </c>
      <c r="J1795" s="4">
        <f t="shared" si="202"/>
        <v>44000</v>
      </c>
      <c r="K1795" s="4">
        <f t="shared" si="199"/>
        <v>6000</v>
      </c>
      <c r="L1795" s="4">
        <f>IF(D1795=1,"",VLOOKUP(D1795,系数!$AA$1:$AJ$12,MATCH(C1795,圣物评级,0),1))</f>
        <v>55</v>
      </c>
      <c r="M1795" s="4">
        <f t="shared" ref="M1795:M1858" si="205">IF(D1795=1,0,M1794+J1794)</f>
        <v>1432220</v>
      </c>
    </row>
    <row r="1796" spans="1:13" x14ac:dyDescent="0.3">
      <c r="A1796" s="4">
        <f t="shared" si="200"/>
        <v>81000015</v>
      </c>
      <c r="B1796" s="4">
        <v>2</v>
      </c>
      <c r="C1796" s="4">
        <f>INDEX(属性!F:F,MATCH(强化!A1796,属性!A:A,0))</f>
        <v>16</v>
      </c>
      <c r="D1796" s="4">
        <f t="shared" si="201"/>
        <v>114</v>
      </c>
      <c r="E1796" s="4">
        <v>0</v>
      </c>
      <c r="F1796" s="4">
        <v>0</v>
      </c>
      <c r="G1796" s="4">
        <v>0</v>
      </c>
      <c r="H1796" s="4">
        <f t="shared" si="203"/>
        <v>978</v>
      </c>
      <c r="I1796" s="4">
        <f t="shared" si="204"/>
        <v>0</v>
      </c>
      <c r="J1796" s="4">
        <f t="shared" si="202"/>
        <v>44000</v>
      </c>
      <c r="K1796" s="4">
        <f t="shared" si="199"/>
        <v>6000</v>
      </c>
      <c r="L1796" s="4">
        <f>IF(D1796=1,"",VLOOKUP(D1796,系数!$AA$1:$AJ$12,MATCH(C1796,圣物评级,0),1))</f>
        <v>55</v>
      </c>
      <c r="M1796" s="4">
        <f t="shared" si="205"/>
        <v>1476220</v>
      </c>
    </row>
    <row r="1797" spans="1:13" x14ac:dyDescent="0.3">
      <c r="A1797" s="4">
        <f t="shared" si="200"/>
        <v>81000015</v>
      </c>
      <c r="B1797" s="4">
        <v>2</v>
      </c>
      <c r="C1797" s="4">
        <f>INDEX(属性!F:F,MATCH(强化!A1797,属性!A:A,0))</f>
        <v>16</v>
      </c>
      <c r="D1797" s="4">
        <f t="shared" si="201"/>
        <v>115</v>
      </c>
      <c r="E1797" s="4">
        <v>0</v>
      </c>
      <c r="F1797" s="4">
        <v>0</v>
      </c>
      <c r="G1797" s="4">
        <v>0</v>
      </c>
      <c r="H1797" s="4">
        <f t="shared" si="203"/>
        <v>984</v>
      </c>
      <c r="I1797" s="4">
        <f t="shared" si="204"/>
        <v>0</v>
      </c>
      <c r="J1797" s="4">
        <f t="shared" si="202"/>
        <v>44000</v>
      </c>
      <c r="K1797" s="4">
        <f t="shared" si="199"/>
        <v>6000</v>
      </c>
      <c r="L1797" s="4">
        <f>IF(D1797=1,"",VLOOKUP(D1797,系数!$AA$1:$AJ$12,MATCH(C1797,圣物评级,0),1))</f>
        <v>55</v>
      </c>
      <c r="M1797" s="4">
        <f t="shared" si="205"/>
        <v>1520220</v>
      </c>
    </row>
    <row r="1798" spans="1:13" x14ac:dyDescent="0.3">
      <c r="A1798" s="4">
        <f t="shared" si="200"/>
        <v>81000015</v>
      </c>
      <c r="B1798" s="4">
        <v>2</v>
      </c>
      <c r="C1798" s="4">
        <f>INDEX(属性!F:F,MATCH(强化!A1798,属性!A:A,0))</f>
        <v>16</v>
      </c>
      <c r="D1798" s="4">
        <f t="shared" si="201"/>
        <v>116</v>
      </c>
      <c r="E1798" s="4">
        <v>0</v>
      </c>
      <c r="F1798" s="4">
        <v>0</v>
      </c>
      <c r="G1798" s="4">
        <v>0</v>
      </c>
      <c r="H1798" s="4">
        <f t="shared" si="203"/>
        <v>990</v>
      </c>
      <c r="I1798" s="4">
        <f t="shared" si="204"/>
        <v>0</v>
      </c>
      <c r="J1798" s="4">
        <f t="shared" si="202"/>
        <v>44000</v>
      </c>
      <c r="K1798" s="4">
        <f t="shared" si="199"/>
        <v>6000</v>
      </c>
      <c r="L1798" s="4">
        <f>IF(D1798=1,"",VLOOKUP(D1798,系数!$AA$1:$AJ$12,MATCH(C1798,圣物评级,0),1))</f>
        <v>55</v>
      </c>
      <c r="M1798" s="4">
        <f t="shared" si="205"/>
        <v>1564220</v>
      </c>
    </row>
    <row r="1799" spans="1:13" x14ac:dyDescent="0.3">
      <c r="A1799" s="4">
        <f t="shared" si="200"/>
        <v>81000015</v>
      </c>
      <c r="B1799" s="4">
        <v>2</v>
      </c>
      <c r="C1799" s="4">
        <f>INDEX(属性!F:F,MATCH(强化!A1799,属性!A:A,0))</f>
        <v>16</v>
      </c>
      <c r="D1799" s="4">
        <f t="shared" si="201"/>
        <v>117</v>
      </c>
      <c r="E1799" s="4">
        <v>0</v>
      </c>
      <c r="F1799" s="4">
        <v>0</v>
      </c>
      <c r="G1799" s="4">
        <v>0</v>
      </c>
      <c r="H1799" s="4">
        <f t="shared" si="203"/>
        <v>996</v>
      </c>
      <c r="I1799" s="4">
        <f t="shared" si="204"/>
        <v>0</v>
      </c>
      <c r="J1799" s="4">
        <f t="shared" si="202"/>
        <v>44000</v>
      </c>
      <c r="K1799" s="4">
        <f t="shared" si="199"/>
        <v>6000</v>
      </c>
      <c r="L1799" s="4">
        <f>IF(D1799=1,"",VLOOKUP(D1799,系数!$AA$1:$AJ$12,MATCH(C1799,圣物评级,0),1))</f>
        <v>55</v>
      </c>
      <c r="M1799" s="4">
        <f t="shared" si="205"/>
        <v>1608220</v>
      </c>
    </row>
    <row r="1800" spans="1:13" x14ac:dyDescent="0.3">
      <c r="A1800" s="4">
        <f t="shared" si="200"/>
        <v>81000015</v>
      </c>
      <c r="B1800" s="4">
        <v>2</v>
      </c>
      <c r="C1800" s="4">
        <f>INDEX(属性!F:F,MATCH(强化!A1800,属性!A:A,0))</f>
        <v>16</v>
      </c>
      <c r="D1800" s="4">
        <f t="shared" si="201"/>
        <v>118</v>
      </c>
      <c r="E1800" s="4">
        <v>0</v>
      </c>
      <c r="F1800" s="4">
        <v>0</v>
      </c>
      <c r="G1800" s="4">
        <v>0</v>
      </c>
      <c r="H1800" s="4">
        <f t="shared" si="203"/>
        <v>1002</v>
      </c>
      <c r="I1800" s="4">
        <f t="shared" si="204"/>
        <v>0</v>
      </c>
      <c r="J1800" s="4">
        <f t="shared" si="202"/>
        <v>44000</v>
      </c>
      <c r="K1800" s="4">
        <f t="shared" si="199"/>
        <v>6000</v>
      </c>
      <c r="L1800" s="4">
        <f>IF(D1800=1,"",VLOOKUP(D1800,系数!$AA$1:$AJ$12,MATCH(C1800,圣物评级,0),1))</f>
        <v>55</v>
      </c>
      <c r="M1800" s="4">
        <f t="shared" si="205"/>
        <v>1652220</v>
      </c>
    </row>
    <row r="1801" spans="1:13" x14ac:dyDescent="0.3">
      <c r="A1801" s="4">
        <f t="shared" si="200"/>
        <v>81000015</v>
      </c>
      <c r="B1801" s="4">
        <v>2</v>
      </c>
      <c r="C1801" s="4">
        <f>INDEX(属性!F:F,MATCH(强化!A1801,属性!A:A,0))</f>
        <v>16</v>
      </c>
      <c r="D1801" s="4">
        <f t="shared" si="201"/>
        <v>119</v>
      </c>
      <c r="E1801" s="4">
        <v>0</v>
      </c>
      <c r="F1801" s="4">
        <v>0</v>
      </c>
      <c r="G1801" s="4">
        <v>0</v>
      </c>
      <c r="H1801" s="4">
        <f t="shared" si="203"/>
        <v>1008</v>
      </c>
      <c r="I1801" s="4">
        <f t="shared" si="204"/>
        <v>0</v>
      </c>
      <c r="J1801" s="4">
        <f t="shared" si="202"/>
        <v>44000</v>
      </c>
      <c r="K1801" s="4">
        <f t="shared" si="199"/>
        <v>6000</v>
      </c>
      <c r="L1801" s="4">
        <f>IF(D1801=1,"",VLOOKUP(D1801,系数!$AA$1:$AJ$12,MATCH(C1801,圣物评级,0),1))</f>
        <v>55</v>
      </c>
      <c r="M1801" s="4">
        <f t="shared" si="205"/>
        <v>1696220</v>
      </c>
    </row>
    <row r="1802" spans="1:13" x14ac:dyDescent="0.3">
      <c r="A1802" s="4">
        <f t="shared" si="200"/>
        <v>81000015</v>
      </c>
      <c r="B1802" s="4">
        <v>2</v>
      </c>
      <c r="C1802" s="4">
        <f>INDEX(属性!F:F,MATCH(强化!A1802,属性!A:A,0))</f>
        <v>16</v>
      </c>
      <c r="D1802" s="4">
        <f t="shared" si="201"/>
        <v>120</v>
      </c>
      <c r="E1802" s="4">
        <v>0</v>
      </c>
      <c r="F1802" s="4">
        <v>0</v>
      </c>
      <c r="G1802" s="4">
        <v>0</v>
      </c>
      <c r="H1802" s="4">
        <f t="shared" si="203"/>
        <v>1014</v>
      </c>
      <c r="I1802" s="4">
        <f t="shared" si="204"/>
        <v>0</v>
      </c>
      <c r="J1802" s="4">
        <f t="shared" si="202"/>
        <v>44000</v>
      </c>
      <c r="K1802" s="4">
        <f t="shared" si="199"/>
        <v>6000</v>
      </c>
      <c r="L1802" s="4">
        <f>IF(D1802=1,"",VLOOKUP(D1802,系数!$AA$1:$AJ$12,MATCH(C1802,圣物评级,0),1))</f>
        <v>55</v>
      </c>
      <c r="M1802" s="4">
        <f t="shared" si="205"/>
        <v>1740220</v>
      </c>
    </row>
    <row r="1803" spans="1:13" x14ac:dyDescent="0.3">
      <c r="A1803" s="4">
        <f t="shared" si="200"/>
        <v>81000016</v>
      </c>
      <c r="B1803" s="4">
        <v>2</v>
      </c>
      <c r="C1803" s="4">
        <f>INDEX(属性!F:F,MATCH(强化!A1803,属性!A:A,0))</f>
        <v>16</v>
      </c>
      <c r="D1803" s="4">
        <f t="shared" si="201"/>
        <v>1</v>
      </c>
      <c r="E1803" s="4">
        <v>0</v>
      </c>
      <c r="F1803" s="4">
        <v>0</v>
      </c>
      <c r="G1803" s="4">
        <v>0</v>
      </c>
      <c r="H1803" s="4">
        <f t="shared" si="203"/>
        <v>300</v>
      </c>
      <c r="I1803" s="4">
        <f t="shared" si="204"/>
        <v>0</v>
      </c>
      <c r="J1803" s="4">
        <f t="shared" si="202"/>
        <v>8</v>
      </c>
      <c r="K1803" s="4">
        <f t="shared" si="199"/>
        <v>6000</v>
      </c>
      <c r="L1803" s="4" t="str">
        <f>IF(D1803=1,"",VLOOKUP(D1803,系数!$AA$1:$AJ$12,MATCH(C1803,圣物评级,0),1))</f>
        <v/>
      </c>
      <c r="M1803" s="4">
        <f t="shared" si="205"/>
        <v>0</v>
      </c>
    </row>
    <row r="1804" spans="1:13" x14ac:dyDescent="0.3">
      <c r="A1804" s="4">
        <f t="shared" si="200"/>
        <v>81000016</v>
      </c>
      <c r="B1804" s="4">
        <v>2</v>
      </c>
      <c r="C1804" s="4">
        <f>INDEX(属性!F:F,MATCH(强化!A1804,属性!A:A,0))</f>
        <v>16</v>
      </c>
      <c r="D1804" s="4">
        <f t="shared" si="201"/>
        <v>2</v>
      </c>
      <c r="E1804" s="4">
        <v>0</v>
      </c>
      <c r="F1804" s="4">
        <v>0</v>
      </c>
      <c r="G1804" s="4">
        <v>0</v>
      </c>
      <c r="H1804" s="4">
        <f t="shared" si="203"/>
        <v>306</v>
      </c>
      <c r="I1804" s="4">
        <f t="shared" si="204"/>
        <v>0</v>
      </c>
      <c r="J1804" s="4">
        <f t="shared" si="202"/>
        <v>16</v>
      </c>
      <c r="K1804" s="4">
        <f t="shared" si="199"/>
        <v>6000</v>
      </c>
      <c r="L1804" s="4">
        <f>IF(D1804=1,"",VLOOKUP(D1804,系数!$AA$1:$AJ$12,MATCH(C1804,圣物评级,0),1))</f>
        <v>5</v>
      </c>
      <c r="M1804" s="4">
        <f t="shared" si="205"/>
        <v>8</v>
      </c>
    </row>
    <row r="1805" spans="1:13" x14ac:dyDescent="0.3">
      <c r="A1805" s="4">
        <f t="shared" si="200"/>
        <v>81000016</v>
      </c>
      <c r="B1805" s="4">
        <v>2</v>
      </c>
      <c r="C1805" s="4">
        <f>INDEX(属性!F:F,MATCH(强化!A1805,属性!A:A,0))</f>
        <v>16</v>
      </c>
      <c r="D1805" s="4">
        <f t="shared" si="201"/>
        <v>3</v>
      </c>
      <c r="E1805" s="4">
        <v>0</v>
      </c>
      <c r="F1805" s="4">
        <v>0</v>
      </c>
      <c r="G1805" s="4">
        <v>0</v>
      </c>
      <c r="H1805" s="4">
        <f t="shared" si="203"/>
        <v>312</v>
      </c>
      <c r="I1805" s="4">
        <f t="shared" si="204"/>
        <v>0</v>
      </c>
      <c r="J1805" s="4">
        <f t="shared" si="202"/>
        <v>24</v>
      </c>
      <c r="K1805" s="4">
        <f t="shared" si="199"/>
        <v>6000</v>
      </c>
      <c r="L1805" s="4">
        <f>IF(D1805=1,"",VLOOKUP(D1805,系数!$AA$1:$AJ$12,MATCH(C1805,圣物评级,0),1))</f>
        <v>5</v>
      </c>
      <c r="M1805" s="4">
        <f t="shared" si="205"/>
        <v>24</v>
      </c>
    </row>
    <row r="1806" spans="1:13" x14ac:dyDescent="0.3">
      <c r="A1806" s="4">
        <f t="shared" si="200"/>
        <v>81000016</v>
      </c>
      <c r="B1806" s="4">
        <v>2</v>
      </c>
      <c r="C1806" s="4">
        <f>INDEX(属性!F:F,MATCH(强化!A1806,属性!A:A,0))</f>
        <v>16</v>
      </c>
      <c r="D1806" s="4">
        <f t="shared" si="201"/>
        <v>4</v>
      </c>
      <c r="E1806" s="4">
        <v>0</v>
      </c>
      <c r="F1806" s="4">
        <v>0</v>
      </c>
      <c r="G1806" s="4">
        <v>0</v>
      </c>
      <c r="H1806" s="4">
        <f t="shared" si="203"/>
        <v>318</v>
      </c>
      <c r="I1806" s="4">
        <f t="shared" si="204"/>
        <v>0</v>
      </c>
      <c r="J1806" s="4">
        <f t="shared" si="202"/>
        <v>32</v>
      </c>
      <c r="K1806" s="4">
        <f t="shared" si="199"/>
        <v>6000</v>
      </c>
      <c r="L1806" s="4">
        <f>IF(D1806=1,"",VLOOKUP(D1806,系数!$AA$1:$AJ$12,MATCH(C1806,圣物评级,0),1))</f>
        <v>5</v>
      </c>
      <c r="M1806" s="4">
        <f t="shared" si="205"/>
        <v>48</v>
      </c>
    </row>
    <row r="1807" spans="1:13" x14ac:dyDescent="0.3">
      <c r="A1807" s="4">
        <f t="shared" si="200"/>
        <v>81000016</v>
      </c>
      <c r="B1807" s="4">
        <v>2</v>
      </c>
      <c r="C1807" s="4">
        <f>INDEX(属性!F:F,MATCH(强化!A1807,属性!A:A,0))</f>
        <v>16</v>
      </c>
      <c r="D1807" s="4">
        <f t="shared" si="201"/>
        <v>5</v>
      </c>
      <c r="E1807" s="4">
        <v>0</v>
      </c>
      <c r="F1807" s="4">
        <v>0</v>
      </c>
      <c r="G1807" s="4">
        <v>0</v>
      </c>
      <c r="H1807" s="4">
        <f t="shared" si="203"/>
        <v>324</v>
      </c>
      <c r="I1807" s="4">
        <f t="shared" si="204"/>
        <v>0</v>
      </c>
      <c r="J1807" s="4">
        <f t="shared" si="202"/>
        <v>40</v>
      </c>
      <c r="K1807" s="4">
        <f t="shared" si="199"/>
        <v>6000</v>
      </c>
      <c r="L1807" s="4">
        <f>IF(D1807=1,"",VLOOKUP(D1807,系数!$AA$1:$AJ$12,MATCH(C1807,圣物评级,0),1))</f>
        <v>5</v>
      </c>
      <c r="M1807" s="4">
        <f t="shared" si="205"/>
        <v>80</v>
      </c>
    </row>
    <row r="1808" spans="1:13" x14ac:dyDescent="0.3">
      <c r="A1808" s="4">
        <f t="shared" si="200"/>
        <v>81000016</v>
      </c>
      <c r="B1808" s="4">
        <v>2</v>
      </c>
      <c r="C1808" s="4">
        <f>INDEX(属性!F:F,MATCH(强化!A1808,属性!A:A,0))</f>
        <v>16</v>
      </c>
      <c r="D1808" s="4">
        <f t="shared" si="201"/>
        <v>6</v>
      </c>
      <c r="E1808" s="4">
        <v>0</v>
      </c>
      <c r="F1808" s="4">
        <v>0</v>
      </c>
      <c r="G1808" s="4">
        <v>0</v>
      </c>
      <c r="H1808" s="4">
        <f t="shared" si="203"/>
        <v>330</v>
      </c>
      <c r="I1808" s="4">
        <f t="shared" si="204"/>
        <v>0</v>
      </c>
      <c r="J1808" s="4">
        <f t="shared" si="202"/>
        <v>48</v>
      </c>
      <c r="K1808" s="4">
        <f t="shared" si="199"/>
        <v>6000</v>
      </c>
      <c r="L1808" s="4">
        <f>IF(D1808=1,"",VLOOKUP(D1808,系数!$AA$1:$AJ$12,MATCH(C1808,圣物评级,0),1))</f>
        <v>5</v>
      </c>
      <c r="M1808" s="4">
        <f t="shared" si="205"/>
        <v>120</v>
      </c>
    </row>
    <row r="1809" spans="1:13" x14ac:dyDescent="0.3">
      <c r="A1809" s="4">
        <f t="shared" si="200"/>
        <v>81000016</v>
      </c>
      <c r="B1809" s="4">
        <v>2</v>
      </c>
      <c r="C1809" s="4">
        <f>INDEX(属性!F:F,MATCH(强化!A1809,属性!A:A,0))</f>
        <v>16</v>
      </c>
      <c r="D1809" s="4">
        <f t="shared" si="201"/>
        <v>7</v>
      </c>
      <c r="E1809" s="4">
        <v>0</v>
      </c>
      <c r="F1809" s="4">
        <v>0</v>
      </c>
      <c r="G1809" s="4">
        <v>0</v>
      </c>
      <c r="H1809" s="4">
        <f t="shared" si="203"/>
        <v>336</v>
      </c>
      <c r="I1809" s="4">
        <f t="shared" si="204"/>
        <v>0</v>
      </c>
      <c r="J1809" s="4">
        <f t="shared" si="202"/>
        <v>56</v>
      </c>
      <c r="K1809" s="4">
        <f t="shared" si="199"/>
        <v>6000</v>
      </c>
      <c r="L1809" s="4">
        <f>IF(D1809=1,"",VLOOKUP(D1809,系数!$AA$1:$AJ$12,MATCH(C1809,圣物评级,0),1))</f>
        <v>5</v>
      </c>
      <c r="M1809" s="4">
        <f t="shared" si="205"/>
        <v>168</v>
      </c>
    </row>
    <row r="1810" spans="1:13" x14ac:dyDescent="0.3">
      <c r="A1810" s="4">
        <f t="shared" si="200"/>
        <v>81000016</v>
      </c>
      <c r="B1810" s="4">
        <v>2</v>
      </c>
      <c r="C1810" s="4">
        <f>INDEX(属性!F:F,MATCH(强化!A1810,属性!A:A,0))</f>
        <v>16</v>
      </c>
      <c r="D1810" s="4">
        <f t="shared" si="201"/>
        <v>8</v>
      </c>
      <c r="E1810" s="4">
        <v>0</v>
      </c>
      <c r="F1810" s="4">
        <v>0</v>
      </c>
      <c r="G1810" s="4">
        <v>0</v>
      </c>
      <c r="H1810" s="4">
        <f t="shared" si="203"/>
        <v>342</v>
      </c>
      <c r="I1810" s="4">
        <f t="shared" si="204"/>
        <v>0</v>
      </c>
      <c r="J1810" s="4">
        <f t="shared" si="202"/>
        <v>64</v>
      </c>
      <c r="K1810" s="4">
        <f t="shared" si="199"/>
        <v>6000</v>
      </c>
      <c r="L1810" s="4">
        <f>IF(D1810=1,"",VLOOKUP(D1810,系数!$AA$1:$AJ$12,MATCH(C1810,圣物评级,0),1))</f>
        <v>5</v>
      </c>
      <c r="M1810" s="4">
        <f t="shared" si="205"/>
        <v>224</v>
      </c>
    </row>
    <row r="1811" spans="1:13" x14ac:dyDescent="0.3">
      <c r="A1811" s="4">
        <f t="shared" si="200"/>
        <v>81000016</v>
      </c>
      <c r="B1811" s="4">
        <v>2</v>
      </c>
      <c r="C1811" s="4">
        <f>INDEX(属性!F:F,MATCH(强化!A1811,属性!A:A,0))</f>
        <v>16</v>
      </c>
      <c r="D1811" s="4">
        <f t="shared" si="201"/>
        <v>9</v>
      </c>
      <c r="E1811" s="4">
        <v>0</v>
      </c>
      <c r="F1811" s="4">
        <v>0</v>
      </c>
      <c r="G1811" s="4">
        <v>0</v>
      </c>
      <c r="H1811" s="4">
        <f t="shared" si="203"/>
        <v>348</v>
      </c>
      <c r="I1811" s="4">
        <f t="shared" si="204"/>
        <v>0</v>
      </c>
      <c r="J1811" s="4">
        <f t="shared" si="202"/>
        <v>72</v>
      </c>
      <c r="K1811" s="4">
        <f t="shared" si="199"/>
        <v>6000</v>
      </c>
      <c r="L1811" s="4">
        <f>IF(D1811=1,"",VLOOKUP(D1811,系数!$AA$1:$AJ$12,MATCH(C1811,圣物评级,0),1))</f>
        <v>5</v>
      </c>
      <c r="M1811" s="4">
        <f t="shared" si="205"/>
        <v>288</v>
      </c>
    </row>
    <row r="1812" spans="1:13" x14ac:dyDescent="0.3">
      <c r="A1812" s="4">
        <f t="shared" si="200"/>
        <v>81000016</v>
      </c>
      <c r="B1812" s="4">
        <v>2</v>
      </c>
      <c r="C1812" s="4">
        <f>INDEX(属性!F:F,MATCH(强化!A1812,属性!A:A,0))</f>
        <v>16</v>
      </c>
      <c r="D1812" s="4">
        <f t="shared" si="201"/>
        <v>10</v>
      </c>
      <c r="E1812" s="4">
        <v>0</v>
      </c>
      <c r="F1812" s="4">
        <v>0</v>
      </c>
      <c r="G1812" s="4">
        <v>0</v>
      </c>
      <c r="H1812" s="4">
        <f t="shared" si="203"/>
        <v>354</v>
      </c>
      <c r="I1812" s="4">
        <f t="shared" si="204"/>
        <v>0</v>
      </c>
      <c r="J1812" s="4">
        <f t="shared" si="202"/>
        <v>80</v>
      </c>
      <c r="K1812" s="4">
        <f t="shared" si="199"/>
        <v>6000</v>
      </c>
      <c r="L1812" s="4">
        <f>IF(D1812=1,"",VLOOKUP(D1812,系数!$AA$1:$AJ$12,MATCH(C1812,圣物评级,0),1))</f>
        <v>10</v>
      </c>
      <c r="M1812" s="4">
        <f t="shared" si="205"/>
        <v>360</v>
      </c>
    </row>
    <row r="1813" spans="1:13" x14ac:dyDescent="0.3">
      <c r="A1813" s="4">
        <f t="shared" si="200"/>
        <v>81000016</v>
      </c>
      <c r="B1813" s="4">
        <v>2</v>
      </c>
      <c r="C1813" s="4">
        <f>INDEX(属性!F:F,MATCH(强化!A1813,属性!A:A,0))</f>
        <v>16</v>
      </c>
      <c r="D1813" s="4">
        <f t="shared" si="201"/>
        <v>11</v>
      </c>
      <c r="E1813" s="4">
        <v>0</v>
      </c>
      <c r="F1813" s="4">
        <v>0</v>
      </c>
      <c r="G1813" s="4">
        <v>0</v>
      </c>
      <c r="H1813" s="4">
        <f t="shared" si="203"/>
        <v>360</v>
      </c>
      <c r="I1813" s="4">
        <f t="shared" si="204"/>
        <v>0</v>
      </c>
      <c r="J1813" s="4">
        <f t="shared" si="202"/>
        <v>96</v>
      </c>
      <c r="K1813" s="4">
        <f t="shared" si="199"/>
        <v>6000</v>
      </c>
      <c r="L1813" s="4">
        <f>IF(D1813=1,"",VLOOKUP(D1813,系数!$AA$1:$AJ$12,MATCH(C1813,圣物评级,0),1))</f>
        <v>10</v>
      </c>
      <c r="M1813" s="4">
        <f t="shared" si="205"/>
        <v>440</v>
      </c>
    </row>
    <row r="1814" spans="1:13" x14ac:dyDescent="0.3">
      <c r="A1814" s="4">
        <f t="shared" si="200"/>
        <v>81000016</v>
      </c>
      <c r="B1814" s="4">
        <v>2</v>
      </c>
      <c r="C1814" s="4">
        <f>INDEX(属性!F:F,MATCH(强化!A1814,属性!A:A,0))</f>
        <v>16</v>
      </c>
      <c r="D1814" s="4">
        <f t="shared" si="201"/>
        <v>12</v>
      </c>
      <c r="E1814" s="4">
        <v>0</v>
      </c>
      <c r="F1814" s="4">
        <v>0</v>
      </c>
      <c r="G1814" s="4">
        <v>0</v>
      </c>
      <c r="H1814" s="4">
        <f t="shared" si="203"/>
        <v>366</v>
      </c>
      <c r="I1814" s="4">
        <f t="shared" si="204"/>
        <v>0</v>
      </c>
      <c r="J1814" s="4">
        <f t="shared" si="202"/>
        <v>112</v>
      </c>
      <c r="K1814" s="4">
        <f t="shared" si="199"/>
        <v>6000</v>
      </c>
      <c r="L1814" s="4">
        <f>IF(D1814=1,"",VLOOKUP(D1814,系数!$AA$1:$AJ$12,MATCH(C1814,圣物评级,0),1))</f>
        <v>10</v>
      </c>
      <c r="M1814" s="4">
        <f t="shared" si="205"/>
        <v>536</v>
      </c>
    </row>
    <row r="1815" spans="1:13" x14ac:dyDescent="0.3">
      <c r="A1815" s="4">
        <f t="shared" si="200"/>
        <v>81000016</v>
      </c>
      <c r="B1815" s="4">
        <v>2</v>
      </c>
      <c r="C1815" s="4">
        <f>INDEX(属性!F:F,MATCH(强化!A1815,属性!A:A,0))</f>
        <v>16</v>
      </c>
      <c r="D1815" s="4">
        <f t="shared" si="201"/>
        <v>13</v>
      </c>
      <c r="E1815" s="4">
        <v>0</v>
      </c>
      <c r="F1815" s="4">
        <v>0</v>
      </c>
      <c r="G1815" s="4">
        <v>0</v>
      </c>
      <c r="H1815" s="4">
        <f t="shared" si="203"/>
        <v>372</v>
      </c>
      <c r="I1815" s="4">
        <f t="shared" si="204"/>
        <v>0</v>
      </c>
      <c r="J1815" s="4">
        <f t="shared" si="202"/>
        <v>128</v>
      </c>
      <c r="K1815" s="4">
        <f t="shared" si="199"/>
        <v>6000</v>
      </c>
      <c r="L1815" s="4">
        <f>IF(D1815=1,"",VLOOKUP(D1815,系数!$AA$1:$AJ$12,MATCH(C1815,圣物评级,0),1))</f>
        <v>10</v>
      </c>
      <c r="M1815" s="4">
        <f t="shared" si="205"/>
        <v>648</v>
      </c>
    </row>
    <row r="1816" spans="1:13" x14ac:dyDescent="0.3">
      <c r="A1816" s="4">
        <f t="shared" si="200"/>
        <v>81000016</v>
      </c>
      <c r="B1816" s="4">
        <v>2</v>
      </c>
      <c r="C1816" s="4">
        <f>INDEX(属性!F:F,MATCH(强化!A1816,属性!A:A,0))</f>
        <v>16</v>
      </c>
      <c r="D1816" s="4">
        <f t="shared" si="201"/>
        <v>14</v>
      </c>
      <c r="E1816" s="4">
        <v>0</v>
      </c>
      <c r="F1816" s="4">
        <v>0</v>
      </c>
      <c r="G1816" s="4">
        <v>0</v>
      </c>
      <c r="H1816" s="4">
        <f t="shared" si="203"/>
        <v>378</v>
      </c>
      <c r="I1816" s="4">
        <f t="shared" si="204"/>
        <v>0</v>
      </c>
      <c r="J1816" s="4">
        <f t="shared" si="202"/>
        <v>144</v>
      </c>
      <c r="K1816" s="4">
        <f t="shared" si="199"/>
        <v>6000</v>
      </c>
      <c r="L1816" s="4">
        <f>IF(D1816=1,"",VLOOKUP(D1816,系数!$AA$1:$AJ$12,MATCH(C1816,圣物评级,0),1))</f>
        <v>10</v>
      </c>
      <c r="M1816" s="4">
        <f t="shared" si="205"/>
        <v>776</v>
      </c>
    </row>
    <row r="1817" spans="1:13" x14ac:dyDescent="0.3">
      <c r="A1817" s="4">
        <f t="shared" si="200"/>
        <v>81000016</v>
      </c>
      <c r="B1817" s="4">
        <v>2</v>
      </c>
      <c r="C1817" s="4">
        <f>INDEX(属性!F:F,MATCH(强化!A1817,属性!A:A,0))</f>
        <v>16</v>
      </c>
      <c r="D1817" s="4">
        <f t="shared" si="201"/>
        <v>15</v>
      </c>
      <c r="E1817" s="4">
        <v>0</v>
      </c>
      <c r="F1817" s="4">
        <v>0</v>
      </c>
      <c r="G1817" s="4">
        <v>0</v>
      </c>
      <c r="H1817" s="4">
        <f t="shared" si="203"/>
        <v>384</v>
      </c>
      <c r="I1817" s="4">
        <f t="shared" si="204"/>
        <v>0</v>
      </c>
      <c r="J1817" s="4">
        <f t="shared" si="202"/>
        <v>160</v>
      </c>
      <c r="K1817" s="4">
        <f t="shared" si="199"/>
        <v>6000</v>
      </c>
      <c r="L1817" s="4">
        <f>IF(D1817=1,"",VLOOKUP(D1817,系数!$AA$1:$AJ$12,MATCH(C1817,圣物评级,0),1))</f>
        <v>10</v>
      </c>
      <c r="M1817" s="4">
        <f t="shared" si="205"/>
        <v>920</v>
      </c>
    </row>
    <row r="1818" spans="1:13" x14ac:dyDescent="0.3">
      <c r="A1818" s="4">
        <f t="shared" si="200"/>
        <v>81000016</v>
      </c>
      <c r="B1818" s="4">
        <v>2</v>
      </c>
      <c r="C1818" s="4">
        <f>INDEX(属性!F:F,MATCH(强化!A1818,属性!A:A,0))</f>
        <v>16</v>
      </c>
      <c r="D1818" s="4">
        <f t="shared" si="201"/>
        <v>16</v>
      </c>
      <c r="E1818" s="4">
        <v>0</v>
      </c>
      <c r="F1818" s="4">
        <v>0</v>
      </c>
      <c r="G1818" s="4">
        <v>0</v>
      </c>
      <c r="H1818" s="4">
        <f t="shared" si="203"/>
        <v>390</v>
      </c>
      <c r="I1818" s="4">
        <f t="shared" si="204"/>
        <v>0</v>
      </c>
      <c r="J1818" s="4">
        <f t="shared" si="202"/>
        <v>176</v>
      </c>
      <c r="K1818" s="4">
        <f t="shared" si="199"/>
        <v>6000</v>
      </c>
      <c r="L1818" s="4">
        <f>IF(D1818=1,"",VLOOKUP(D1818,系数!$AA$1:$AJ$12,MATCH(C1818,圣物评级,0),1))</f>
        <v>10</v>
      </c>
      <c r="M1818" s="4">
        <f t="shared" si="205"/>
        <v>1080</v>
      </c>
    </row>
    <row r="1819" spans="1:13" x14ac:dyDescent="0.3">
      <c r="A1819" s="4">
        <f t="shared" si="200"/>
        <v>81000016</v>
      </c>
      <c r="B1819" s="4">
        <v>2</v>
      </c>
      <c r="C1819" s="4">
        <f>INDEX(属性!F:F,MATCH(强化!A1819,属性!A:A,0))</f>
        <v>16</v>
      </c>
      <c r="D1819" s="4">
        <f t="shared" si="201"/>
        <v>17</v>
      </c>
      <c r="E1819" s="4">
        <v>0</v>
      </c>
      <c r="F1819" s="4">
        <v>0</v>
      </c>
      <c r="G1819" s="4">
        <v>0</v>
      </c>
      <c r="H1819" s="4">
        <f t="shared" si="203"/>
        <v>396</v>
      </c>
      <c r="I1819" s="4">
        <f t="shared" si="204"/>
        <v>0</v>
      </c>
      <c r="J1819" s="4">
        <f t="shared" si="202"/>
        <v>192</v>
      </c>
      <c r="K1819" s="4">
        <f t="shared" si="199"/>
        <v>6000</v>
      </c>
      <c r="L1819" s="4">
        <f>IF(D1819=1,"",VLOOKUP(D1819,系数!$AA$1:$AJ$12,MATCH(C1819,圣物评级,0),1))</f>
        <v>10</v>
      </c>
      <c r="M1819" s="4">
        <f t="shared" si="205"/>
        <v>1256</v>
      </c>
    </row>
    <row r="1820" spans="1:13" x14ac:dyDescent="0.3">
      <c r="A1820" s="4">
        <f t="shared" si="200"/>
        <v>81000016</v>
      </c>
      <c r="B1820" s="4">
        <v>2</v>
      </c>
      <c r="C1820" s="4">
        <f>INDEX(属性!F:F,MATCH(强化!A1820,属性!A:A,0))</f>
        <v>16</v>
      </c>
      <c r="D1820" s="4">
        <f t="shared" si="201"/>
        <v>18</v>
      </c>
      <c r="E1820" s="4">
        <v>0</v>
      </c>
      <c r="F1820" s="4">
        <v>0</v>
      </c>
      <c r="G1820" s="4">
        <v>0</v>
      </c>
      <c r="H1820" s="4">
        <f t="shared" si="203"/>
        <v>402</v>
      </c>
      <c r="I1820" s="4">
        <f t="shared" si="204"/>
        <v>0</v>
      </c>
      <c r="J1820" s="4">
        <f t="shared" si="202"/>
        <v>208</v>
      </c>
      <c r="K1820" s="4">
        <f t="shared" si="199"/>
        <v>6000</v>
      </c>
      <c r="L1820" s="4">
        <f>IF(D1820=1,"",VLOOKUP(D1820,系数!$AA$1:$AJ$12,MATCH(C1820,圣物评级,0),1))</f>
        <v>10</v>
      </c>
      <c r="M1820" s="4">
        <f t="shared" si="205"/>
        <v>1448</v>
      </c>
    </row>
    <row r="1821" spans="1:13" x14ac:dyDescent="0.3">
      <c r="A1821" s="4">
        <f t="shared" si="200"/>
        <v>81000016</v>
      </c>
      <c r="B1821" s="4">
        <v>2</v>
      </c>
      <c r="C1821" s="4">
        <f>INDEX(属性!F:F,MATCH(强化!A1821,属性!A:A,0))</f>
        <v>16</v>
      </c>
      <c r="D1821" s="4">
        <f t="shared" si="201"/>
        <v>19</v>
      </c>
      <c r="E1821" s="4">
        <v>0</v>
      </c>
      <c r="F1821" s="4">
        <v>0</v>
      </c>
      <c r="G1821" s="4">
        <v>0</v>
      </c>
      <c r="H1821" s="4">
        <f t="shared" si="203"/>
        <v>408</v>
      </c>
      <c r="I1821" s="4">
        <f t="shared" si="204"/>
        <v>0</v>
      </c>
      <c r="J1821" s="4">
        <f t="shared" si="202"/>
        <v>224</v>
      </c>
      <c r="K1821" s="4">
        <f t="shared" si="199"/>
        <v>6000</v>
      </c>
      <c r="L1821" s="4">
        <f>IF(D1821=1,"",VLOOKUP(D1821,系数!$AA$1:$AJ$12,MATCH(C1821,圣物评级,0),1))</f>
        <v>10</v>
      </c>
      <c r="M1821" s="4">
        <f t="shared" si="205"/>
        <v>1656</v>
      </c>
    </row>
    <row r="1822" spans="1:13" x14ac:dyDescent="0.3">
      <c r="A1822" s="4">
        <f t="shared" si="200"/>
        <v>81000016</v>
      </c>
      <c r="B1822" s="4">
        <v>2</v>
      </c>
      <c r="C1822" s="4">
        <f>INDEX(属性!F:F,MATCH(强化!A1822,属性!A:A,0))</f>
        <v>16</v>
      </c>
      <c r="D1822" s="4">
        <f t="shared" si="201"/>
        <v>20</v>
      </c>
      <c r="E1822" s="4">
        <v>0</v>
      </c>
      <c r="F1822" s="4">
        <v>0</v>
      </c>
      <c r="G1822" s="4">
        <v>0</v>
      </c>
      <c r="H1822" s="4">
        <f t="shared" si="203"/>
        <v>414</v>
      </c>
      <c r="I1822" s="4">
        <f t="shared" si="204"/>
        <v>0</v>
      </c>
      <c r="J1822" s="4">
        <f t="shared" si="202"/>
        <v>240</v>
      </c>
      <c r="K1822" s="4">
        <f t="shared" si="199"/>
        <v>6000</v>
      </c>
      <c r="L1822" s="4">
        <f>IF(D1822=1,"",VLOOKUP(D1822,系数!$AA$1:$AJ$12,MATCH(C1822,圣物评级,0),1))</f>
        <v>15</v>
      </c>
      <c r="M1822" s="4">
        <f t="shared" si="205"/>
        <v>1880</v>
      </c>
    </row>
    <row r="1823" spans="1:13" x14ac:dyDescent="0.3">
      <c r="A1823" s="4">
        <f t="shared" si="200"/>
        <v>81000016</v>
      </c>
      <c r="B1823" s="4">
        <v>2</v>
      </c>
      <c r="C1823" s="4">
        <f>INDEX(属性!F:F,MATCH(强化!A1823,属性!A:A,0))</f>
        <v>16</v>
      </c>
      <c r="D1823" s="4">
        <f t="shared" si="201"/>
        <v>21</v>
      </c>
      <c r="E1823" s="4">
        <v>0</v>
      </c>
      <c r="F1823" s="4">
        <v>0</v>
      </c>
      <c r="G1823" s="4">
        <v>0</v>
      </c>
      <c r="H1823" s="4">
        <f t="shared" si="203"/>
        <v>420</v>
      </c>
      <c r="I1823" s="4">
        <f t="shared" si="204"/>
        <v>0</v>
      </c>
      <c r="J1823" s="4">
        <f t="shared" si="202"/>
        <v>256</v>
      </c>
      <c r="K1823" s="4">
        <f t="shared" si="199"/>
        <v>6000</v>
      </c>
      <c r="L1823" s="4">
        <f>IF(D1823=1,"",VLOOKUP(D1823,系数!$AA$1:$AJ$12,MATCH(C1823,圣物评级,0),1))</f>
        <v>15</v>
      </c>
      <c r="M1823" s="4">
        <f t="shared" si="205"/>
        <v>2120</v>
      </c>
    </row>
    <row r="1824" spans="1:13" x14ac:dyDescent="0.3">
      <c r="A1824" s="4">
        <f t="shared" si="200"/>
        <v>81000016</v>
      </c>
      <c r="B1824" s="4">
        <v>2</v>
      </c>
      <c r="C1824" s="4">
        <f>INDEX(属性!F:F,MATCH(强化!A1824,属性!A:A,0))</f>
        <v>16</v>
      </c>
      <c r="D1824" s="4">
        <f t="shared" si="201"/>
        <v>22</v>
      </c>
      <c r="E1824" s="4">
        <v>0</v>
      </c>
      <c r="F1824" s="4">
        <v>0</v>
      </c>
      <c r="G1824" s="4">
        <v>0</v>
      </c>
      <c r="H1824" s="4">
        <f t="shared" si="203"/>
        <v>426</v>
      </c>
      <c r="I1824" s="4">
        <f t="shared" si="204"/>
        <v>0</v>
      </c>
      <c r="J1824" s="4">
        <f t="shared" si="202"/>
        <v>272</v>
      </c>
      <c r="K1824" s="4">
        <f t="shared" si="199"/>
        <v>6000</v>
      </c>
      <c r="L1824" s="4">
        <f>IF(D1824=1,"",VLOOKUP(D1824,系数!$AA$1:$AJ$12,MATCH(C1824,圣物评级,0),1))</f>
        <v>15</v>
      </c>
      <c r="M1824" s="4">
        <f t="shared" si="205"/>
        <v>2376</v>
      </c>
    </row>
    <row r="1825" spans="1:13" x14ac:dyDescent="0.3">
      <c r="A1825" s="4">
        <f t="shared" si="200"/>
        <v>81000016</v>
      </c>
      <c r="B1825" s="4">
        <v>2</v>
      </c>
      <c r="C1825" s="4">
        <f>INDEX(属性!F:F,MATCH(强化!A1825,属性!A:A,0))</f>
        <v>16</v>
      </c>
      <c r="D1825" s="4">
        <f t="shared" si="201"/>
        <v>23</v>
      </c>
      <c r="E1825" s="4">
        <v>0</v>
      </c>
      <c r="F1825" s="4">
        <v>0</v>
      </c>
      <c r="G1825" s="4">
        <v>0</v>
      </c>
      <c r="H1825" s="4">
        <f t="shared" si="203"/>
        <v>432</v>
      </c>
      <c r="I1825" s="4">
        <f t="shared" si="204"/>
        <v>0</v>
      </c>
      <c r="J1825" s="4">
        <f t="shared" si="202"/>
        <v>288</v>
      </c>
      <c r="K1825" s="4">
        <f t="shared" si="199"/>
        <v>6000</v>
      </c>
      <c r="L1825" s="4">
        <f>IF(D1825=1,"",VLOOKUP(D1825,系数!$AA$1:$AJ$12,MATCH(C1825,圣物评级,0),1))</f>
        <v>15</v>
      </c>
      <c r="M1825" s="4">
        <f t="shared" si="205"/>
        <v>2648</v>
      </c>
    </row>
    <row r="1826" spans="1:13" x14ac:dyDescent="0.3">
      <c r="A1826" s="4">
        <f t="shared" si="200"/>
        <v>81000016</v>
      </c>
      <c r="B1826" s="4">
        <v>2</v>
      </c>
      <c r="C1826" s="4">
        <f>INDEX(属性!F:F,MATCH(强化!A1826,属性!A:A,0))</f>
        <v>16</v>
      </c>
      <c r="D1826" s="4">
        <f t="shared" si="201"/>
        <v>24</v>
      </c>
      <c r="E1826" s="4">
        <v>0</v>
      </c>
      <c r="F1826" s="4">
        <v>0</v>
      </c>
      <c r="G1826" s="4">
        <v>0</v>
      </c>
      <c r="H1826" s="4">
        <f t="shared" si="203"/>
        <v>438</v>
      </c>
      <c r="I1826" s="4">
        <f t="shared" si="204"/>
        <v>0</v>
      </c>
      <c r="J1826" s="4">
        <f t="shared" si="202"/>
        <v>304</v>
      </c>
      <c r="K1826" s="4">
        <f t="shared" si="199"/>
        <v>6000</v>
      </c>
      <c r="L1826" s="4">
        <f>IF(D1826=1,"",VLOOKUP(D1826,系数!$AA$1:$AJ$12,MATCH(C1826,圣物评级,0),1))</f>
        <v>15</v>
      </c>
      <c r="M1826" s="4">
        <f t="shared" si="205"/>
        <v>2936</v>
      </c>
    </row>
    <row r="1827" spans="1:13" x14ac:dyDescent="0.3">
      <c r="A1827" s="4">
        <f t="shared" si="200"/>
        <v>81000016</v>
      </c>
      <c r="B1827" s="4">
        <v>2</v>
      </c>
      <c r="C1827" s="4">
        <f>INDEX(属性!F:F,MATCH(强化!A1827,属性!A:A,0))</f>
        <v>16</v>
      </c>
      <c r="D1827" s="4">
        <f t="shared" si="201"/>
        <v>25</v>
      </c>
      <c r="E1827" s="4">
        <v>0</v>
      </c>
      <c r="F1827" s="4">
        <v>0</v>
      </c>
      <c r="G1827" s="4">
        <v>0</v>
      </c>
      <c r="H1827" s="4">
        <f t="shared" si="203"/>
        <v>444</v>
      </c>
      <c r="I1827" s="4">
        <f t="shared" si="204"/>
        <v>0</v>
      </c>
      <c r="J1827" s="4">
        <f t="shared" si="202"/>
        <v>320</v>
      </c>
      <c r="K1827" s="4">
        <f t="shared" si="199"/>
        <v>6000</v>
      </c>
      <c r="L1827" s="4">
        <f>IF(D1827=1,"",VLOOKUP(D1827,系数!$AA$1:$AJ$12,MATCH(C1827,圣物评级,0),1))</f>
        <v>15</v>
      </c>
      <c r="M1827" s="4">
        <f t="shared" si="205"/>
        <v>3240</v>
      </c>
    </row>
    <row r="1828" spans="1:13" x14ac:dyDescent="0.3">
      <c r="A1828" s="4">
        <f t="shared" si="200"/>
        <v>81000016</v>
      </c>
      <c r="B1828" s="4">
        <v>2</v>
      </c>
      <c r="C1828" s="4">
        <f>INDEX(属性!F:F,MATCH(强化!A1828,属性!A:A,0))</f>
        <v>16</v>
      </c>
      <c r="D1828" s="4">
        <f t="shared" si="201"/>
        <v>26</v>
      </c>
      <c r="E1828" s="4">
        <v>0</v>
      </c>
      <c r="F1828" s="4">
        <v>0</v>
      </c>
      <c r="G1828" s="4">
        <v>0</v>
      </c>
      <c r="H1828" s="4">
        <f t="shared" si="203"/>
        <v>450</v>
      </c>
      <c r="I1828" s="4">
        <f t="shared" si="204"/>
        <v>0</v>
      </c>
      <c r="J1828" s="4">
        <f t="shared" si="202"/>
        <v>336</v>
      </c>
      <c r="K1828" s="4">
        <f t="shared" si="199"/>
        <v>6000</v>
      </c>
      <c r="L1828" s="4">
        <f>IF(D1828=1,"",VLOOKUP(D1828,系数!$AA$1:$AJ$12,MATCH(C1828,圣物评级,0),1))</f>
        <v>15</v>
      </c>
      <c r="M1828" s="4">
        <f t="shared" si="205"/>
        <v>3560</v>
      </c>
    </row>
    <row r="1829" spans="1:13" x14ac:dyDescent="0.3">
      <c r="A1829" s="4">
        <f t="shared" si="200"/>
        <v>81000016</v>
      </c>
      <c r="B1829" s="4">
        <v>2</v>
      </c>
      <c r="C1829" s="4">
        <f>INDEX(属性!F:F,MATCH(强化!A1829,属性!A:A,0))</f>
        <v>16</v>
      </c>
      <c r="D1829" s="4">
        <f t="shared" si="201"/>
        <v>27</v>
      </c>
      <c r="E1829" s="4">
        <v>0</v>
      </c>
      <c r="F1829" s="4">
        <v>0</v>
      </c>
      <c r="G1829" s="4">
        <v>0</v>
      </c>
      <c r="H1829" s="4">
        <f t="shared" si="203"/>
        <v>456</v>
      </c>
      <c r="I1829" s="4">
        <f t="shared" si="204"/>
        <v>0</v>
      </c>
      <c r="J1829" s="4">
        <f t="shared" si="202"/>
        <v>352</v>
      </c>
      <c r="K1829" s="4">
        <f t="shared" si="199"/>
        <v>6000</v>
      </c>
      <c r="L1829" s="4">
        <f>IF(D1829=1,"",VLOOKUP(D1829,系数!$AA$1:$AJ$12,MATCH(C1829,圣物评级,0),1))</f>
        <v>15</v>
      </c>
      <c r="M1829" s="4">
        <f t="shared" si="205"/>
        <v>3896</v>
      </c>
    </row>
    <row r="1830" spans="1:13" x14ac:dyDescent="0.3">
      <c r="A1830" s="4">
        <f t="shared" si="200"/>
        <v>81000016</v>
      </c>
      <c r="B1830" s="4">
        <v>2</v>
      </c>
      <c r="C1830" s="4">
        <f>INDEX(属性!F:F,MATCH(强化!A1830,属性!A:A,0))</f>
        <v>16</v>
      </c>
      <c r="D1830" s="4">
        <f t="shared" si="201"/>
        <v>28</v>
      </c>
      <c r="E1830" s="4">
        <v>0</v>
      </c>
      <c r="F1830" s="4">
        <v>0</v>
      </c>
      <c r="G1830" s="4">
        <v>0</v>
      </c>
      <c r="H1830" s="4">
        <f t="shared" si="203"/>
        <v>462</v>
      </c>
      <c r="I1830" s="4">
        <f t="shared" si="204"/>
        <v>0</v>
      </c>
      <c r="J1830" s="4">
        <f t="shared" si="202"/>
        <v>368</v>
      </c>
      <c r="K1830" s="4">
        <f t="shared" si="199"/>
        <v>6000</v>
      </c>
      <c r="L1830" s="4">
        <f>IF(D1830=1,"",VLOOKUP(D1830,系数!$AA$1:$AJ$12,MATCH(C1830,圣物评级,0),1))</f>
        <v>15</v>
      </c>
      <c r="M1830" s="4">
        <f t="shared" si="205"/>
        <v>4248</v>
      </c>
    </row>
    <row r="1831" spans="1:13" x14ac:dyDescent="0.3">
      <c r="A1831" s="4">
        <f t="shared" si="200"/>
        <v>81000016</v>
      </c>
      <c r="B1831" s="4">
        <v>2</v>
      </c>
      <c r="C1831" s="4">
        <f>INDEX(属性!F:F,MATCH(强化!A1831,属性!A:A,0))</f>
        <v>16</v>
      </c>
      <c r="D1831" s="4">
        <f t="shared" si="201"/>
        <v>29</v>
      </c>
      <c r="E1831" s="4">
        <v>0</v>
      </c>
      <c r="F1831" s="4">
        <v>0</v>
      </c>
      <c r="G1831" s="4">
        <v>0</v>
      </c>
      <c r="H1831" s="4">
        <f t="shared" si="203"/>
        <v>468</v>
      </c>
      <c r="I1831" s="4">
        <f t="shared" si="204"/>
        <v>0</v>
      </c>
      <c r="J1831" s="4">
        <f t="shared" si="202"/>
        <v>384</v>
      </c>
      <c r="K1831" s="4">
        <f t="shared" si="199"/>
        <v>6000</v>
      </c>
      <c r="L1831" s="4">
        <f>IF(D1831=1,"",VLOOKUP(D1831,系数!$AA$1:$AJ$12,MATCH(C1831,圣物评级,0),1))</f>
        <v>15</v>
      </c>
      <c r="M1831" s="4">
        <f t="shared" si="205"/>
        <v>4616</v>
      </c>
    </row>
    <row r="1832" spans="1:13" x14ac:dyDescent="0.3">
      <c r="A1832" s="4">
        <f t="shared" si="200"/>
        <v>81000016</v>
      </c>
      <c r="B1832" s="4">
        <v>2</v>
      </c>
      <c r="C1832" s="4">
        <f>INDEX(属性!F:F,MATCH(强化!A1832,属性!A:A,0))</f>
        <v>16</v>
      </c>
      <c r="D1832" s="4">
        <f t="shared" si="201"/>
        <v>30</v>
      </c>
      <c r="E1832" s="4">
        <v>0</v>
      </c>
      <c r="F1832" s="4">
        <v>0</v>
      </c>
      <c r="G1832" s="4">
        <v>0</v>
      </c>
      <c r="H1832" s="4">
        <f t="shared" si="203"/>
        <v>474</v>
      </c>
      <c r="I1832" s="4">
        <f t="shared" si="204"/>
        <v>0</v>
      </c>
      <c r="J1832" s="4">
        <f t="shared" si="202"/>
        <v>400</v>
      </c>
      <c r="K1832" s="4">
        <f t="shared" si="199"/>
        <v>6000</v>
      </c>
      <c r="L1832" s="4">
        <f>IF(D1832=1,"",VLOOKUP(D1832,系数!$AA$1:$AJ$12,MATCH(C1832,圣物评级,0),1))</f>
        <v>20</v>
      </c>
      <c r="M1832" s="4">
        <f t="shared" si="205"/>
        <v>5000</v>
      </c>
    </row>
    <row r="1833" spans="1:13" x14ac:dyDescent="0.3">
      <c r="A1833" s="4">
        <f t="shared" si="200"/>
        <v>81000016</v>
      </c>
      <c r="B1833" s="4">
        <v>2</v>
      </c>
      <c r="C1833" s="4">
        <f>INDEX(属性!F:F,MATCH(强化!A1833,属性!A:A,0))</f>
        <v>16</v>
      </c>
      <c r="D1833" s="4">
        <f t="shared" si="201"/>
        <v>31</v>
      </c>
      <c r="E1833" s="4">
        <v>0</v>
      </c>
      <c r="F1833" s="4">
        <v>0</v>
      </c>
      <c r="G1833" s="4">
        <v>0</v>
      </c>
      <c r="H1833" s="4">
        <f t="shared" si="203"/>
        <v>480</v>
      </c>
      <c r="I1833" s="4">
        <f t="shared" si="204"/>
        <v>0</v>
      </c>
      <c r="J1833" s="4">
        <f t="shared" si="202"/>
        <v>424</v>
      </c>
      <c r="K1833" s="4">
        <f t="shared" si="199"/>
        <v>6000</v>
      </c>
      <c r="L1833" s="4">
        <f>IF(D1833=1,"",VLOOKUP(D1833,系数!$AA$1:$AJ$12,MATCH(C1833,圣物评级,0),1))</f>
        <v>20</v>
      </c>
      <c r="M1833" s="4">
        <f t="shared" si="205"/>
        <v>5400</v>
      </c>
    </row>
    <row r="1834" spans="1:13" x14ac:dyDescent="0.3">
      <c r="A1834" s="4">
        <f t="shared" si="200"/>
        <v>81000016</v>
      </c>
      <c r="B1834" s="4">
        <v>2</v>
      </c>
      <c r="C1834" s="4">
        <f>INDEX(属性!F:F,MATCH(强化!A1834,属性!A:A,0))</f>
        <v>16</v>
      </c>
      <c r="D1834" s="4">
        <f t="shared" si="201"/>
        <v>32</v>
      </c>
      <c r="E1834" s="4">
        <v>0</v>
      </c>
      <c r="F1834" s="4">
        <v>0</v>
      </c>
      <c r="G1834" s="4">
        <v>0</v>
      </c>
      <c r="H1834" s="4">
        <f t="shared" si="203"/>
        <v>486</v>
      </c>
      <c r="I1834" s="4">
        <f t="shared" si="204"/>
        <v>0</v>
      </c>
      <c r="J1834" s="4">
        <f t="shared" si="202"/>
        <v>448</v>
      </c>
      <c r="K1834" s="4">
        <f t="shared" si="199"/>
        <v>6000</v>
      </c>
      <c r="L1834" s="4">
        <f>IF(D1834=1,"",VLOOKUP(D1834,系数!$AA$1:$AJ$12,MATCH(C1834,圣物评级,0),1))</f>
        <v>20</v>
      </c>
      <c r="M1834" s="4">
        <f t="shared" si="205"/>
        <v>5824</v>
      </c>
    </row>
    <row r="1835" spans="1:13" x14ac:dyDescent="0.3">
      <c r="A1835" s="4">
        <f t="shared" si="200"/>
        <v>81000016</v>
      </c>
      <c r="B1835" s="4">
        <v>2</v>
      </c>
      <c r="C1835" s="4">
        <f>INDEX(属性!F:F,MATCH(强化!A1835,属性!A:A,0))</f>
        <v>16</v>
      </c>
      <c r="D1835" s="4">
        <f t="shared" si="201"/>
        <v>33</v>
      </c>
      <c r="E1835" s="4">
        <v>0</v>
      </c>
      <c r="F1835" s="4">
        <v>0</v>
      </c>
      <c r="G1835" s="4">
        <v>0</v>
      </c>
      <c r="H1835" s="4">
        <f t="shared" si="203"/>
        <v>492</v>
      </c>
      <c r="I1835" s="4">
        <f t="shared" si="204"/>
        <v>0</v>
      </c>
      <c r="J1835" s="4">
        <f t="shared" si="202"/>
        <v>472</v>
      </c>
      <c r="K1835" s="4">
        <f t="shared" si="199"/>
        <v>6000</v>
      </c>
      <c r="L1835" s="4">
        <f>IF(D1835=1,"",VLOOKUP(D1835,系数!$AA$1:$AJ$12,MATCH(C1835,圣物评级,0),1))</f>
        <v>20</v>
      </c>
      <c r="M1835" s="4">
        <f t="shared" si="205"/>
        <v>6272</v>
      </c>
    </row>
    <row r="1836" spans="1:13" x14ac:dyDescent="0.3">
      <c r="A1836" s="4">
        <f t="shared" si="200"/>
        <v>81000016</v>
      </c>
      <c r="B1836" s="4">
        <v>2</v>
      </c>
      <c r="C1836" s="4">
        <f>INDEX(属性!F:F,MATCH(强化!A1836,属性!A:A,0))</f>
        <v>16</v>
      </c>
      <c r="D1836" s="4">
        <f t="shared" si="201"/>
        <v>34</v>
      </c>
      <c r="E1836" s="4">
        <v>0</v>
      </c>
      <c r="F1836" s="4">
        <v>0</v>
      </c>
      <c r="G1836" s="4">
        <v>0</v>
      </c>
      <c r="H1836" s="4">
        <f t="shared" si="203"/>
        <v>498</v>
      </c>
      <c r="I1836" s="4">
        <f t="shared" si="204"/>
        <v>0</v>
      </c>
      <c r="J1836" s="4">
        <f t="shared" si="202"/>
        <v>496</v>
      </c>
      <c r="K1836" s="4">
        <f t="shared" si="199"/>
        <v>6000</v>
      </c>
      <c r="L1836" s="4">
        <f>IF(D1836=1,"",VLOOKUP(D1836,系数!$AA$1:$AJ$12,MATCH(C1836,圣物评级,0),1))</f>
        <v>20</v>
      </c>
      <c r="M1836" s="4">
        <f t="shared" si="205"/>
        <v>6744</v>
      </c>
    </row>
    <row r="1837" spans="1:13" x14ac:dyDescent="0.3">
      <c r="A1837" s="4">
        <f t="shared" si="200"/>
        <v>81000016</v>
      </c>
      <c r="B1837" s="4">
        <v>2</v>
      </c>
      <c r="C1837" s="4">
        <f>INDEX(属性!F:F,MATCH(强化!A1837,属性!A:A,0))</f>
        <v>16</v>
      </c>
      <c r="D1837" s="4">
        <f t="shared" si="201"/>
        <v>35</v>
      </c>
      <c r="E1837" s="4">
        <v>0</v>
      </c>
      <c r="F1837" s="4">
        <v>0</v>
      </c>
      <c r="G1837" s="4">
        <v>0</v>
      </c>
      <c r="H1837" s="4">
        <f t="shared" si="203"/>
        <v>504</v>
      </c>
      <c r="I1837" s="4">
        <f t="shared" si="204"/>
        <v>0</v>
      </c>
      <c r="J1837" s="4">
        <f t="shared" si="202"/>
        <v>520</v>
      </c>
      <c r="K1837" s="4">
        <f t="shared" si="199"/>
        <v>6000</v>
      </c>
      <c r="L1837" s="4">
        <f>IF(D1837=1,"",VLOOKUP(D1837,系数!$AA$1:$AJ$12,MATCH(C1837,圣物评级,0),1))</f>
        <v>20</v>
      </c>
      <c r="M1837" s="4">
        <f t="shared" si="205"/>
        <v>7240</v>
      </c>
    </row>
    <row r="1838" spans="1:13" x14ac:dyDescent="0.3">
      <c r="A1838" s="4">
        <f t="shared" si="200"/>
        <v>81000016</v>
      </c>
      <c r="B1838" s="4">
        <v>2</v>
      </c>
      <c r="C1838" s="4">
        <f>INDEX(属性!F:F,MATCH(强化!A1838,属性!A:A,0))</f>
        <v>16</v>
      </c>
      <c r="D1838" s="4">
        <f t="shared" si="201"/>
        <v>36</v>
      </c>
      <c r="E1838" s="4">
        <v>0</v>
      </c>
      <c r="F1838" s="4">
        <v>0</v>
      </c>
      <c r="G1838" s="4">
        <v>0</v>
      </c>
      <c r="H1838" s="4">
        <f t="shared" si="203"/>
        <v>510</v>
      </c>
      <c r="I1838" s="4">
        <f t="shared" si="204"/>
        <v>0</v>
      </c>
      <c r="J1838" s="4">
        <f t="shared" si="202"/>
        <v>544</v>
      </c>
      <c r="K1838" s="4">
        <f t="shared" si="199"/>
        <v>6000</v>
      </c>
      <c r="L1838" s="4">
        <f>IF(D1838=1,"",VLOOKUP(D1838,系数!$AA$1:$AJ$12,MATCH(C1838,圣物评级,0),1))</f>
        <v>20</v>
      </c>
      <c r="M1838" s="4">
        <f t="shared" si="205"/>
        <v>7760</v>
      </c>
    </row>
    <row r="1839" spans="1:13" x14ac:dyDescent="0.3">
      <c r="A1839" s="4">
        <f t="shared" si="200"/>
        <v>81000016</v>
      </c>
      <c r="B1839" s="4">
        <v>2</v>
      </c>
      <c r="C1839" s="4">
        <f>INDEX(属性!F:F,MATCH(强化!A1839,属性!A:A,0))</f>
        <v>16</v>
      </c>
      <c r="D1839" s="4">
        <f t="shared" si="201"/>
        <v>37</v>
      </c>
      <c r="E1839" s="4">
        <v>0</v>
      </c>
      <c r="F1839" s="4">
        <v>0</v>
      </c>
      <c r="G1839" s="4">
        <v>0</v>
      </c>
      <c r="H1839" s="4">
        <f t="shared" si="203"/>
        <v>516</v>
      </c>
      <c r="I1839" s="4">
        <f t="shared" si="204"/>
        <v>0</v>
      </c>
      <c r="J1839" s="4">
        <f t="shared" si="202"/>
        <v>568</v>
      </c>
      <c r="K1839" s="4">
        <f t="shared" si="199"/>
        <v>6000</v>
      </c>
      <c r="L1839" s="4">
        <f>IF(D1839=1,"",VLOOKUP(D1839,系数!$AA$1:$AJ$12,MATCH(C1839,圣物评级,0),1))</f>
        <v>20</v>
      </c>
      <c r="M1839" s="4">
        <f t="shared" si="205"/>
        <v>8304</v>
      </c>
    </row>
    <row r="1840" spans="1:13" x14ac:dyDescent="0.3">
      <c r="A1840" s="4">
        <f t="shared" si="200"/>
        <v>81000016</v>
      </c>
      <c r="B1840" s="4">
        <v>2</v>
      </c>
      <c r="C1840" s="4">
        <f>INDEX(属性!F:F,MATCH(强化!A1840,属性!A:A,0))</f>
        <v>16</v>
      </c>
      <c r="D1840" s="4">
        <f t="shared" si="201"/>
        <v>38</v>
      </c>
      <c r="E1840" s="4">
        <v>0</v>
      </c>
      <c r="F1840" s="4">
        <v>0</v>
      </c>
      <c r="G1840" s="4">
        <v>0</v>
      </c>
      <c r="H1840" s="4">
        <f t="shared" si="203"/>
        <v>522</v>
      </c>
      <c r="I1840" s="4">
        <f t="shared" si="204"/>
        <v>0</v>
      </c>
      <c r="J1840" s="4">
        <f t="shared" si="202"/>
        <v>592</v>
      </c>
      <c r="K1840" s="4">
        <f t="shared" si="199"/>
        <v>6000</v>
      </c>
      <c r="L1840" s="4">
        <f>IF(D1840=1,"",VLOOKUP(D1840,系数!$AA$1:$AJ$12,MATCH(C1840,圣物评级,0),1))</f>
        <v>20</v>
      </c>
      <c r="M1840" s="4">
        <f t="shared" si="205"/>
        <v>8872</v>
      </c>
    </row>
    <row r="1841" spans="1:13" x14ac:dyDescent="0.3">
      <c r="A1841" s="4">
        <f t="shared" si="200"/>
        <v>81000016</v>
      </c>
      <c r="B1841" s="4">
        <v>2</v>
      </c>
      <c r="C1841" s="4">
        <f>INDEX(属性!F:F,MATCH(强化!A1841,属性!A:A,0))</f>
        <v>16</v>
      </c>
      <c r="D1841" s="4">
        <f t="shared" si="201"/>
        <v>39</v>
      </c>
      <c r="E1841" s="4">
        <v>0</v>
      </c>
      <c r="F1841" s="4">
        <v>0</v>
      </c>
      <c r="G1841" s="4">
        <v>0</v>
      </c>
      <c r="H1841" s="4">
        <f t="shared" si="203"/>
        <v>528</v>
      </c>
      <c r="I1841" s="4">
        <f t="shared" si="204"/>
        <v>0</v>
      </c>
      <c r="J1841" s="4">
        <f t="shared" si="202"/>
        <v>616</v>
      </c>
      <c r="K1841" s="4">
        <f t="shared" si="199"/>
        <v>6000</v>
      </c>
      <c r="L1841" s="4">
        <f>IF(D1841=1,"",VLOOKUP(D1841,系数!$AA$1:$AJ$12,MATCH(C1841,圣物评级,0),1))</f>
        <v>20</v>
      </c>
      <c r="M1841" s="4">
        <f t="shared" si="205"/>
        <v>9464</v>
      </c>
    </row>
    <row r="1842" spans="1:13" x14ac:dyDescent="0.3">
      <c r="A1842" s="4">
        <f t="shared" si="200"/>
        <v>81000016</v>
      </c>
      <c r="B1842" s="4">
        <v>2</v>
      </c>
      <c r="C1842" s="4">
        <f>INDEX(属性!F:F,MATCH(强化!A1842,属性!A:A,0))</f>
        <v>16</v>
      </c>
      <c r="D1842" s="4">
        <f t="shared" si="201"/>
        <v>40</v>
      </c>
      <c r="E1842" s="4">
        <v>0</v>
      </c>
      <c r="F1842" s="4">
        <v>0</v>
      </c>
      <c r="G1842" s="4">
        <v>0</v>
      </c>
      <c r="H1842" s="4">
        <f t="shared" si="203"/>
        <v>534</v>
      </c>
      <c r="I1842" s="4">
        <f t="shared" si="204"/>
        <v>0</v>
      </c>
      <c r="J1842" s="4">
        <f t="shared" si="202"/>
        <v>640</v>
      </c>
      <c r="K1842" s="4">
        <f t="shared" si="199"/>
        <v>6000</v>
      </c>
      <c r="L1842" s="4">
        <f>IF(D1842=1,"",VLOOKUP(D1842,系数!$AA$1:$AJ$12,MATCH(C1842,圣物评级,0),1))</f>
        <v>25</v>
      </c>
      <c r="M1842" s="4">
        <f t="shared" si="205"/>
        <v>10080</v>
      </c>
    </row>
    <row r="1843" spans="1:13" x14ac:dyDescent="0.3">
      <c r="A1843" s="4">
        <f t="shared" si="200"/>
        <v>81000016</v>
      </c>
      <c r="B1843" s="4">
        <v>2</v>
      </c>
      <c r="C1843" s="4">
        <f>INDEX(属性!F:F,MATCH(强化!A1843,属性!A:A,0))</f>
        <v>16</v>
      </c>
      <c r="D1843" s="4">
        <f t="shared" si="201"/>
        <v>41</v>
      </c>
      <c r="E1843" s="4">
        <v>0</v>
      </c>
      <c r="F1843" s="4">
        <v>0</v>
      </c>
      <c r="G1843" s="4">
        <v>0</v>
      </c>
      <c r="H1843" s="4">
        <f t="shared" si="203"/>
        <v>540</v>
      </c>
      <c r="I1843" s="4">
        <f t="shared" si="204"/>
        <v>0</v>
      </c>
      <c r="J1843" s="4">
        <f t="shared" si="202"/>
        <v>672</v>
      </c>
      <c r="K1843" s="4">
        <f t="shared" si="199"/>
        <v>6000</v>
      </c>
      <c r="L1843" s="4">
        <f>IF(D1843=1,"",VLOOKUP(D1843,系数!$AA$1:$AJ$12,MATCH(C1843,圣物评级,0),1))</f>
        <v>25</v>
      </c>
      <c r="M1843" s="4">
        <f t="shared" si="205"/>
        <v>10720</v>
      </c>
    </row>
    <row r="1844" spans="1:13" x14ac:dyDescent="0.3">
      <c r="A1844" s="4">
        <f t="shared" si="200"/>
        <v>81000016</v>
      </c>
      <c r="B1844" s="4">
        <v>2</v>
      </c>
      <c r="C1844" s="4">
        <f>INDEX(属性!F:F,MATCH(强化!A1844,属性!A:A,0))</f>
        <v>16</v>
      </c>
      <c r="D1844" s="4">
        <f t="shared" si="201"/>
        <v>42</v>
      </c>
      <c r="E1844" s="4">
        <v>0</v>
      </c>
      <c r="F1844" s="4">
        <v>0</v>
      </c>
      <c r="G1844" s="4">
        <v>0</v>
      </c>
      <c r="H1844" s="4">
        <f t="shared" si="203"/>
        <v>546</v>
      </c>
      <c r="I1844" s="4">
        <f t="shared" si="204"/>
        <v>0</v>
      </c>
      <c r="J1844" s="4">
        <f t="shared" si="202"/>
        <v>705</v>
      </c>
      <c r="K1844" s="4">
        <f t="shared" ref="K1844:K1907" si="206">60*100</f>
        <v>6000</v>
      </c>
      <c r="L1844" s="4">
        <f>IF(D1844=1,"",VLOOKUP(D1844,系数!$AA$1:$AJ$12,MATCH(C1844,圣物评级,0),1))</f>
        <v>25</v>
      </c>
      <c r="M1844" s="4">
        <f t="shared" si="205"/>
        <v>11392</v>
      </c>
    </row>
    <row r="1845" spans="1:13" x14ac:dyDescent="0.3">
      <c r="A1845" s="4">
        <f t="shared" si="200"/>
        <v>81000016</v>
      </c>
      <c r="B1845" s="4">
        <v>2</v>
      </c>
      <c r="C1845" s="4">
        <f>INDEX(属性!F:F,MATCH(强化!A1845,属性!A:A,0))</f>
        <v>16</v>
      </c>
      <c r="D1845" s="4">
        <f t="shared" si="201"/>
        <v>43</v>
      </c>
      <c r="E1845" s="4">
        <v>0</v>
      </c>
      <c r="F1845" s="4">
        <v>0</v>
      </c>
      <c r="G1845" s="4">
        <v>0</v>
      </c>
      <c r="H1845" s="4">
        <f t="shared" si="203"/>
        <v>552</v>
      </c>
      <c r="I1845" s="4">
        <f t="shared" si="204"/>
        <v>0</v>
      </c>
      <c r="J1845" s="4">
        <f t="shared" si="202"/>
        <v>740</v>
      </c>
      <c r="K1845" s="4">
        <f t="shared" si="206"/>
        <v>6000</v>
      </c>
      <c r="L1845" s="4">
        <f>IF(D1845=1,"",VLOOKUP(D1845,系数!$AA$1:$AJ$12,MATCH(C1845,圣物评级,0),1))</f>
        <v>25</v>
      </c>
      <c r="M1845" s="4">
        <f t="shared" si="205"/>
        <v>12097</v>
      </c>
    </row>
    <row r="1846" spans="1:13" x14ac:dyDescent="0.3">
      <c r="A1846" s="4">
        <f t="shared" si="200"/>
        <v>81000016</v>
      </c>
      <c r="B1846" s="4">
        <v>2</v>
      </c>
      <c r="C1846" s="4">
        <f>INDEX(属性!F:F,MATCH(强化!A1846,属性!A:A,0))</f>
        <v>16</v>
      </c>
      <c r="D1846" s="4">
        <f t="shared" si="201"/>
        <v>44</v>
      </c>
      <c r="E1846" s="4">
        <v>0</v>
      </c>
      <c r="F1846" s="4">
        <v>0</v>
      </c>
      <c r="G1846" s="4">
        <v>0</v>
      </c>
      <c r="H1846" s="4">
        <f t="shared" si="203"/>
        <v>558</v>
      </c>
      <c r="I1846" s="4">
        <f t="shared" si="204"/>
        <v>0</v>
      </c>
      <c r="J1846" s="4">
        <f t="shared" si="202"/>
        <v>777</v>
      </c>
      <c r="K1846" s="4">
        <f t="shared" si="206"/>
        <v>6000</v>
      </c>
      <c r="L1846" s="4">
        <f>IF(D1846=1,"",VLOOKUP(D1846,系数!$AA$1:$AJ$12,MATCH(C1846,圣物评级,0),1))</f>
        <v>25</v>
      </c>
      <c r="M1846" s="4">
        <f t="shared" si="205"/>
        <v>12837</v>
      </c>
    </row>
    <row r="1847" spans="1:13" x14ac:dyDescent="0.3">
      <c r="A1847" s="4">
        <f t="shared" si="200"/>
        <v>81000016</v>
      </c>
      <c r="B1847" s="4">
        <v>2</v>
      </c>
      <c r="C1847" s="4">
        <f>INDEX(属性!F:F,MATCH(强化!A1847,属性!A:A,0))</f>
        <v>16</v>
      </c>
      <c r="D1847" s="4">
        <f t="shared" si="201"/>
        <v>45</v>
      </c>
      <c r="E1847" s="4">
        <v>0</v>
      </c>
      <c r="F1847" s="4">
        <v>0</v>
      </c>
      <c r="G1847" s="4">
        <v>0</v>
      </c>
      <c r="H1847" s="4">
        <f t="shared" si="203"/>
        <v>564</v>
      </c>
      <c r="I1847" s="4">
        <f t="shared" si="204"/>
        <v>0</v>
      </c>
      <c r="J1847" s="4">
        <f t="shared" si="202"/>
        <v>816</v>
      </c>
      <c r="K1847" s="4">
        <f t="shared" si="206"/>
        <v>6000</v>
      </c>
      <c r="L1847" s="4">
        <f>IF(D1847=1,"",VLOOKUP(D1847,系数!$AA$1:$AJ$12,MATCH(C1847,圣物评级,0),1))</f>
        <v>25</v>
      </c>
      <c r="M1847" s="4">
        <f t="shared" si="205"/>
        <v>13614</v>
      </c>
    </row>
    <row r="1848" spans="1:13" x14ac:dyDescent="0.3">
      <c r="A1848" s="4">
        <f t="shared" si="200"/>
        <v>81000016</v>
      </c>
      <c r="B1848" s="4">
        <v>2</v>
      </c>
      <c r="C1848" s="4">
        <f>INDEX(属性!F:F,MATCH(强化!A1848,属性!A:A,0))</f>
        <v>16</v>
      </c>
      <c r="D1848" s="4">
        <f t="shared" si="201"/>
        <v>46</v>
      </c>
      <c r="E1848" s="4">
        <v>0</v>
      </c>
      <c r="F1848" s="4">
        <v>0</v>
      </c>
      <c r="G1848" s="4">
        <v>0</v>
      </c>
      <c r="H1848" s="4">
        <f t="shared" si="203"/>
        <v>570</v>
      </c>
      <c r="I1848" s="4">
        <f t="shared" si="204"/>
        <v>0</v>
      </c>
      <c r="J1848" s="4">
        <f t="shared" si="202"/>
        <v>856</v>
      </c>
      <c r="K1848" s="4">
        <f t="shared" si="206"/>
        <v>6000</v>
      </c>
      <c r="L1848" s="4">
        <f>IF(D1848=1,"",VLOOKUP(D1848,系数!$AA$1:$AJ$12,MATCH(C1848,圣物评级,0),1))</f>
        <v>25</v>
      </c>
      <c r="M1848" s="4">
        <f t="shared" si="205"/>
        <v>14430</v>
      </c>
    </row>
    <row r="1849" spans="1:13" x14ac:dyDescent="0.3">
      <c r="A1849" s="4">
        <f t="shared" si="200"/>
        <v>81000016</v>
      </c>
      <c r="B1849" s="4">
        <v>2</v>
      </c>
      <c r="C1849" s="4">
        <f>INDEX(属性!F:F,MATCH(强化!A1849,属性!A:A,0))</f>
        <v>16</v>
      </c>
      <c r="D1849" s="4">
        <f t="shared" si="201"/>
        <v>47</v>
      </c>
      <c r="E1849" s="4">
        <v>0</v>
      </c>
      <c r="F1849" s="4">
        <v>0</v>
      </c>
      <c r="G1849" s="4">
        <v>0</v>
      </c>
      <c r="H1849" s="4">
        <f t="shared" si="203"/>
        <v>576</v>
      </c>
      <c r="I1849" s="4">
        <f t="shared" si="204"/>
        <v>0</v>
      </c>
      <c r="J1849" s="4">
        <f t="shared" si="202"/>
        <v>899</v>
      </c>
      <c r="K1849" s="4">
        <f t="shared" si="206"/>
        <v>6000</v>
      </c>
      <c r="L1849" s="4">
        <f>IF(D1849=1,"",VLOOKUP(D1849,系数!$AA$1:$AJ$12,MATCH(C1849,圣物评级,0),1))</f>
        <v>25</v>
      </c>
      <c r="M1849" s="4">
        <f t="shared" si="205"/>
        <v>15286</v>
      </c>
    </row>
    <row r="1850" spans="1:13" x14ac:dyDescent="0.3">
      <c r="A1850" s="4">
        <f t="shared" si="200"/>
        <v>81000016</v>
      </c>
      <c r="B1850" s="4">
        <v>2</v>
      </c>
      <c r="C1850" s="4">
        <f>INDEX(属性!F:F,MATCH(强化!A1850,属性!A:A,0))</f>
        <v>16</v>
      </c>
      <c r="D1850" s="4">
        <f t="shared" si="201"/>
        <v>48</v>
      </c>
      <c r="E1850" s="4">
        <v>0</v>
      </c>
      <c r="F1850" s="4">
        <v>0</v>
      </c>
      <c r="G1850" s="4">
        <v>0</v>
      </c>
      <c r="H1850" s="4">
        <f t="shared" si="203"/>
        <v>582</v>
      </c>
      <c r="I1850" s="4">
        <f t="shared" si="204"/>
        <v>0</v>
      </c>
      <c r="J1850" s="4">
        <f t="shared" si="202"/>
        <v>944</v>
      </c>
      <c r="K1850" s="4">
        <f t="shared" si="206"/>
        <v>6000</v>
      </c>
      <c r="L1850" s="4">
        <f>IF(D1850=1,"",VLOOKUP(D1850,系数!$AA$1:$AJ$12,MATCH(C1850,圣物评级,0),1))</f>
        <v>25</v>
      </c>
      <c r="M1850" s="4">
        <f t="shared" si="205"/>
        <v>16185</v>
      </c>
    </row>
    <row r="1851" spans="1:13" x14ac:dyDescent="0.3">
      <c r="A1851" s="4">
        <f t="shared" si="200"/>
        <v>81000016</v>
      </c>
      <c r="B1851" s="4">
        <v>2</v>
      </c>
      <c r="C1851" s="4">
        <f>INDEX(属性!F:F,MATCH(强化!A1851,属性!A:A,0))</f>
        <v>16</v>
      </c>
      <c r="D1851" s="4">
        <f t="shared" si="201"/>
        <v>49</v>
      </c>
      <c r="E1851" s="4">
        <v>0</v>
      </c>
      <c r="F1851" s="4">
        <v>0</v>
      </c>
      <c r="G1851" s="4">
        <v>0</v>
      </c>
      <c r="H1851" s="4">
        <f t="shared" si="203"/>
        <v>588</v>
      </c>
      <c r="I1851" s="4">
        <f t="shared" si="204"/>
        <v>0</v>
      </c>
      <c r="J1851" s="4">
        <f t="shared" si="202"/>
        <v>991</v>
      </c>
      <c r="K1851" s="4">
        <f t="shared" si="206"/>
        <v>6000</v>
      </c>
      <c r="L1851" s="4">
        <f>IF(D1851=1,"",VLOOKUP(D1851,系数!$AA$1:$AJ$12,MATCH(C1851,圣物评级,0),1))</f>
        <v>25</v>
      </c>
      <c r="M1851" s="4">
        <f t="shared" si="205"/>
        <v>17129</v>
      </c>
    </row>
    <row r="1852" spans="1:13" x14ac:dyDescent="0.3">
      <c r="A1852" s="4">
        <f t="shared" ref="A1852:A1915" si="207">A1732+1</f>
        <v>81000016</v>
      </c>
      <c r="B1852" s="4">
        <v>2</v>
      </c>
      <c r="C1852" s="4">
        <f>INDEX(属性!F:F,MATCH(强化!A1852,属性!A:A,0))</f>
        <v>16</v>
      </c>
      <c r="D1852" s="4">
        <f t="shared" ref="D1852:D1915" si="208">D1732</f>
        <v>50</v>
      </c>
      <c r="E1852" s="4">
        <v>0</v>
      </c>
      <c r="F1852" s="4">
        <v>0</v>
      </c>
      <c r="G1852" s="4">
        <v>0</v>
      </c>
      <c r="H1852" s="4">
        <f t="shared" si="203"/>
        <v>594</v>
      </c>
      <c r="I1852" s="4">
        <f t="shared" si="204"/>
        <v>0</v>
      </c>
      <c r="J1852" s="4">
        <f t="shared" ref="J1852:J1915" si="209">J1732</f>
        <v>1040</v>
      </c>
      <c r="K1852" s="4">
        <f t="shared" si="206"/>
        <v>6000</v>
      </c>
      <c r="L1852" s="4">
        <f>IF(D1852=1,"",VLOOKUP(D1852,系数!$AA$1:$AJ$12,MATCH(C1852,圣物评级,0),1))</f>
        <v>30</v>
      </c>
      <c r="M1852" s="4">
        <f t="shared" si="205"/>
        <v>18120</v>
      </c>
    </row>
    <row r="1853" spans="1:13" x14ac:dyDescent="0.3">
      <c r="A1853" s="4">
        <f t="shared" si="207"/>
        <v>81000016</v>
      </c>
      <c r="B1853" s="4">
        <v>2</v>
      </c>
      <c r="C1853" s="4">
        <f>INDEX(属性!F:F,MATCH(强化!A1853,属性!A:A,0))</f>
        <v>16</v>
      </c>
      <c r="D1853" s="4">
        <f t="shared" si="208"/>
        <v>51</v>
      </c>
      <c r="E1853" s="4">
        <v>0</v>
      </c>
      <c r="F1853" s="4">
        <v>0</v>
      </c>
      <c r="G1853" s="4">
        <v>0</v>
      </c>
      <c r="H1853" s="4">
        <f t="shared" si="203"/>
        <v>600</v>
      </c>
      <c r="I1853" s="4">
        <f t="shared" si="204"/>
        <v>0</v>
      </c>
      <c r="J1853" s="4">
        <f t="shared" si="209"/>
        <v>1112</v>
      </c>
      <c r="K1853" s="4">
        <f t="shared" si="206"/>
        <v>6000</v>
      </c>
      <c r="L1853" s="4">
        <f>IF(D1853=1,"",VLOOKUP(D1853,系数!$AA$1:$AJ$12,MATCH(C1853,圣物评级,0),1))</f>
        <v>30</v>
      </c>
      <c r="M1853" s="4">
        <f t="shared" si="205"/>
        <v>19160</v>
      </c>
    </row>
    <row r="1854" spans="1:13" x14ac:dyDescent="0.3">
      <c r="A1854" s="4">
        <f t="shared" si="207"/>
        <v>81000016</v>
      </c>
      <c r="B1854" s="4">
        <v>2</v>
      </c>
      <c r="C1854" s="4">
        <f>INDEX(属性!F:F,MATCH(强化!A1854,属性!A:A,0))</f>
        <v>16</v>
      </c>
      <c r="D1854" s="4">
        <f t="shared" si="208"/>
        <v>52</v>
      </c>
      <c r="E1854" s="4">
        <v>0</v>
      </c>
      <c r="F1854" s="4">
        <v>0</v>
      </c>
      <c r="G1854" s="4">
        <v>0</v>
      </c>
      <c r="H1854" s="4">
        <f t="shared" si="203"/>
        <v>606</v>
      </c>
      <c r="I1854" s="4">
        <f t="shared" si="204"/>
        <v>0</v>
      </c>
      <c r="J1854" s="4">
        <f t="shared" si="209"/>
        <v>1190</v>
      </c>
      <c r="K1854" s="4">
        <f t="shared" si="206"/>
        <v>6000</v>
      </c>
      <c r="L1854" s="4">
        <f>IF(D1854=1,"",VLOOKUP(D1854,系数!$AA$1:$AJ$12,MATCH(C1854,圣物评级,0),1))</f>
        <v>30</v>
      </c>
      <c r="M1854" s="4">
        <f t="shared" si="205"/>
        <v>20272</v>
      </c>
    </row>
    <row r="1855" spans="1:13" x14ac:dyDescent="0.3">
      <c r="A1855" s="4">
        <f t="shared" si="207"/>
        <v>81000016</v>
      </c>
      <c r="B1855" s="4">
        <v>2</v>
      </c>
      <c r="C1855" s="4">
        <f>INDEX(属性!F:F,MATCH(强化!A1855,属性!A:A,0))</f>
        <v>16</v>
      </c>
      <c r="D1855" s="4">
        <f t="shared" si="208"/>
        <v>53</v>
      </c>
      <c r="E1855" s="4">
        <v>0</v>
      </c>
      <c r="F1855" s="4">
        <v>0</v>
      </c>
      <c r="G1855" s="4">
        <v>0</v>
      </c>
      <c r="H1855" s="4">
        <f t="shared" si="203"/>
        <v>612</v>
      </c>
      <c r="I1855" s="4">
        <f t="shared" si="204"/>
        <v>0</v>
      </c>
      <c r="J1855" s="4">
        <f t="shared" si="209"/>
        <v>1273</v>
      </c>
      <c r="K1855" s="4">
        <f t="shared" si="206"/>
        <v>6000</v>
      </c>
      <c r="L1855" s="4">
        <f>IF(D1855=1,"",VLOOKUP(D1855,系数!$AA$1:$AJ$12,MATCH(C1855,圣物评级,0),1))</f>
        <v>30</v>
      </c>
      <c r="M1855" s="4">
        <f t="shared" si="205"/>
        <v>21462</v>
      </c>
    </row>
    <row r="1856" spans="1:13" x14ac:dyDescent="0.3">
      <c r="A1856" s="4">
        <f t="shared" si="207"/>
        <v>81000016</v>
      </c>
      <c r="B1856" s="4">
        <v>2</v>
      </c>
      <c r="C1856" s="4">
        <f>INDEX(属性!F:F,MATCH(强化!A1856,属性!A:A,0))</f>
        <v>16</v>
      </c>
      <c r="D1856" s="4">
        <f t="shared" si="208"/>
        <v>54</v>
      </c>
      <c r="E1856" s="4">
        <v>0</v>
      </c>
      <c r="F1856" s="4">
        <v>0</v>
      </c>
      <c r="G1856" s="4">
        <v>0</v>
      </c>
      <c r="H1856" s="4">
        <f t="shared" si="203"/>
        <v>618</v>
      </c>
      <c r="I1856" s="4">
        <f t="shared" si="204"/>
        <v>0</v>
      </c>
      <c r="J1856" s="4">
        <f t="shared" si="209"/>
        <v>1362</v>
      </c>
      <c r="K1856" s="4">
        <f t="shared" si="206"/>
        <v>6000</v>
      </c>
      <c r="L1856" s="4">
        <f>IF(D1856=1,"",VLOOKUP(D1856,系数!$AA$1:$AJ$12,MATCH(C1856,圣物评级,0),1))</f>
        <v>30</v>
      </c>
      <c r="M1856" s="4">
        <f t="shared" si="205"/>
        <v>22735</v>
      </c>
    </row>
    <row r="1857" spans="1:13" x14ac:dyDescent="0.3">
      <c r="A1857" s="4">
        <f t="shared" si="207"/>
        <v>81000016</v>
      </c>
      <c r="B1857" s="4">
        <v>2</v>
      </c>
      <c r="C1857" s="4">
        <f>INDEX(属性!F:F,MATCH(强化!A1857,属性!A:A,0))</f>
        <v>16</v>
      </c>
      <c r="D1857" s="4">
        <f t="shared" si="208"/>
        <v>55</v>
      </c>
      <c r="E1857" s="4">
        <v>0</v>
      </c>
      <c r="F1857" s="4">
        <v>0</v>
      </c>
      <c r="G1857" s="4">
        <v>0</v>
      </c>
      <c r="H1857" s="4">
        <f t="shared" si="203"/>
        <v>624</v>
      </c>
      <c r="I1857" s="4">
        <f t="shared" si="204"/>
        <v>0</v>
      </c>
      <c r="J1857" s="4">
        <f t="shared" si="209"/>
        <v>1457</v>
      </c>
      <c r="K1857" s="4">
        <f t="shared" si="206"/>
        <v>6000</v>
      </c>
      <c r="L1857" s="4">
        <f>IF(D1857=1,"",VLOOKUP(D1857,系数!$AA$1:$AJ$12,MATCH(C1857,圣物评级,0),1))</f>
        <v>30</v>
      </c>
      <c r="M1857" s="4">
        <f t="shared" si="205"/>
        <v>24097</v>
      </c>
    </row>
    <row r="1858" spans="1:13" x14ac:dyDescent="0.3">
      <c r="A1858" s="4">
        <f t="shared" si="207"/>
        <v>81000016</v>
      </c>
      <c r="B1858" s="4">
        <v>2</v>
      </c>
      <c r="C1858" s="4">
        <f>INDEX(属性!F:F,MATCH(强化!A1858,属性!A:A,0))</f>
        <v>16</v>
      </c>
      <c r="D1858" s="4">
        <f t="shared" si="208"/>
        <v>56</v>
      </c>
      <c r="E1858" s="4">
        <v>0</v>
      </c>
      <c r="F1858" s="4">
        <v>0</v>
      </c>
      <c r="G1858" s="4">
        <v>0</v>
      </c>
      <c r="H1858" s="4">
        <f t="shared" si="203"/>
        <v>630</v>
      </c>
      <c r="I1858" s="4">
        <f t="shared" si="204"/>
        <v>0</v>
      </c>
      <c r="J1858" s="4">
        <f t="shared" si="209"/>
        <v>1559</v>
      </c>
      <c r="K1858" s="4">
        <f t="shared" si="206"/>
        <v>6000</v>
      </c>
      <c r="L1858" s="4">
        <f>IF(D1858=1,"",VLOOKUP(D1858,系数!$AA$1:$AJ$12,MATCH(C1858,圣物评级,0),1))</f>
        <v>30</v>
      </c>
      <c r="M1858" s="4">
        <f t="shared" si="205"/>
        <v>25554</v>
      </c>
    </row>
    <row r="1859" spans="1:13" x14ac:dyDescent="0.3">
      <c r="A1859" s="4">
        <f t="shared" si="207"/>
        <v>81000016</v>
      </c>
      <c r="B1859" s="4">
        <v>2</v>
      </c>
      <c r="C1859" s="4">
        <f>INDEX(属性!F:F,MATCH(强化!A1859,属性!A:A,0))</f>
        <v>16</v>
      </c>
      <c r="D1859" s="4">
        <f t="shared" si="208"/>
        <v>57</v>
      </c>
      <c r="E1859" s="4">
        <v>0</v>
      </c>
      <c r="F1859" s="4">
        <v>0</v>
      </c>
      <c r="G1859" s="4">
        <v>0</v>
      </c>
      <c r="H1859" s="4">
        <f t="shared" ref="H1859:H1922" si="210">IF(B1859=1,0,VLOOKUP($C1859,圣物数值,2,0)+VLOOKUP($C1859,圣物数值,3,0)*($D1859-1))</f>
        <v>636</v>
      </c>
      <c r="I1859" s="4">
        <f t="shared" ref="I1859:I1922" si="211">IF(B1859=2,0,VLOOKUP($C1859,圣物数值,2,0)+VLOOKUP($C1859,圣物数值,3,0)*($D1859-1))</f>
        <v>0</v>
      </c>
      <c r="J1859" s="4">
        <f t="shared" si="209"/>
        <v>1668</v>
      </c>
      <c r="K1859" s="4">
        <f t="shared" si="206"/>
        <v>6000</v>
      </c>
      <c r="L1859" s="4">
        <f>IF(D1859=1,"",VLOOKUP(D1859,系数!$AA$1:$AJ$12,MATCH(C1859,圣物评级,0),1))</f>
        <v>30</v>
      </c>
      <c r="M1859" s="4">
        <f t="shared" ref="M1859:M1922" si="212">IF(D1859=1,0,M1858+J1858)</f>
        <v>27113</v>
      </c>
    </row>
    <row r="1860" spans="1:13" x14ac:dyDescent="0.3">
      <c r="A1860" s="4">
        <f t="shared" si="207"/>
        <v>81000016</v>
      </c>
      <c r="B1860" s="4">
        <v>2</v>
      </c>
      <c r="C1860" s="4">
        <f>INDEX(属性!F:F,MATCH(强化!A1860,属性!A:A,0))</f>
        <v>16</v>
      </c>
      <c r="D1860" s="4">
        <f t="shared" si="208"/>
        <v>58</v>
      </c>
      <c r="E1860" s="4">
        <v>0</v>
      </c>
      <c r="F1860" s="4">
        <v>0</v>
      </c>
      <c r="G1860" s="4">
        <v>0</v>
      </c>
      <c r="H1860" s="4">
        <f t="shared" si="210"/>
        <v>642</v>
      </c>
      <c r="I1860" s="4">
        <f t="shared" si="211"/>
        <v>0</v>
      </c>
      <c r="J1860" s="4">
        <f t="shared" si="209"/>
        <v>1784</v>
      </c>
      <c r="K1860" s="4">
        <f t="shared" si="206"/>
        <v>6000</v>
      </c>
      <c r="L1860" s="4">
        <f>IF(D1860=1,"",VLOOKUP(D1860,系数!$AA$1:$AJ$12,MATCH(C1860,圣物评级,0),1))</f>
        <v>30</v>
      </c>
      <c r="M1860" s="4">
        <f t="shared" si="212"/>
        <v>28781</v>
      </c>
    </row>
    <row r="1861" spans="1:13" x14ac:dyDescent="0.3">
      <c r="A1861" s="4">
        <f t="shared" si="207"/>
        <v>81000016</v>
      </c>
      <c r="B1861" s="4">
        <v>2</v>
      </c>
      <c r="C1861" s="4">
        <f>INDEX(属性!F:F,MATCH(强化!A1861,属性!A:A,0))</f>
        <v>16</v>
      </c>
      <c r="D1861" s="4">
        <f t="shared" si="208"/>
        <v>59</v>
      </c>
      <c r="E1861" s="4">
        <v>0</v>
      </c>
      <c r="F1861" s="4">
        <v>0</v>
      </c>
      <c r="G1861" s="4">
        <v>0</v>
      </c>
      <c r="H1861" s="4">
        <f t="shared" si="210"/>
        <v>648</v>
      </c>
      <c r="I1861" s="4">
        <f t="shared" si="211"/>
        <v>0</v>
      </c>
      <c r="J1861" s="4">
        <f t="shared" si="209"/>
        <v>1908</v>
      </c>
      <c r="K1861" s="4">
        <f t="shared" si="206"/>
        <v>6000</v>
      </c>
      <c r="L1861" s="4">
        <f>IF(D1861=1,"",VLOOKUP(D1861,系数!$AA$1:$AJ$12,MATCH(C1861,圣物评级,0),1))</f>
        <v>30</v>
      </c>
      <c r="M1861" s="4">
        <f t="shared" si="212"/>
        <v>30565</v>
      </c>
    </row>
    <row r="1862" spans="1:13" x14ac:dyDescent="0.3">
      <c r="A1862" s="4">
        <f t="shared" si="207"/>
        <v>81000016</v>
      </c>
      <c r="B1862" s="4">
        <v>2</v>
      </c>
      <c r="C1862" s="4">
        <f>INDEX(属性!F:F,MATCH(强化!A1862,属性!A:A,0))</f>
        <v>16</v>
      </c>
      <c r="D1862" s="4">
        <f t="shared" si="208"/>
        <v>60</v>
      </c>
      <c r="E1862" s="4">
        <v>0</v>
      </c>
      <c r="F1862" s="4">
        <v>0</v>
      </c>
      <c r="G1862" s="4">
        <v>0</v>
      </c>
      <c r="H1862" s="4">
        <f t="shared" si="210"/>
        <v>654</v>
      </c>
      <c r="I1862" s="4">
        <f t="shared" si="211"/>
        <v>0</v>
      </c>
      <c r="J1862" s="4">
        <f t="shared" si="209"/>
        <v>2042</v>
      </c>
      <c r="K1862" s="4">
        <f t="shared" si="206"/>
        <v>6000</v>
      </c>
      <c r="L1862" s="4">
        <f>IF(D1862=1,"",VLOOKUP(D1862,系数!$AA$1:$AJ$12,MATCH(C1862,圣物评级,0),1))</f>
        <v>35</v>
      </c>
      <c r="M1862" s="4">
        <f t="shared" si="212"/>
        <v>32473</v>
      </c>
    </row>
    <row r="1863" spans="1:13" x14ac:dyDescent="0.3">
      <c r="A1863" s="4">
        <f t="shared" si="207"/>
        <v>81000016</v>
      </c>
      <c r="B1863" s="4">
        <v>2</v>
      </c>
      <c r="C1863" s="4">
        <f>INDEX(属性!F:F,MATCH(强化!A1863,属性!A:A,0))</f>
        <v>16</v>
      </c>
      <c r="D1863" s="4">
        <f t="shared" si="208"/>
        <v>61</v>
      </c>
      <c r="E1863" s="4">
        <v>0</v>
      </c>
      <c r="F1863" s="4">
        <v>0</v>
      </c>
      <c r="G1863" s="4">
        <v>0</v>
      </c>
      <c r="H1863" s="4">
        <f t="shared" si="210"/>
        <v>660</v>
      </c>
      <c r="I1863" s="4">
        <f t="shared" si="211"/>
        <v>0</v>
      </c>
      <c r="J1863" s="4">
        <f t="shared" si="209"/>
        <v>2225</v>
      </c>
      <c r="K1863" s="4">
        <f t="shared" si="206"/>
        <v>6000</v>
      </c>
      <c r="L1863" s="4">
        <f>IF(D1863=1,"",VLOOKUP(D1863,系数!$AA$1:$AJ$12,MATCH(C1863,圣物评级,0),1))</f>
        <v>35</v>
      </c>
      <c r="M1863" s="4">
        <f t="shared" si="212"/>
        <v>34515</v>
      </c>
    </row>
    <row r="1864" spans="1:13" x14ac:dyDescent="0.3">
      <c r="A1864" s="4">
        <f t="shared" si="207"/>
        <v>81000016</v>
      </c>
      <c r="B1864" s="4">
        <v>2</v>
      </c>
      <c r="C1864" s="4">
        <f>INDEX(属性!F:F,MATCH(强化!A1864,属性!A:A,0))</f>
        <v>16</v>
      </c>
      <c r="D1864" s="4">
        <f t="shared" si="208"/>
        <v>62</v>
      </c>
      <c r="E1864" s="4">
        <v>0</v>
      </c>
      <c r="F1864" s="4">
        <v>0</v>
      </c>
      <c r="G1864" s="4">
        <v>0</v>
      </c>
      <c r="H1864" s="4">
        <f t="shared" si="210"/>
        <v>666</v>
      </c>
      <c r="I1864" s="4">
        <f t="shared" si="211"/>
        <v>0</v>
      </c>
      <c r="J1864" s="4">
        <f t="shared" si="209"/>
        <v>2425</v>
      </c>
      <c r="K1864" s="4">
        <f t="shared" si="206"/>
        <v>6000</v>
      </c>
      <c r="L1864" s="4">
        <f>IF(D1864=1,"",VLOOKUP(D1864,系数!$AA$1:$AJ$12,MATCH(C1864,圣物评级,0),1))</f>
        <v>35</v>
      </c>
      <c r="M1864" s="4">
        <f t="shared" si="212"/>
        <v>36740</v>
      </c>
    </row>
    <row r="1865" spans="1:13" x14ac:dyDescent="0.3">
      <c r="A1865" s="4">
        <f t="shared" si="207"/>
        <v>81000016</v>
      </c>
      <c r="B1865" s="4">
        <v>2</v>
      </c>
      <c r="C1865" s="4">
        <f>INDEX(属性!F:F,MATCH(强化!A1865,属性!A:A,0))</f>
        <v>16</v>
      </c>
      <c r="D1865" s="4">
        <f t="shared" si="208"/>
        <v>63</v>
      </c>
      <c r="E1865" s="4">
        <v>0</v>
      </c>
      <c r="F1865" s="4">
        <v>0</v>
      </c>
      <c r="G1865" s="4">
        <v>0</v>
      </c>
      <c r="H1865" s="4">
        <f t="shared" si="210"/>
        <v>672</v>
      </c>
      <c r="I1865" s="4">
        <f t="shared" si="211"/>
        <v>0</v>
      </c>
      <c r="J1865" s="4">
        <f t="shared" si="209"/>
        <v>2643</v>
      </c>
      <c r="K1865" s="4">
        <f t="shared" si="206"/>
        <v>6000</v>
      </c>
      <c r="L1865" s="4">
        <f>IF(D1865=1,"",VLOOKUP(D1865,系数!$AA$1:$AJ$12,MATCH(C1865,圣物评级,0),1))</f>
        <v>35</v>
      </c>
      <c r="M1865" s="4">
        <f t="shared" si="212"/>
        <v>39165</v>
      </c>
    </row>
    <row r="1866" spans="1:13" x14ac:dyDescent="0.3">
      <c r="A1866" s="4">
        <f t="shared" si="207"/>
        <v>81000016</v>
      </c>
      <c r="B1866" s="4">
        <v>2</v>
      </c>
      <c r="C1866" s="4">
        <f>INDEX(属性!F:F,MATCH(强化!A1866,属性!A:A,0))</f>
        <v>16</v>
      </c>
      <c r="D1866" s="4">
        <f t="shared" si="208"/>
        <v>64</v>
      </c>
      <c r="E1866" s="4">
        <v>0</v>
      </c>
      <c r="F1866" s="4">
        <v>0</v>
      </c>
      <c r="G1866" s="4">
        <v>0</v>
      </c>
      <c r="H1866" s="4">
        <f t="shared" si="210"/>
        <v>678</v>
      </c>
      <c r="I1866" s="4">
        <f t="shared" si="211"/>
        <v>0</v>
      </c>
      <c r="J1866" s="4">
        <f t="shared" si="209"/>
        <v>2880</v>
      </c>
      <c r="K1866" s="4">
        <f t="shared" si="206"/>
        <v>6000</v>
      </c>
      <c r="L1866" s="4">
        <f>IF(D1866=1,"",VLOOKUP(D1866,系数!$AA$1:$AJ$12,MATCH(C1866,圣物评级,0),1))</f>
        <v>35</v>
      </c>
      <c r="M1866" s="4">
        <f t="shared" si="212"/>
        <v>41808</v>
      </c>
    </row>
    <row r="1867" spans="1:13" x14ac:dyDescent="0.3">
      <c r="A1867" s="4">
        <f t="shared" si="207"/>
        <v>81000016</v>
      </c>
      <c r="B1867" s="4">
        <v>2</v>
      </c>
      <c r="C1867" s="4">
        <f>INDEX(属性!F:F,MATCH(强化!A1867,属性!A:A,0))</f>
        <v>16</v>
      </c>
      <c r="D1867" s="4">
        <f t="shared" si="208"/>
        <v>65</v>
      </c>
      <c r="E1867" s="4">
        <v>0</v>
      </c>
      <c r="F1867" s="4">
        <v>0</v>
      </c>
      <c r="G1867" s="4">
        <v>0</v>
      </c>
      <c r="H1867" s="4">
        <f t="shared" si="210"/>
        <v>684</v>
      </c>
      <c r="I1867" s="4">
        <f t="shared" si="211"/>
        <v>0</v>
      </c>
      <c r="J1867" s="4">
        <f t="shared" si="209"/>
        <v>3140</v>
      </c>
      <c r="K1867" s="4">
        <f t="shared" si="206"/>
        <v>6000</v>
      </c>
      <c r="L1867" s="4">
        <f>IF(D1867=1,"",VLOOKUP(D1867,系数!$AA$1:$AJ$12,MATCH(C1867,圣物评级,0),1))</f>
        <v>35</v>
      </c>
      <c r="M1867" s="4">
        <f t="shared" si="212"/>
        <v>44688</v>
      </c>
    </row>
    <row r="1868" spans="1:13" x14ac:dyDescent="0.3">
      <c r="A1868" s="4">
        <f t="shared" si="207"/>
        <v>81000016</v>
      </c>
      <c r="B1868" s="4">
        <v>2</v>
      </c>
      <c r="C1868" s="4">
        <f>INDEX(属性!F:F,MATCH(强化!A1868,属性!A:A,0))</f>
        <v>16</v>
      </c>
      <c r="D1868" s="4">
        <f t="shared" si="208"/>
        <v>66</v>
      </c>
      <c r="E1868" s="4">
        <v>0</v>
      </c>
      <c r="F1868" s="4">
        <v>0</v>
      </c>
      <c r="G1868" s="4">
        <v>0</v>
      </c>
      <c r="H1868" s="4">
        <f t="shared" si="210"/>
        <v>690</v>
      </c>
      <c r="I1868" s="4">
        <f t="shared" si="211"/>
        <v>0</v>
      </c>
      <c r="J1868" s="4">
        <f t="shared" si="209"/>
        <v>3422</v>
      </c>
      <c r="K1868" s="4">
        <f t="shared" si="206"/>
        <v>6000</v>
      </c>
      <c r="L1868" s="4">
        <f>IF(D1868=1,"",VLOOKUP(D1868,系数!$AA$1:$AJ$12,MATCH(C1868,圣物评级,0),1))</f>
        <v>35</v>
      </c>
      <c r="M1868" s="4">
        <f t="shared" si="212"/>
        <v>47828</v>
      </c>
    </row>
    <row r="1869" spans="1:13" x14ac:dyDescent="0.3">
      <c r="A1869" s="4">
        <f t="shared" si="207"/>
        <v>81000016</v>
      </c>
      <c r="B1869" s="4">
        <v>2</v>
      </c>
      <c r="C1869" s="4">
        <f>INDEX(属性!F:F,MATCH(强化!A1869,属性!A:A,0))</f>
        <v>16</v>
      </c>
      <c r="D1869" s="4">
        <f t="shared" si="208"/>
        <v>67</v>
      </c>
      <c r="E1869" s="4">
        <v>0</v>
      </c>
      <c r="F1869" s="4">
        <v>0</v>
      </c>
      <c r="G1869" s="4">
        <v>0</v>
      </c>
      <c r="H1869" s="4">
        <f t="shared" si="210"/>
        <v>696</v>
      </c>
      <c r="I1869" s="4">
        <f t="shared" si="211"/>
        <v>0</v>
      </c>
      <c r="J1869" s="4">
        <f t="shared" si="209"/>
        <v>3730</v>
      </c>
      <c r="K1869" s="4">
        <f t="shared" si="206"/>
        <v>6000</v>
      </c>
      <c r="L1869" s="4">
        <f>IF(D1869=1,"",VLOOKUP(D1869,系数!$AA$1:$AJ$12,MATCH(C1869,圣物评级,0),1))</f>
        <v>35</v>
      </c>
      <c r="M1869" s="4">
        <f t="shared" si="212"/>
        <v>51250</v>
      </c>
    </row>
    <row r="1870" spans="1:13" x14ac:dyDescent="0.3">
      <c r="A1870" s="4">
        <f t="shared" si="207"/>
        <v>81000016</v>
      </c>
      <c r="B1870" s="4">
        <v>2</v>
      </c>
      <c r="C1870" s="4">
        <f>INDEX(属性!F:F,MATCH(强化!A1870,属性!A:A,0))</f>
        <v>16</v>
      </c>
      <c r="D1870" s="4">
        <f t="shared" si="208"/>
        <v>68</v>
      </c>
      <c r="E1870" s="4">
        <v>0</v>
      </c>
      <c r="F1870" s="4">
        <v>0</v>
      </c>
      <c r="G1870" s="4">
        <v>0</v>
      </c>
      <c r="H1870" s="4">
        <f t="shared" si="210"/>
        <v>702</v>
      </c>
      <c r="I1870" s="4">
        <f t="shared" si="211"/>
        <v>0</v>
      </c>
      <c r="J1870" s="4">
        <f t="shared" si="209"/>
        <v>4065</v>
      </c>
      <c r="K1870" s="4">
        <f t="shared" si="206"/>
        <v>6000</v>
      </c>
      <c r="L1870" s="4">
        <f>IF(D1870=1,"",VLOOKUP(D1870,系数!$AA$1:$AJ$12,MATCH(C1870,圣物评级,0),1))</f>
        <v>35</v>
      </c>
      <c r="M1870" s="4">
        <f t="shared" si="212"/>
        <v>54980</v>
      </c>
    </row>
    <row r="1871" spans="1:13" x14ac:dyDescent="0.3">
      <c r="A1871" s="4">
        <f t="shared" si="207"/>
        <v>81000016</v>
      </c>
      <c r="B1871" s="4">
        <v>2</v>
      </c>
      <c r="C1871" s="4">
        <f>INDEX(属性!F:F,MATCH(强化!A1871,属性!A:A,0))</f>
        <v>16</v>
      </c>
      <c r="D1871" s="4">
        <f t="shared" si="208"/>
        <v>69</v>
      </c>
      <c r="E1871" s="4">
        <v>0</v>
      </c>
      <c r="F1871" s="4">
        <v>0</v>
      </c>
      <c r="G1871" s="4">
        <v>0</v>
      </c>
      <c r="H1871" s="4">
        <f t="shared" si="210"/>
        <v>708</v>
      </c>
      <c r="I1871" s="4">
        <f t="shared" si="211"/>
        <v>0</v>
      </c>
      <c r="J1871" s="4">
        <f t="shared" si="209"/>
        <v>4431</v>
      </c>
      <c r="K1871" s="4">
        <f t="shared" si="206"/>
        <v>6000</v>
      </c>
      <c r="L1871" s="4">
        <f>IF(D1871=1,"",VLOOKUP(D1871,系数!$AA$1:$AJ$12,MATCH(C1871,圣物评级,0),1))</f>
        <v>35</v>
      </c>
      <c r="M1871" s="4">
        <f t="shared" si="212"/>
        <v>59045</v>
      </c>
    </row>
    <row r="1872" spans="1:13" x14ac:dyDescent="0.3">
      <c r="A1872" s="4">
        <f t="shared" si="207"/>
        <v>81000016</v>
      </c>
      <c r="B1872" s="4">
        <v>2</v>
      </c>
      <c r="C1872" s="4">
        <f>INDEX(属性!F:F,MATCH(强化!A1872,属性!A:A,0))</f>
        <v>16</v>
      </c>
      <c r="D1872" s="4">
        <f t="shared" si="208"/>
        <v>70</v>
      </c>
      <c r="E1872" s="4">
        <v>0</v>
      </c>
      <c r="F1872" s="4">
        <v>0</v>
      </c>
      <c r="G1872" s="4">
        <v>0</v>
      </c>
      <c r="H1872" s="4">
        <f t="shared" si="210"/>
        <v>714</v>
      </c>
      <c r="I1872" s="4">
        <f t="shared" si="211"/>
        <v>0</v>
      </c>
      <c r="J1872" s="4">
        <f t="shared" si="209"/>
        <v>4829</v>
      </c>
      <c r="K1872" s="4">
        <f t="shared" si="206"/>
        <v>6000</v>
      </c>
      <c r="L1872" s="4">
        <f>IF(D1872=1,"",VLOOKUP(D1872,系数!$AA$1:$AJ$12,MATCH(C1872,圣物评级,0),1))</f>
        <v>40</v>
      </c>
      <c r="M1872" s="4">
        <f t="shared" si="212"/>
        <v>63476</v>
      </c>
    </row>
    <row r="1873" spans="1:13" x14ac:dyDescent="0.3">
      <c r="A1873" s="4">
        <f t="shared" si="207"/>
        <v>81000016</v>
      </c>
      <c r="B1873" s="4">
        <v>2</v>
      </c>
      <c r="C1873" s="4">
        <f>INDEX(属性!F:F,MATCH(强化!A1873,属性!A:A,0))</f>
        <v>16</v>
      </c>
      <c r="D1873" s="4">
        <f t="shared" si="208"/>
        <v>71</v>
      </c>
      <c r="E1873" s="4">
        <v>0</v>
      </c>
      <c r="F1873" s="4">
        <v>0</v>
      </c>
      <c r="G1873" s="4">
        <v>0</v>
      </c>
      <c r="H1873" s="4">
        <f t="shared" si="210"/>
        <v>720</v>
      </c>
      <c r="I1873" s="4">
        <f t="shared" si="211"/>
        <v>0</v>
      </c>
      <c r="J1873" s="4">
        <f t="shared" si="209"/>
        <v>5360</v>
      </c>
      <c r="K1873" s="4">
        <f t="shared" si="206"/>
        <v>6000</v>
      </c>
      <c r="L1873" s="4">
        <f>IF(D1873=1,"",VLOOKUP(D1873,系数!$AA$1:$AJ$12,MATCH(C1873,圣物评级,0),1))</f>
        <v>40</v>
      </c>
      <c r="M1873" s="4">
        <f t="shared" si="212"/>
        <v>68305</v>
      </c>
    </row>
    <row r="1874" spans="1:13" x14ac:dyDescent="0.3">
      <c r="A1874" s="4">
        <f t="shared" si="207"/>
        <v>81000016</v>
      </c>
      <c r="B1874" s="4">
        <v>2</v>
      </c>
      <c r="C1874" s="4">
        <f>INDEX(属性!F:F,MATCH(强化!A1874,属性!A:A,0))</f>
        <v>16</v>
      </c>
      <c r="D1874" s="4">
        <f t="shared" si="208"/>
        <v>72</v>
      </c>
      <c r="E1874" s="4">
        <v>0</v>
      </c>
      <c r="F1874" s="4">
        <v>0</v>
      </c>
      <c r="G1874" s="4">
        <v>0</v>
      </c>
      <c r="H1874" s="4">
        <f t="shared" si="210"/>
        <v>726</v>
      </c>
      <c r="I1874" s="4">
        <f t="shared" si="211"/>
        <v>0</v>
      </c>
      <c r="J1874" s="4">
        <f t="shared" si="209"/>
        <v>5950</v>
      </c>
      <c r="K1874" s="4">
        <f t="shared" si="206"/>
        <v>6000</v>
      </c>
      <c r="L1874" s="4">
        <f>IF(D1874=1,"",VLOOKUP(D1874,系数!$AA$1:$AJ$12,MATCH(C1874,圣物评级,0),1))</f>
        <v>40</v>
      </c>
      <c r="M1874" s="4">
        <f t="shared" si="212"/>
        <v>73665</v>
      </c>
    </row>
    <row r="1875" spans="1:13" x14ac:dyDescent="0.3">
      <c r="A1875" s="4">
        <f t="shared" si="207"/>
        <v>81000016</v>
      </c>
      <c r="B1875" s="4">
        <v>2</v>
      </c>
      <c r="C1875" s="4">
        <f>INDEX(属性!F:F,MATCH(强化!A1875,属性!A:A,0))</f>
        <v>16</v>
      </c>
      <c r="D1875" s="4">
        <f t="shared" si="208"/>
        <v>73</v>
      </c>
      <c r="E1875" s="4">
        <v>0</v>
      </c>
      <c r="F1875" s="4">
        <v>0</v>
      </c>
      <c r="G1875" s="4">
        <v>0</v>
      </c>
      <c r="H1875" s="4">
        <f t="shared" si="210"/>
        <v>732</v>
      </c>
      <c r="I1875" s="4">
        <f t="shared" si="211"/>
        <v>0</v>
      </c>
      <c r="J1875" s="4">
        <f t="shared" si="209"/>
        <v>6604</v>
      </c>
      <c r="K1875" s="4">
        <f t="shared" si="206"/>
        <v>6000</v>
      </c>
      <c r="L1875" s="4">
        <f>IF(D1875=1,"",VLOOKUP(D1875,系数!$AA$1:$AJ$12,MATCH(C1875,圣物评级,0),1))</f>
        <v>40</v>
      </c>
      <c r="M1875" s="4">
        <f t="shared" si="212"/>
        <v>79615</v>
      </c>
    </row>
    <row r="1876" spans="1:13" x14ac:dyDescent="0.3">
      <c r="A1876" s="4">
        <f t="shared" si="207"/>
        <v>81000016</v>
      </c>
      <c r="B1876" s="4">
        <v>2</v>
      </c>
      <c r="C1876" s="4">
        <f>INDEX(属性!F:F,MATCH(强化!A1876,属性!A:A,0))</f>
        <v>16</v>
      </c>
      <c r="D1876" s="4">
        <f t="shared" si="208"/>
        <v>74</v>
      </c>
      <c r="E1876" s="4">
        <v>0</v>
      </c>
      <c r="F1876" s="4">
        <v>0</v>
      </c>
      <c r="G1876" s="4">
        <v>0</v>
      </c>
      <c r="H1876" s="4">
        <f t="shared" si="210"/>
        <v>738</v>
      </c>
      <c r="I1876" s="4">
        <f t="shared" si="211"/>
        <v>0</v>
      </c>
      <c r="J1876" s="4">
        <f t="shared" si="209"/>
        <v>7331</v>
      </c>
      <c r="K1876" s="4">
        <f t="shared" si="206"/>
        <v>6000</v>
      </c>
      <c r="L1876" s="4">
        <f>IF(D1876=1,"",VLOOKUP(D1876,系数!$AA$1:$AJ$12,MATCH(C1876,圣物评级,0),1))</f>
        <v>40</v>
      </c>
      <c r="M1876" s="4">
        <f t="shared" si="212"/>
        <v>86219</v>
      </c>
    </row>
    <row r="1877" spans="1:13" x14ac:dyDescent="0.3">
      <c r="A1877" s="4">
        <f t="shared" si="207"/>
        <v>81000016</v>
      </c>
      <c r="B1877" s="4">
        <v>2</v>
      </c>
      <c r="C1877" s="4">
        <f>INDEX(属性!F:F,MATCH(强化!A1877,属性!A:A,0))</f>
        <v>16</v>
      </c>
      <c r="D1877" s="4">
        <f t="shared" si="208"/>
        <v>75</v>
      </c>
      <c r="E1877" s="4">
        <v>0</v>
      </c>
      <c r="F1877" s="4">
        <v>0</v>
      </c>
      <c r="G1877" s="4">
        <v>0</v>
      </c>
      <c r="H1877" s="4">
        <f t="shared" si="210"/>
        <v>744</v>
      </c>
      <c r="I1877" s="4">
        <f t="shared" si="211"/>
        <v>0</v>
      </c>
      <c r="J1877" s="4">
        <f t="shared" si="209"/>
        <v>8137</v>
      </c>
      <c r="K1877" s="4">
        <f t="shared" si="206"/>
        <v>6000</v>
      </c>
      <c r="L1877" s="4">
        <f>IF(D1877=1,"",VLOOKUP(D1877,系数!$AA$1:$AJ$12,MATCH(C1877,圣物评级,0),1))</f>
        <v>40</v>
      </c>
      <c r="M1877" s="4">
        <f t="shared" si="212"/>
        <v>93550</v>
      </c>
    </row>
    <row r="1878" spans="1:13" x14ac:dyDescent="0.3">
      <c r="A1878" s="4">
        <f t="shared" si="207"/>
        <v>81000016</v>
      </c>
      <c r="B1878" s="4">
        <v>2</v>
      </c>
      <c r="C1878" s="4">
        <f>INDEX(属性!F:F,MATCH(强化!A1878,属性!A:A,0))</f>
        <v>16</v>
      </c>
      <c r="D1878" s="4">
        <f t="shared" si="208"/>
        <v>76</v>
      </c>
      <c r="E1878" s="4">
        <v>0</v>
      </c>
      <c r="F1878" s="4">
        <v>0</v>
      </c>
      <c r="G1878" s="4">
        <v>0</v>
      </c>
      <c r="H1878" s="4">
        <f t="shared" si="210"/>
        <v>750</v>
      </c>
      <c r="I1878" s="4">
        <f t="shared" si="211"/>
        <v>0</v>
      </c>
      <c r="J1878" s="4">
        <f t="shared" si="209"/>
        <v>9032</v>
      </c>
      <c r="K1878" s="4">
        <f t="shared" si="206"/>
        <v>6000</v>
      </c>
      <c r="L1878" s="4">
        <f>IF(D1878=1,"",VLOOKUP(D1878,系数!$AA$1:$AJ$12,MATCH(C1878,圣物评级,0),1))</f>
        <v>40</v>
      </c>
      <c r="M1878" s="4">
        <f t="shared" si="212"/>
        <v>101687</v>
      </c>
    </row>
    <row r="1879" spans="1:13" x14ac:dyDescent="0.3">
      <c r="A1879" s="4">
        <f t="shared" si="207"/>
        <v>81000016</v>
      </c>
      <c r="B1879" s="4">
        <v>2</v>
      </c>
      <c r="C1879" s="4">
        <f>INDEX(属性!F:F,MATCH(强化!A1879,属性!A:A,0))</f>
        <v>16</v>
      </c>
      <c r="D1879" s="4">
        <f t="shared" si="208"/>
        <v>77</v>
      </c>
      <c r="E1879" s="4">
        <v>0</v>
      </c>
      <c r="F1879" s="4">
        <v>0</v>
      </c>
      <c r="G1879" s="4">
        <v>0</v>
      </c>
      <c r="H1879" s="4">
        <f t="shared" si="210"/>
        <v>756</v>
      </c>
      <c r="I1879" s="4">
        <f t="shared" si="211"/>
        <v>0</v>
      </c>
      <c r="J1879" s="4">
        <f t="shared" si="209"/>
        <v>10024</v>
      </c>
      <c r="K1879" s="4">
        <f t="shared" si="206"/>
        <v>6000</v>
      </c>
      <c r="L1879" s="4">
        <f>IF(D1879=1,"",VLOOKUP(D1879,系数!$AA$1:$AJ$12,MATCH(C1879,圣物评级,0),1))</f>
        <v>40</v>
      </c>
      <c r="M1879" s="4">
        <f t="shared" si="212"/>
        <v>110719</v>
      </c>
    </row>
    <row r="1880" spans="1:13" x14ac:dyDescent="0.3">
      <c r="A1880" s="4">
        <f t="shared" si="207"/>
        <v>81000016</v>
      </c>
      <c r="B1880" s="4">
        <v>2</v>
      </c>
      <c r="C1880" s="4">
        <f>INDEX(属性!F:F,MATCH(强化!A1880,属性!A:A,0))</f>
        <v>16</v>
      </c>
      <c r="D1880" s="4">
        <f t="shared" si="208"/>
        <v>78</v>
      </c>
      <c r="E1880" s="4">
        <v>0</v>
      </c>
      <c r="F1880" s="4">
        <v>0</v>
      </c>
      <c r="G1880" s="4">
        <v>0</v>
      </c>
      <c r="H1880" s="4">
        <f t="shared" si="210"/>
        <v>762</v>
      </c>
      <c r="I1880" s="4">
        <f t="shared" si="211"/>
        <v>0</v>
      </c>
      <c r="J1880" s="4">
        <f t="shared" si="209"/>
        <v>11127</v>
      </c>
      <c r="K1880" s="4">
        <f t="shared" si="206"/>
        <v>6000</v>
      </c>
      <c r="L1880" s="4">
        <f>IF(D1880=1,"",VLOOKUP(D1880,系数!$AA$1:$AJ$12,MATCH(C1880,圣物评级,0),1))</f>
        <v>40</v>
      </c>
      <c r="M1880" s="4">
        <f t="shared" si="212"/>
        <v>120743</v>
      </c>
    </row>
    <row r="1881" spans="1:13" x14ac:dyDescent="0.3">
      <c r="A1881" s="4">
        <f t="shared" si="207"/>
        <v>81000016</v>
      </c>
      <c r="B1881" s="4">
        <v>2</v>
      </c>
      <c r="C1881" s="4">
        <f>INDEX(属性!F:F,MATCH(强化!A1881,属性!A:A,0))</f>
        <v>16</v>
      </c>
      <c r="D1881" s="4">
        <f t="shared" si="208"/>
        <v>79</v>
      </c>
      <c r="E1881" s="4">
        <v>0</v>
      </c>
      <c r="F1881" s="4">
        <v>0</v>
      </c>
      <c r="G1881" s="4">
        <v>0</v>
      </c>
      <c r="H1881" s="4">
        <f t="shared" si="210"/>
        <v>768</v>
      </c>
      <c r="I1881" s="4">
        <f t="shared" si="211"/>
        <v>0</v>
      </c>
      <c r="J1881" s="4">
        <f t="shared" si="209"/>
        <v>12350</v>
      </c>
      <c r="K1881" s="4">
        <f t="shared" si="206"/>
        <v>6000</v>
      </c>
      <c r="L1881" s="4">
        <f>IF(D1881=1,"",VLOOKUP(D1881,系数!$AA$1:$AJ$12,MATCH(C1881,圣物评级,0),1))</f>
        <v>40</v>
      </c>
      <c r="M1881" s="4">
        <f t="shared" si="212"/>
        <v>131870</v>
      </c>
    </row>
    <row r="1882" spans="1:13" x14ac:dyDescent="0.3">
      <c r="A1882" s="4">
        <f t="shared" si="207"/>
        <v>81000016</v>
      </c>
      <c r="B1882" s="4">
        <v>2</v>
      </c>
      <c r="C1882" s="4">
        <f>INDEX(属性!F:F,MATCH(强化!A1882,属性!A:A,0))</f>
        <v>16</v>
      </c>
      <c r="D1882" s="4">
        <f t="shared" si="208"/>
        <v>80</v>
      </c>
      <c r="E1882" s="4">
        <v>0</v>
      </c>
      <c r="F1882" s="4">
        <v>0</v>
      </c>
      <c r="G1882" s="4">
        <v>0</v>
      </c>
      <c r="H1882" s="4">
        <f t="shared" si="210"/>
        <v>774</v>
      </c>
      <c r="I1882" s="4">
        <f t="shared" si="211"/>
        <v>0</v>
      </c>
      <c r="J1882" s="4">
        <f t="shared" si="209"/>
        <v>14400</v>
      </c>
      <c r="K1882" s="4">
        <f t="shared" si="206"/>
        <v>6000</v>
      </c>
      <c r="L1882" s="4">
        <f>IF(D1882=1,"",VLOOKUP(D1882,系数!$AA$1:$AJ$12,MATCH(C1882,圣物评级,0),1))</f>
        <v>45</v>
      </c>
      <c r="M1882" s="4">
        <f t="shared" si="212"/>
        <v>144220</v>
      </c>
    </row>
    <row r="1883" spans="1:13" x14ac:dyDescent="0.3">
      <c r="A1883" s="4">
        <f t="shared" si="207"/>
        <v>81000016</v>
      </c>
      <c r="B1883" s="4">
        <v>2</v>
      </c>
      <c r="C1883" s="4">
        <f>INDEX(属性!F:F,MATCH(强化!A1883,属性!A:A,0))</f>
        <v>16</v>
      </c>
      <c r="D1883" s="4">
        <f t="shared" si="208"/>
        <v>81</v>
      </c>
      <c r="E1883" s="4">
        <v>0</v>
      </c>
      <c r="F1883" s="4">
        <v>0</v>
      </c>
      <c r="G1883" s="4">
        <v>0</v>
      </c>
      <c r="H1883" s="4">
        <f t="shared" si="210"/>
        <v>780</v>
      </c>
      <c r="I1883" s="4">
        <f t="shared" si="211"/>
        <v>0</v>
      </c>
      <c r="J1883" s="4">
        <f t="shared" si="209"/>
        <v>16800</v>
      </c>
      <c r="K1883" s="4">
        <f t="shared" si="206"/>
        <v>6000</v>
      </c>
      <c r="L1883" s="4">
        <f>IF(D1883=1,"",VLOOKUP(D1883,系数!$AA$1:$AJ$12,MATCH(C1883,圣物评级,0),1))</f>
        <v>45</v>
      </c>
      <c r="M1883" s="4">
        <f t="shared" si="212"/>
        <v>158620</v>
      </c>
    </row>
    <row r="1884" spans="1:13" x14ac:dyDescent="0.3">
      <c r="A1884" s="4">
        <f t="shared" si="207"/>
        <v>81000016</v>
      </c>
      <c r="B1884" s="4">
        <v>2</v>
      </c>
      <c r="C1884" s="4">
        <f>INDEX(属性!F:F,MATCH(强化!A1884,属性!A:A,0))</f>
        <v>16</v>
      </c>
      <c r="D1884" s="4">
        <f t="shared" si="208"/>
        <v>82</v>
      </c>
      <c r="E1884" s="4">
        <v>0</v>
      </c>
      <c r="F1884" s="4">
        <v>0</v>
      </c>
      <c r="G1884" s="4">
        <v>0</v>
      </c>
      <c r="H1884" s="4">
        <f t="shared" si="210"/>
        <v>786</v>
      </c>
      <c r="I1884" s="4">
        <f t="shared" si="211"/>
        <v>0</v>
      </c>
      <c r="J1884" s="4">
        <f t="shared" si="209"/>
        <v>19200</v>
      </c>
      <c r="K1884" s="4">
        <f t="shared" si="206"/>
        <v>6000</v>
      </c>
      <c r="L1884" s="4">
        <f>IF(D1884=1,"",VLOOKUP(D1884,系数!$AA$1:$AJ$12,MATCH(C1884,圣物评级,0),1))</f>
        <v>45</v>
      </c>
      <c r="M1884" s="4">
        <f t="shared" si="212"/>
        <v>175420</v>
      </c>
    </row>
    <row r="1885" spans="1:13" x14ac:dyDescent="0.3">
      <c r="A1885" s="4">
        <f t="shared" si="207"/>
        <v>81000016</v>
      </c>
      <c r="B1885" s="4">
        <v>2</v>
      </c>
      <c r="C1885" s="4">
        <f>INDEX(属性!F:F,MATCH(强化!A1885,属性!A:A,0))</f>
        <v>16</v>
      </c>
      <c r="D1885" s="4">
        <f t="shared" si="208"/>
        <v>83</v>
      </c>
      <c r="E1885" s="4">
        <v>0</v>
      </c>
      <c r="F1885" s="4">
        <v>0</v>
      </c>
      <c r="G1885" s="4">
        <v>0</v>
      </c>
      <c r="H1885" s="4">
        <f t="shared" si="210"/>
        <v>792</v>
      </c>
      <c r="I1885" s="4">
        <f t="shared" si="211"/>
        <v>0</v>
      </c>
      <c r="J1885" s="4">
        <f t="shared" si="209"/>
        <v>21600</v>
      </c>
      <c r="K1885" s="4">
        <f t="shared" si="206"/>
        <v>6000</v>
      </c>
      <c r="L1885" s="4">
        <f>IF(D1885=1,"",VLOOKUP(D1885,系数!$AA$1:$AJ$12,MATCH(C1885,圣物评级,0),1))</f>
        <v>45</v>
      </c>
      <c r="M1885" s="4">
        <f t="shared" si="212"/>
        <v>194620</v>
      </c>
    </row>
    <row r="1886" spans="1:13" x14ac:dyDescent="0.3">
      <c r="A1886" s="4">
        <f t="shared" si="207"/>
        <v>81000016</v>
      </c>
      <c r="B1886" s="4">
        <v>2</v>
      </c>
      <c r="C1886" s="4">
        <f>INDEX(属性!F:F,MATCH(强化!A1886,属性!A:A,0))</f>
        <v>16</v>
      </c>
      <c r="D1886" s="4">
        <f t="shared" si="208"/>
        <v>84</v>
      </c>
      <c r="E1886" s="4">
        <v>0</v>
      </c>
      <c r="F1886" s="4">
        <v>0</v>
      </c>
      <c r="G1886" s="4">
        <v>0</v>
      </c>
      <c r="H1886" s="4">
        <f t="shared" si="210"/>
        <v>798</v>
      </c>
      <c r="I1886" s="4">
        <f t="shared" si="211"/>
        <v>0</v>
      </c>
      <c r="J1886" s="4">
        <f t="shared" si="209"/>
        <v>24000</v>
      </c>
      <c r="K1886" s="4">
        <f t="shared" si="206"/>
        <v>6000</v>
      </c>
      <c r="L1886" s="4">
        <f>IF(D1886=1,"",VLOOKUP(D1886,系数!$AA$1:$AJ$12,MATCH(C1886,圣物评级,0),1))</f>
        <v>45</v>
      </c>
      <c r="M1886" s="4">
        <f t="shared" si="212"/>
        <v>216220</v>
      </c>
    </row>
    <row r="1887" spans="1:13" x14ac:dyDescent="0.3">
      <c r="A1887" s="4">
        <f t="shared" si="207"/>
        <v>81000016</v>
      </c>
      <c r="B1887" s="4">
        <v>2</v>
      </c>
      <c r="C1887" s="4">
        <f>INDEX(属性!F:F,MATCH(强化!A1887,属性!A:A,0))</f>
        <v>16</v>
      </c>
      <c r="D1887" s="4">
        <f t="shared" si="208"/>
        <v>85</v>
      </c>
      <c r="E1887" s="4">
        <v>0</v>
      </c>
      <c r="F1887" s="4">
        <v>0</v>
      </c>
      <c r="G1887" s="4">
        <v>0</v>
      </c>
      <c r="H1887" s="4">
        <f t="shared" si="210"/>
        <v>804</v>
      </c>
      <c r="I1887" s="4">
        <f t="shared" si="211"/>
        <v>0</v>
      </c>
      <c r="J1887" s="4">
        <f t="shared" si="209"/>
        <v>28000</v>
      </c>
      <c r="K1887" s="4">
        <f t="shared" si="206"/>
        <v>6000</v>
      </c>
      <c r="L1887" s="4">
        <f>IF(D1887=1,"",VLOOKUP(D1887,系数!$AA$1:$AJ$12,MATCH(C1887,圣物评级,0),1))</f>
        <v>45</v>
      </c>
      <c r="M1887" s="4">
        <f t="shared" si="212"/>
        <v>240220</v>
      </c>
    </row>
    <row r="1888" spans="1:13" x14ac:dyDescent="0.3">
      <c r="A1888" s="4">
        <f t="shared" si="207"/>
        <v>81000016</v>
      </c>
      <c r="B1888" s="4">
        <v>2</v>
      </c>
      <c r="C1888" s="4">
        <f>INDEX(属性!F:F,MATCH(强化!A1888,属性!A:A,0))</f>
        <v>16</v>
      </c>
      <c r="D1888" s="4">
        <f t="shared" si="208"/>
        <v>86</v>
      </c>
      <c r="E1888" s="4">
        <v>0</v>
      </c>
      <c r="F1888" s="4">
        <v>0</v>
      </c>
      <c r="G1888" s="4">
        <v>0</v>
      </c>
      <c r="H1888" s="4">
        <f t="shared" si="210"/>
        <v>810</v>
      </c>
      <c r="I1888" s="4">
        <f t="shared" si="211"/>
        <v>0</v>
      </c>
      <c r="J1888" s="4">
        <f t="shared" si="209"/>
        <v>32000</v>
      </c>
      <c r="K1888" s="4">
        <f t="shared" si="206"/>
        <v>6000</v>
      </c>
      <c r="L1888" s="4">
        <f>IF(D1888=1,"",VLOOKUP(D1888,系数!$AA$1:$AJ$12,MATCH(C1888,圣物评级,0),1))</f>
        <v>45</v>
      </c>
      <c r="M1888" s="4">
        <f t="shared" si="212"/>
        <v>268220</v>
      </c>
    </row>
    <row r="1889" spans="1:13" x14ac:dyDescent="0.3">
      <c r="A1889" s="4">
        <f t="shared" si="207"/>
        <v>81000016</v>
      </c>
      <c r="B1889" s="4">
        <v>2</v>
      </c>
      <c r="C1889" s="4">
        <f>INDEX(属性!F:F,MATCH(强化!A1889,属性!A:A,0))</f>
        <v>16</v>
      </c>
      <c r="D1889" s="4">
        <f t="shared" si="208"/>
        <v>87</v>
      </c>
      <c r="E1889" s="4">
        <v>0</v>
      </c>
      <c r="F1889" s="4">
        <v>0</v>
      </c>
      <c r="G1889" s="4">
        <v>0</v>
      </c>
      <c r="H1889" s="4">
        <f t="shared" si="210"/>
        <v>816</v>
      </c>
      <c r="I1889" s="4">
        <f t="shared" si="211"/>
        <v>0</v>
      </c>
      <c r="J1889" s="4">
        <f t="shared" si="209"/>
        <v>36000</v>
      </c>
      <c r="K1889" s="4">
        <f t="shared" si="206"/>
        <v>6000</v>
      </c>
      <c r="L1889" s="4">
        <f>IF(D1889=1,"",VLOOKUP(D1889,系数!$AA$1:$AJ$12,MATCH(C1889,圣物评级,0),1))</f>
        <v>45</v>
      </c>
      <c r="M1889" s="4">
        <f t="shared" si="212"/>
        <v>300220</v>
      </c>
    </row>
    <row r="1890" spans="1:13" x14ac:dyDescent="0.3">
      <c r="A1890" s="4">
        <f t="shared" si="207"/>
        <v>81000016</v>
      </c>
      <c r="B1890" s="4">
        <v>2</v>
      </c>
      <c r="C1890" s="4">
        <f>INDEX(属性!F:F,MATCH(强化!A1890,属性!A:A,0))</f>
        <v>16</v>
      </c>
      <c r="D1890" s="4">
        <f t="shared" si="208"/>
        <v>88</v>
      </c>
      <c r="E1890" s="4">
        <v>0</v>
      </c>
      <c r="F1890" s="4">
        <v>0</v>
      </c>
      <c r="G1890" s="4">
        <v>0</v>
      </c>
      <c r="H1890" s="4">
        <f t="shared" si="210"/>
        <v>822</v>
      </c>
      <c r="I1890" s="4">
        <f t="shared" si="211"/>
        <v>0</v>
      </c>
      <c r="J1890" s="4">
        <f t="shared" si="209"/>
        <v>40000</v>
      </c>
      <c r="K1890" s="4">
        <f t="shared" si="206"/>
        <v>6000</v>
      </c>
      <c r="L1890" s="4">
        <f>IF(D1890=1,"",VLOOKUP(D1890,系数!$AA$1:$AJ$12,MATCH(C1890,圣物评级,0),1))</f>
        <v>45</v>
      </c>
      <c r="M1890" s="4">
        <f t="shared" si="212"/>
        <v>336220</v>
      </c>
    </row>
    <row r="1891" spans="1:13" x14ac:dyDescent="0.3">
      <c r="A1891" s="4">
        <f t="shared" si="207"/>
        <v>81000016</v>
      </c>
      <c r="B1891" s="4">
        <v>2</v>
      </c>
      <c r="C1891" s="4">
        <f>INDEX(属性!F:F,MATCH(强化!A1891,属性!A:A,0))</f>
        <v>16</v>
      </c>
      <c r="D1891" s="4">
        <f t="shared" si="208"/>
        <v>89</v>
      </c>
      <c r="E1891" s="4">
        <v>0</v>
      </c>
      <c r="F1891" s="4">
        <v>0</v>
      </c>
      <c r="G1891" s="4">
        <v>0</v>
      </c>
      <c r="H1891" s="4">
        <f t="shared" si="210"/>
        <v>828</v>
      </c>
      <c r="I1891" s="4">
        <f t="shared" si="211"/>
        <v>0</v>
      </c>
      <c r="J1891" s="4">
        <f t="shared" si="209"/>
        <v>44000</v>
      </c>
      <c r="K1891" s="4">
        <f t="shared" si="206"/>
        <v>6000</v>
      </c>
      <c r="L1891" s="4">
        <f>IF(D1891=1,"",VLOOKUP(D1891,系数!$AA$1:$AJ$12,MATCH(C1891,圣物评级,0),1))</f>
        <v>45</v>
      </c>
      <c r="M1891" s="4">
        <f t="shared" si="212"/>
        <v>376220</v>
      </c>
    </row>
    <row r="1892" spans="1:13" x14ac:dyDescent="0.3">
      <c r="A1892" s="4">
        <f t="shared" si="207"/>
        <v>81000016</v>
      </c>
      <c r="B1892" s="4">
        <v>2</v>
      </c>
      <c r="C1892" s="4">
        <f>INDEX(属性!F:F,MATCH(强化!A1892,属性!A:A,0))</f>
        <v>16</v>
      </c>
      <c r="D1892" s="4">
        <f t="shared" si="208"/>
        <v>90</v>
      </c>
      <c r="E1892" s="4">
        <v>0</v>
      </c>
      <c r="F1892" s="4">
        <v>0</v>
      </c>
      <c r="G1892" s="4">
        <v>0</v>
      </c>
      <c r="H1892" s="4">
        <f t="shared" si="210"/>
        <v>834</v>
      </c>
      <c r="I1892" s="4">
        <f t="shared" si="211"/>
        <v>0</v>
      </c>
      <c r="J1892" s="4">
        <f t="shared" si="209"/>
        <v>44000</v>
      </c>
      <c r="K1892" s="4">
        <f t="shared" si="206"/>
        <v>6000</v>
      </c>
      <c r="L1892" s="4">
        <f>IF(D1892=1,"",VLOOKUP(D1892,系数!$AA$1:$AJ$12,MATCH(C1892,圣物评级,0),1))</f>
        <v>50</v>
      </c>
      <c r="M1892" s="4">
        <f t="shared" si="212"/>
        <v>420220</v>
      </c>
    </row>
    <row r="1893" spans="1:13" x14ac:dyDescent="0.3">
      <c r="A1893" s="4">
        <f t="shared" si="207"/>
        <v>81000016</v>
      </c>
      <c r="B1893" s="4">
        <v>2</v>
      </c>
      <c r="C1893" s="4">
        <f>INDEX(属性!F:F,MATCH(强化!A1893,属性!A:A,0))</f>
        <v>16</v>
      </c>
      <c r="D1893" s="4">
        <f t="shared" si="208"/>
        <v>91</v>
      </c>
      <c r="E1893" s="4">
        <v>0</v>
      </c>
      <c r="F1893" s="4">
        <v>0</v>
      </c>
      <c r="G1893" s="4">
        <v>0</v>
      </c>
      <c r="H1893" s="4">
        <f t="shared" si="210"/>
        <v>840</v>
      </c>
      <c r="I1893" s="4">
        <f t="shared" si="211"/>
        <v>0</v>
      </c>
      <c r="J1893" s="4">
        <f t="shared" si="209"/>
        <v>44000</v>
      </c>
      <c r="K1893" s="4">
        <f t="shared" si="206"/>
        <v>6000</v>
      </c>
      <c r="L1893" s="4">
        <f>IF(D1893=1,"",VLOOKUP(D1893,系数!$AA$1:$AJ$12,MATCH(C1893,圣物评级,0),1))</f>
        <v>50</v>
      </c>
      <c r="M1893" s="4">
        <f t="shared" si="212"/>
        <v>464220</v>
      </c>
    </row>
    <row r="1894" spans="1:13" x14ac:dyDescent="0.3">
      <c r="A1894" s="4">
        <f t="shared" si="207"/>
        <v>81000016</v>
      </c>
      <c r="B1894" s="4">
        <v>2</v>
      </c>
      <c r="C1894" s="4">
        <f>INDEX(属性!F:F,MATCH(强化!A1894,属性!A:A,0))</f>
        <v>16</v>
      </c>
      <c r="D1894" s="4">
        <f t="shared" si="208"/>
        <v>92</v>
      </c>
      <c r="E1894" s="4">
        <v>0</v>
      </c>
      <c r="F1894" s="4">
        <v>0</v>
      </c>
      <c r="G1894" s="4">
        <v>0</v>
      </c>
      <c r="H1894" s="4">
        <f t="shared" si="210"/>
        <v>846</v>
      </c>
      <c r="I1894" s="4">
        <f t="shared" si="211"/>
        <v>0</v>
      </c>
      <c r="J1894" s="4">
        <f t="shared" si="209"/>
        <v>44000</v>
      </c>
      <c r="K1894" s="4">
        <f t="shared" si="206"/>
        <v>6000</v>
      </c>
      <c r="L1894" s="4">
        <f>IF(D1894=1,"",VLOOKUP(D1894,系数!$AA$1:$AJ$12,MATCH(C1894,圣物评级,0),1))</f>
        <v>50</v>
      </c>
      <c r="M1894" s="4">
        <f t="shared" si="212"/>
        <v>508220</v>
      </c>
    </row>
    <row r="1895" spans="1:13" x14ac:dyDescent="0.3">
      <c r="A1895" s="4">
        <f t="shared" si="207"/>
        <v>81000016</v>
      </c>
      <c r="B1895" s="4">
        <v>2</v>
      </c>
      <c r="C1895" s="4">
        <f>INDEX(属性!F:F,MATCH(强化!A1895,属性!A:A,0))</f>
        <v>16</v>
      </c>
      <c r="D1895" s="4">
        <f t="shared" si="208"/>
        <v>93</v>
      </c>
      <c r="E1895" s="4">
        <v>0</v>
      </c>
      <c r="F1895" s="4">
        <v>0</v>
      </c>
      <c r="G1895" s="4">
        <v>0</v>
      </c>
      <c r="H1895" s="4">
        <f t="shared" si="210"/>
        <v>852</v>
      </c>
      <c r="I1895" s="4">
        <f t="shared" si="211"/>
        <v>0</v>
      </c>
      <c r="J1895" s="4">
        <f t="shared" si="209"/>
        <v>44000</v>
      </c>
      <c r="K1895" s="4">
        <f t="shared" si="206"/>
        <v>6000</v>
      </c>
      <c r="L1895" s="4">
        <f>IF(D1895=1,"",VLOOKUP(D1895,系数!$AA$1:$AJ$12,MATCH(C1895,圣物评级,0),1))</f>
        <v>50</v>
      </c>
      <c r="M1895" s="4">
        <f t="shared" si="212"/>
        <v>552220</v>
      </c>
    </row>
    <row r="1896" spans="1:13" x14ac:dyDescent="0.3">
      <c r="A1896" s="4">
        <f t="shared" si="207"/>
        <v>81000016</v>
      </c>
      <c r="B1896" s="4">
        <v>2</v>
      </c>
      <c r="C1896" s="4">
        <f>INDEX(属性!F:F,MATCH(强化!A1896,属性!A:A,0))</f>
        <v>16</v>
      </c>
      <c r="D1896" s="4">
        <f t="shared" si="208"/>
        <v>94</v>
      </c>
      <c r="E1896" s="4">
        <v>0</v>
      </c>
      <c r="F1896" s="4">
        <v>0</v>
      </c>
      <c r="G1896" s="4">
        <v>0</v>
      </c>
      <c r="H1896" s="4">
        <f t="shared" si="210"/>
        <v>858</v>
      </c>
      <c r="I1896" s="4">
        <f t="shared" si="211"/>
        <v>0</v>
      </c>
      <c r="J1896" s="4">
        <f t="shared" si="209"/>
        <v>44000</v>
      </c>
      <c r="K1896" s="4">
        <f t="shared" si="206"/>
        <v>6000</v>
      </c>
      <c r="L1896" s="4">
        <f>IF(D1896=1,"",VLOOKUP(D1896,系数!$AA$1:$AJ$12,MATCH(C1896,圣物评级,0),1))</f>
        <v>50</v>
      </c>
      <c r="M1896" s="4">
        <f t="shared" si="212"/>
        <v>596220</v>
      </c>
    </row>
    <row r="1897" spans="1:13" x14ac:dyDescent="0.3">
      <c r="A1897" s="4">
        <f t="shared" si="207"/>
        <v>81000016</v>
      </c>
      <c r="B1897" s="4">
        <v>2</v>
      </c>
      <c r="C1897" s="4">
        <f>INDEX(属性!F:F,MATCH(强化!A1897,属性!A:A,0))</f>
        <v>16</v>
      </c>
      <c r="D1897" s="4">
        <f t="shared" si="208"/>
        <v>95</v>
      </c>
      <c r="E1897" s="4">
        <v>0</v>
      </c>
      <c r="F1897" s="4">
        <v>0</v>
      </c>
      <c r="G1897" s="4">
        <v>0</v>
      </c>
      <c r="H1897" s="4">
        <f t="shared" si="210"/>
        <v>864</v>
      </c>
      <c r="I1897" s="4">
        <f t="shared" si="211"/>
        <v>0</v>
      </c>
      <c r="J1897" s="4">
        <f t="shared" si="209"/>
        <v>44000</v>
      </c>
      <c r="K1897" s="4">
        <f t="shared" si="206"/>
        <v>6000</v>
      </c>
      <c r="L1897" s="4">
        <f>IF(D1897=1,"",VLOOKUP(D1897,系数!$AA$1:$AJ$12,MATCH(C1897,圣物评级,0),1))</f>
        <v>50</v>
      </c>
      <c r="M1897" s="4">
        <f t="shared" si="212"/>
        <v>640220</v>
      </c>
    </row>
    <row r="1898" spans="1:13" x14ac:dyDescent="0.3">
      <c r="A1898" s="4">
        <f t="shared" si="207"/>
        <v>81000016</v>
      </c>
      <c r="B1898" s="4">
        <v>2</v>
      </c>
      <c r="C1898" s="4">
        <f>INDEX(属性!F:F,MATCH(强化!A1898,属性!A:A,0))</f>
        <v>16</v>
      </c>
      <c r="D1898" s="4">
        <f t="shared" si="208"/>
        <v>96</v>
      </c>
      <c r="E1898" s="4">
        <v>0</v>
      </c>
      <c r="F1898" s="4">
        <v>0</v>
      </c>
      <c r="G1898" s="4">
        <v>0</v>
      </c>
      <c r="H1898" s="4">
        <f t="shared" si="210"/>
        <v>870</v>
      </c>
      <c r="I1898" s="4">
        <f t="shared" si="211"/>
        <v>0</v>
      </c>
      <c r="J1898" s="4">
        <f t="shared" si="209"/>
        <v>44000</v>
      </c>
      <c r="K1898" s="4">
        <f t="shared" si="206"/>
        <v>6000</v>
      </c>
      <c r="L1898" s="4">
        <f>IF(D1898=1,"",VLOOKUP(D1898,系数!$AA$1:$AJ$12,MATCH(C1898,圣物评级,0),1))</f>
        <v>50</v>
      </c>
      <c r="M1898" s="4">
        <f t="shared" si="212"/>
        <v>684220</v>
      </c>
    </row>
    <row r="1899" spans="1:13" x14ac:dyDescent="0.3">
      <c r="A1899" s="4">
        <f t="shared" si="207"/>
        <v>81000016</v>
      </c>
      <c r="B1899" s="4">
        <v>2</v>
      </c>
      <c r="C1899" s="4">
        <f>INDEX(属性!F:F,MATCH(强化!A1899,属性!A:A,0))</f>
        <v>16</v>
      </c>
      <c r="D1899" s="4">
        <f t="shared" si="208"/>
        <v>97</v>
      </c>
      <c r="E1899" s="4">
        <v>0</v>
      </c>
      <c r="F1899" s="4">
        <v>0</v>
      </c>
      <c r="G1899" s="4">
        <v>0</v>
      </c>
      <c r="H1899" s="4">
        <f t="shared" si="210"/>
        <v>876</v>
      </c>
      <c r="I1899" s="4">
        <f t="shared" si="211"/>
        <v>0</v>
      </c>
      <c r="J1899" s="4">
        <f t="shared" si="209"/>
        <v>44000</v>
      </c>
      <c r="K1899" s="4">
        <f t="shared" si="206"/>
        <v>6000</v>
      </c>
      <c r="L1899" s="4">
        <f>IF(D1899=1,"",VLOOKUP(D1899,系数!$AA$1:$AJ$12,MATCH(C1899,圣物评级,0),1))</f>
        <v>50</v>
      </c>
      <c r="M1899" s="4">
        <f t="shared" si="212"/>
        <v>728220</v>
      </c>
    </row>
    <row r="1900" spans="1:13" x14ac:dyDescent="0.3">
      <c r="A1900" s="4">
        <f t="shared" si="207"/>
        <v>81000016</v>
      </c>
      <c r="B1900" s="4">
        <v>2</v>
      </c>
      <c r="C1900" s="4">
        <f>INDEX(属性!F:F,MATCH(强化!A1900,属性!A:A,0))</f>
        <v>16</v>
      </c>
      <c r="D1900" s="4">
        <f t="shared" si="208"/>
        <v>98</v>
      </c>
      <c r="E1900" s="4">
        <v>0</v>
      </c>
      <c r="F1900" s="4">
        <v>0</v>
      </c>
      <c r="G1900" s="4">
        <v>0</v>
      </c>
      <c r="H1900" s="4">
        <f t="shared" si="210"/>
        <v>882</v>
      </c>
      <c r="I1900" s="4">
        <f t="shared" si="211"/>
        <v>0</v>
      </c>
      <c r="J1900" s="4">
        <f t="shared" si="209"/>
        <v>44000</v>
      </c>
      <c r="K1900" s="4">
        <f t="shared" si="206"/>
        <v>6000</v>
      </c>
      <c r="L1900" s="4">
        <f>IF(D1900=1,"",VLOOKUP(D1900,系数!$AA$1:$AJ$12,MATCH(C1900,圣物评级,0),1))</f>
        <v>50</v>
      </c>
      <c r="M1900" s="4">
        <f t="shared" si="212"/>
        <v>772220</v>
      </c>
    </row>
    <row r="1901" spans="1:13" x14ac:dyDescent="0.3">
      <c r="A1901" s="4">
        <f t="shared" si="207"/>
        <v>81000016</v>
      </c>
      <c r="B1901" s="4">
        <v>2</v>
      </c>
      <c r="C1901" s="4">
        <f>INDEX(属性!F:F,MATCH(强化!A1901,属性!A:A,0))</f>
        <v>16</v>
      </c>
      <c r="D1901" s="4">
        <f t="shared" si="208"/>
        <v>99</v>
      </c>
      <c r="E1901" s="4">
        <v>0</v>
      </c>
      <c r="F1901" s="4">
        <v>0</v>
      </c>
      <c r="G1901" s="4">
        <v>0</v>
      </c>
      <c r="H1901" s="4">
        <f t="shared" si="210"/>
        <v>888</v>
      </c>
      <c r="I1901" s="4">
        <f t="shared" si="211"/>
        <v>0</v>
      </c>
      <c r="J1901" s="4">
        <f t="shared" si="209"/>
        <v>44000</v>
      </c>
      <c r="K1901" s="4">
        <f t="shared" si="206"/>
        <v>6000</v>
      </c>
      <c r="L1901" s="4">
        <f>IF(D1901=1,"",VLOOKUP(D1901,系数!$AA$1:$AJ$12,MATCH(C1901,圣物评级,0),1))</f>
        <v>50</v>
      </c>
      <c r="M1901" s="4">
        <f t="shared" si="212"/>
        <v>816220</v>
      </c>
    </row>
    <row r="1902" spans="1:13" x14ac:dyDescent="0.3">
      <c r="A1902" s="4">
        <f t="shared" si="207"/>
        <v>81000016</v>
      </c>
      <c r="B1902" s="4">
        <v>2</v>
      </c>
      <c r="C1902" s="4">
        <f>INDEX(属性!F:F,MATCH(强化!A1902,属性!A:A,0))</f>
        <v>16</v>
      </c>
      <c r="D1902" s="4">
        <f t="shared" si="208"/>
        <v>100</v>
      </c>
      <c r="E1902" s="4">
        <v>0</v>
      </c>
      <c r="F1902" s="4">
        <v>0</v>
      </c>
      <c r="G1902" s="4">
        <v>0</v>
      </c>
      <c r="H1902" s="4">
        <f t="shared" si="210"/>
        <v>894</v>
      </c>
      <c r="I1902" s="4">
        <f t="shared" si="211"/>
        <v>0</v>
      </c>
      <c r="J1902" s="4">
        <f t="shared" si="209"/>
        <v>44000</v>
      </c>
      <c r="K1902" s="4">
        <f t="shared" si="206"/>
        <v>6000</v>
      </c>
      <c r="L1902" s="4">
        <f>IF(D1902=1,"",VLOOKUP(D1902,系数!$AA$1:$AJ$12,MATCH(C1902,圣物评级,0),1))</f>
        <v>55</v>
      </c>
      <c r="M1902" s="4">
        <f t="shared" si="212"/>
        <v>860220</v>
      </c>
    </row>
    <row r="1903" spans="1:13" x14ac:dyDescent="0.3">
      <c r="A1903" s="4">
        <f t="shared" si="207"/>
        <v>81000016</v>
      </c>
      <c r="B1903" s="4">
        <v>2</v>
      </c>
      <c r="C1903" s="4">
        <f>INDEX(属性!F:F,MATCH(强化!A1903,属性!A:A,0))</f>
        <v>16</v>
      </c>
      <c r="D1903" s="4">
        <f t="shared" si="208"/>
        <v>101</v>
      </c>
      <c r="E1903" s="4">
        <v>0</v>
      </c>
      <c r="F1903" s="4">
        <v>0</v>
      </c>
      <c r="G1903" s="4">
        <v>0</v>
      </c>
      <c r="H1903" s="4">
        <f t="shared" si="210"/>
        <v>900</v>
      </c>
      <c r="I1903" s="4">
        <f t="shared" si="211"/>
        <v>0</v>
      </c>
      <c r="J1903" s="4">
        <f t="shared" si="209"/>
        <v>44000</v>
      </c>
      <c r="K1903" s="4">
        <f t="shared" si="206"/>
        <v>6000</v>
      </c>
      <c r="L1903" s="4">
        <f>IF(D1903=1,"",VLOOKUP(D1903,系数!$AA$1:$AJ$12,MATCH(C1903,圣物评级,0),1))</f>
        <v>55</v>
      </c>
      <c r="M1903" s="4">
        <f t="shared" si="212"/>
        <v>904220</v>
      </c>
    </row>
    <row r="1904" spans="1:13" x14ac:dyDescent="0.3">
      <c r="A1904" s="4">
        <f t="shared" si="207"/>
        <v>81000016</v>
      </c>
      <c r="B1904" s="4">
        <v>2</v>
      </c>
      <c r="C1904" s="4">
        <f>INDEX(属性!F:F,MATCH(强化!A1904,属性!A:A,0))</f>
        <v>16</v>
      </c>
      <c r="D1904" s="4">
        <f t="shared" si="208"/>
        <v>102</v>
      </c>
      <c r="E1904" s="4">
        <v>0</v>
      </c>
      <c r="F1904" s="4">
        <v>0</v>
      </c>
      <c r="G1904" s="4">
        <v>0</v>
      </c>
      <c r="H1904" s="4">
        <f t="shared" si="210"/>
        <v>906</v>
      </c>
      <c r="I1904" s="4">
        <f t="shared" si="211"/>
        <v>0</v>
      </c>
      <c r="J1904" s="4">
        <f t="shared" si="209"/>
        <v>44000</v>
      </c>
      <c r="K1904" s="4">
        <f t="shared" si="206"/>
        <v>6000</v>
      </c>
      <c r="L1904" s="4">
        <f>IF(D1904=1,"",VLOOKUP(D1904,系数!$AA$1:$AJ$12,MATCH(C1904,圣物评级,0),1))</f>
        <v>55</v>
      </c>
      <c r="M1904" s="4">
        <f t="shared" si="212"/>
        <v>948220</v>
      </c>
    </row>
    <row r="1905" spans="1:13" x14ac:dyDescent="0.3">
      <c r="A1905" s="4">
        <f t="shared" si="207"/>
        <v>81000016</v>
      </c>
      <c r="B1905" s="4">
        <v>2</v>
      </c>
      <c r="C1905" s="4">
        <f>INDEX(属性!F:F,MATCH(强化!A1905,属性!A:A,0))</f>
        <v>16</v>
      </c>
      <c r="D1905" s="4">
        <f t="shared" si="208"/>
        <v>103</v>
      </c>
      <c r="E1905" s="4">
        <v>0</v>
      </c>
      <c r="F1905" s="4">
        <v>0</v>
      </c>
      <c r="G1905" s="4">
        <v>0</v>
      </c>
      <c r="H1905" s="4">
        <f t="shared" si="210"/>
        <v>912</v>
      </c>
      <c r="I1905" s="4">
        <f t="shared" si="211"/>
        <v>0</v>
      </c>
      <c r="J1905" s="4">
        <f t="shared" si="209"/>
        <v>44000</v>
      </c>
      <c r="K1905" s="4">
        <f t="shared" si="206"/>
        <v>6000</v>
      </c>
      <c r="L1905" s="4">
        <f>IF(D1905=1,"",VLOOKUP(D1905,系数!$AA$1:$AJ$12,MATCH(C1905,圣物评级,0),1))</f>
        <v>55</v>
      </c>
      <c r="M1905" s="4">
        <f t="shared" si="212"/>
        <v>992220</v>
      </c>
    </row>
    <row r="1906" spans="1:13" x14ac:dyDescent="0.3">
      <c r="A1906" s="4">
        <f t="shared" si="207"/>
        <v>81000016</v>
      </c>
      <c r="B1906" s="4">
        <v>2</v>
      </c>
      <c r="C1906" s="4">
        <f>INDEX(属性!F:F,MATCH(强化!A1906,属性!A:A,0))</f>
        <v>16</v>
      </c>
      <c r="D1906" s="4">
        <f t="shared" si="208"/>
        <v>104</v>
      </c>
      <c r="E1906" s="4">
        <v>0</v>
      </c>
      <c r="F1906" s="4">
        <v>0</v>
      </c>
      <c r="G1906" s="4">
        <v>0</v>
      </c>
      <c r="H1906" s="4">
        <f t="shared" si="210"/>
        <v>918</v>
      </c>
      <c r="I1906" s="4">
        <f t="shared" si="211"/>
        <v>0</v>
      </c>
      <c r="J1906" s="4">
        <f t="shared" si="209"/>
        <v>44000</v>
      </c>
      <c r="K1906" s="4">
        <f t="shared" si="206"/>
        <v>6000</v>
      </c>
      <c r="L1906" s="4">
        <f>IF(D1906=1,"",VLOOKUP(D1906,系数!$AA$1:$AJ$12,MATCH(C1906,圣物评级,0),1))</f>
        <v>55</v>
      </c>
      <c r="M1906" s="4">
        <f t="shared" si="212"/>
        <v>1036220</v>
      </c>
    </row>
    <row r="1907" spans="1:13" x14ac:dyDescent="0.3">
      <c r="A1907" s="4">
        <f t="shared" si="207"/>
        <v>81000016</v>
      </c>
      <c r="B1907" s="4">
        <v>2</v>
      </c>
      <c r="C1907" s="4">
        <f>INDEX(属性!F:F,MATCH(强化!A1907,属性!A:A,0))</f>
        <v>16</v>
      </c>
      <c r="D1907" s="4">
        <f t="shared" si="208"/>
        <v>105</v>
      </c>
      <c r="E1907" s="4">
        <v>0</v>
      </c>
      <c r="F1907" s="4">
        <v>0</v>
      </c>
      <c r="G1907" s="4">
        <v>0</v>
      </c>
      <c r="H1907" s="4">
        <f t="shared" si="210"/>
        <v>924</v>
      </c>
      <c r="I1907" s="4">
        <f t="shared" si="211"/>
        <v>0</v>
      </c>
      <c r="J1907" s="4">
        <f t="shared" si="209"/>
        <v>44000</v>
      </c>
      <c r="K1907" s="4">
        <f t="shared" si="206"/>
        <v>6000</v>
      </c>
      <c r="L1907" s="4">
        <f>IF(D1907=1,"",VLOOKUP(D1907,系数!$AA$1:$AJ$12,MATCH(C1907,圣物评级,0),1))</f>
        <v>55</v>
      </c>
      <c r="M1907" s="4">
        <f t="shared" si="212"/>
        <v>1080220</v>
      </c>
    </row>
    <row r="1908" spans="1:13" x14ac:dyDescent="0.3">
      <c r="A1908" s="4">
        <f t="shared" si="207"/>
        <v>81000016</v>
      </c>
      <c r="B1908" s="4">
        <v>2</v>
      </c>
      <c r="C1908" s="4">
        <f>INDEX(属性!F:F,MATCH(强化!A1908,属性!A:A,0))</f>
        <v>16</v>
      </c>
      <c r="D1908" s="4">
        <f t="shared" si="208"/>
        <v>106</v>
      </c>
      <c r="E1908" s="4">
        <v>0</v>
      </c>
      <c r="F1908" s="4">
        <v>0</v>
      </c>
      <c r="G1908" s="4">
        <v>0</v>
      </c>
      <c r="H1908" s="4">
        <f t="shared" si="210"/>
        <v>930</v>
      </c>
      <c r="I1908" s="4">
        <f t="shared" si="211"/>
        <v>0</v>
      </c>
      <c r="J1908" s="4">
        <f t="shared" si="209"/>
        <v>44000</v>
      </c>
      <c r="K1908" s="4">
        <f t="shared" ref="K1908:K1971" si="213">60*100</f>
        <v>6000</v>
      </c>
      <c r="L1908" s="4">
        <f>IF(D1908=1,"",VLOOKUP(D1908,系数!$AA$1:$AJ$12,MATCH(C1908,圣物评级,0),1))</f>
        <v>55</v>
      </c>
      <c r="M1908" s="4">
        <f t="shared" si="212"/>
        <v>1124220</v>
      </c>
    </row>
    <row r="1909" spans="1:13" x14ac:dyDescent="0.3">
      <c r="A1909" s="4">
        <f t="shared" si="207"/>
        <v>81000016</v>
      </c>
      <c r="B1909" s="4">
        <v>2</v>
      </c>
      <c r="C1909" s="4">
        <f>INDEX(属性!F:F,MATCH(强化!A1909,属性!A:A,0))</f>
        <v>16</v>
      </c>
      <c r="D1909" s="4">
        <f t="shared" si="208"/>
        <v>107</v>
      </c>
      <c r="E1909" s="4">
        <v>0</v>
      </c>
      <c r="F1909" s="4">
        <v>0</v>
      </c>
      <c r="G1909" s="4">
        <v>0</v>
      </c>
      <c r="H1909" s="4">
        <f t="shared" si="210"/>
        <v>936</v>
      </c>
      <c r="I1909" s="4">
        <f t="shared" si="211"/>
        <v>0</v>
      </c>
      <c r="J1909" s="4">
        <f t="shared" si="209"/>
        <v>44000</v>
      </c>
      <c r="K1909" s="4">
        <f t="shared" si="213"/>
        <v>6000</v>
      </c>
      <c r="L1909" s="4">
        <f>IF(D1909=1,"",VLOOKUP(D1909,系数!$AA$1:$AJ$12,MATCH(C1909,圣物评级,0),1))</f>
        <v>55</v>
      </c>
      <c r="M1909" s="4">
        <f t="shared" si="212"/>
        <v>1168220</v>
      </c>
    </row>
    <row r="1910" spans="1:13" x14ac:dyDescent="0.3">
      <c r="A1910" s="4">
        <f t="shared" si="207"/>
        <v>81000016</v>
      </c>
      <c r="B1910" s="4">
        <v>2</v>
      </c>
      <c r="C1910" s="4">
        <f>INDEX(属性!F:F,MATCH(强化!A1910,属性!A:A,0))</f>
        <v>16</v>
      </c>
      <c r="D1910" s="4">
        <f t="shared" si="208"/>
        <v>108</v>
      </c>
      <c r="E1910" s="4">
        <v>0</v>
      </c>
      <c r="F1910" s="4">
        <v>0</v>
      </c>
      <c r="G1910" s="4">
        <v>0</v>
      </c>
      <c r="H1910" s="4">
        <f t="shared" si="210"/>
        <v>942</v>
      </c>
      <c r="I1910" s="4">
        <f t="shared" si="211"/>
        <v>0</v>
      </c>
      <c r="J1910" s="4">
        <f t="shared" si="209"/>
        <v>44000</v>
      </c>
      <c r="K1910" s="4">
        <f t="shared" si="213"/>
        <v>6000</v>
      </c>
      <c r="L1910" s="4">
        <f>IF(D1910=1,"",VLOOKUP(D1910,系数!$AA$1:$AJ$12,MATCH(C1910,圣物评级,0),1))</f>
        <v>55</v>
      </c>
      <c r="M1910" s="4">
        <f t="shared" si="212"/>
        <v>1212220</v>
      </c>
    </row>
    <row r="1911" spans="1:13" x14ac:dyDescent="0.3">
      <c r="A1911" s="4">
        <f t="shared" si="207"/>
        <v>81000016</v>
      </c>
      <c r="B1911" s="4">
        <v>2</v>
      </c>
      <c r="C1911" s="4">
        <f>INDEX(属性!F:F,MATCH(强化!A1911,属性!A:A,0))</f>
        <v>16</v>
      </c>
      <c r="D1911" s="4">
        <f t="shared" si="208"/>
        <v>109</v>
      </c>
      <c r="E1911" s="4">
        <v>0</v>
      </c>
      <c r="F1911" s="4">
        <v>0</v>
      </c>
      <c r="G1911" s="4">
        <v>0</v>
      </c>
      <c r="H1911" s="4">
        <f t="shared" si="210"/>
        <v>948</v>
      </c>
      <c r="I1911" s="4">
        <f t="shared" si="211"/>
        <v>0</v>
      </c>
      <c r="J1911" s="4">
        <f t="shared" si="209"/>
        <v>44000</v>
      </c>
      <c r="K1911" s="4">
        <f t="shared" si="213"/>
        <v>6000</v>
      </c>
      <c r="L1911" s="4">
        <f>IF(D1911=1,"",VLOOKUP(D1911,系数!$AA$1:$AJ$12,MATCH(C1911,圣物评级,0),1))</f>
        <v>55</v>
      </c>
      <c r="M1911" s="4">
        <f t="shared" si="212"/>
        <v>1256220</v>
      </c>
    </row>
    <row r="1912" spans="1:13" x14ac:dyDescent="0.3">
      <c r="A1912" s="4">
        <f t="shared" si="207"/>
        <v>81000016</v>
      </c>
      <c r="B1912" s="4">
        <v>2</v>
      </c>
      <c r="C1912" s="4">
        <f>INDEX(属性!F:F,MATCH(强化!A1912,属性!A:A,0))</f>
        <v>16</v>
      </c>
      <c r="D1912" s="4">
        <f t="shared" si="208"/>
        <v>110</v>
      </c>
      <c r="E1912" s="4">
        <v>0</v>
      </c>
      <c r="F1912" s="4">
        <v>0</v>
      </c>
      <c r="G1912" s="4">
        <v>0</v>
      </c>
      <c r="H1912" s="4">
        <f t="shared" si="210"/>
        <v>954</v>
      </c>
      <c r="I1912" s="4">
        <f t="shared" si="211"/>
        <v>0</v>
      </c>
      <c r="J1912" s="4">
        <f t="shared" si="209"/>
        <v>44000</v>
      </c>
      <c r="K1912" s="4">
        <f t="shared" si="213"/>
        <v>6000</v>
      </c>
      <c r="L1912" s="4">
        <f>IF(D1912=1,"",VLOOKUP(D1912,系数!$AA$1:$AJ$12,MATCH(C1912,圣物评级,0),1))</f>
        <v>55</v>
      </c>
      <c r="M1912" s="4">
        <f t="shared" si="212"/>
        <v>1300220</v>
      </c>
    </row>
    <row r="1913" spans="1:13" x14ac:dyDescent="0.3">
      <c r="A1913" s="4">
        <f t="shared" si="207"/>
        <v>81000016</v>
      </c>
      <c r="B1913" s="4">
        <v>2</v>
      </c>
      <c r="C1913" s="4">
        <f>INDEX(属性!F:F,MATCH(强化!A1913,属性!A:A,0))</f>
        <v>16</v>
      </c>
      <c r="D1913" s="4">
        <f t="shared" si="208"/>
        <v>111</v>
      </c>
      <c r="E1913" s="4">
        <v>0</v>
      </c>
      <c r="F1913" s="4">
        <v>0</v>
      </c>
      <c r="G1913" s="4">
        <v>0</v>
      </c>
      <c r="H1913" s="4">
        <f t="shared" si="210"/>
        <v>960</v>
      </c>
      <c r="I1913" s="4">
        <f t="shared" si="211"/>
        <v>0</v>
      </c>
      <c r="J1913" s="4">
        <f t="shared" si="209"/>
        <v>44000</v>
      </c>
      <c r="K1913" s="4">
        <f t="shared" si="213"/>
        <v>6000</v>
      </c>
      <c r="L1913" s="4">
        <f>IF(D1913=1,"",VLOOKUP(D1913,系数!$AA$1:$AJ$12,MATCH(C1913,圣物评级,0),1))</f>
        <v>55</v>
      </c>
      <c r="M1913" s="4">
        <f t="shared" si="212"/>
        <v>1344220</v>
      </c>
    </row>
    <row r="1914" spans="1:13" x14ac:dyDescent="0.3">
      <c r="A1914" s="4">
        <f t="shared" si="207"/>
        <v>81000016</v>
      </c>
      <c r="B1914" s="4">
        <v>2</v>
      </c>
      <c r="C1914" s="4">
        <f>INDEX(属性!F:F,MATCH(强化!A1914,属性!A:A,0))</f>
        <v>16</v>
      </c>
      <c r="D1914" s="4">
        <f t="shared" si="208"/>
        <v>112</v>
      </c>
      <c r="E1914" s="4">
        <v>0</v>
      </c>
      <c r="F1914" s="4">
        <v>0</v>
      </c>
      <c r="G1914" s="4">
        <v>0</v>
      </c>
      <c r="H1914" s="4">
        <f t="shared" si="210"/>
        <v>966</v>
      </c>
      <c r="I1914" s="4">
        <f t="shared" si="211"/>
        <v>0</v>
      </c>
      <c r="J1914" s="4">
        <f t="shared" si="209"/>
        <v>44000</v>
      </c>
      <c r="K1914" s="4">
        <f t="shared" si="213"/>
        <v>6000</v>
      </c>
      <c r="L1914" s="4">
        <f>IF(D1914=1,"",VLOOKUP(D1914,系数!$AA$1:$AJ$12,MATCH(C1914,圣物评级,0),1))</f>
        <v>55</v>
      </c>
      <c r="M1914" s="4">
        <f t="shared" si="212"/>
        <v>1388220</v>
      </c>
    </row>
    <row r="1915" spans="1:13" x14ac:dyDescent="0.3">
      <c r="A1915" s="4">
        <f t="shared" si="207"/>
        <v>81000016</v>
      </c>
      <c r="B1915" s="4">
        <v>2</v>
      </c>
      <c r="C1915" s="4">
        <f>INDEX(属性!F:F,MATCH(强化!A1915,属性!A:A,0))</f>
        <v>16</v>
      </c>
      <c r="D1915" s="4">
        <f t="shared" si="208"/>
        <v>113</v>
      </c>
      <c r="E1915" s="4">
        <v>0</v>
      </c>
      <c r="F1915" s="4">
        <v>0</v>
      </c>
      <c r="G1915" s="4">
        <v>0</v>
      </c>
      <c r="H1915" s="4">
        <f t="shared" si="210"/>
        <v>972</v>
      </c>
      <c r="I1915" s="4">
        <f t="shared" si="211"/>
        <v>0</v>
      </c>
      <c r="J1915" s="4">
        <f t="shared" si="209"/>
        <v>44000</v>
      </c>
      <c r="K1915" s="4">
        <f t="shared" si="213"/>
        <v>6000</v>
      </c>
      <c r="L1915" s="4">
        <f>IF(D1915=1,"",VLOOKUP(D1915,系数!$AA$1:$AJ$12,MATCH(C1915,圣物评级,0),1))</f>
        <v>55</v>
      </c>
      <c r="M1915" s="4">
        <f t="shared" si="212"/>
        <v>1432220</v>
      </c>
    </row>
    <row r="1916" spans="1:13" x14ac:dyDescent="0.3">
      <c r="A1916" s="4">
        <f t="shared" ref="A1916:A1979" si="214">A1796+1</f>
        <v>81000016</v>
      </c>
      <c r="B1916" s="4">
        <v>2</v>
      </c>
      <c r="C1916" s="4">
        <f>INDEX(属性!F:F,MATCH(强化!A1916,属性!A:A,0))</f>
        <v>16</v>
      </c>
      <c r="D1916" s="4">
        <f t="shared" ref="D1916:D1979" si="215">D1796</f>
        <v>114</v>
      </c>
      <c r="E1916" s="4">
        <v>0</v>
      </c>
      <c r="F1916" s="4">
        <v>0</v>
      </c>
      <c r="G1916" s="4">
        <v>0</v>
      </c>
      <c r="H1916" s="4">
        <f t="shared" si="210"/>
        <v>978</v>
      </c>
      <c r="I1916" s="4">
        <f t="shared" si="211"/>
        <v>0</v>
      </c>
      <c r="J1916" s="4">
        <f t="shared" ref="J1916:J1979" si="216">J1796</f>
        <v>44000</v>
      </c>
      <c r="K1916" s="4">
        <f t="shared" si="213"/>
        <v>6000</v>
      </c>
      <c r="L1916" s="4">
        <f>IF(D1916=1,"",VLOOKUP(D1916,系数!$AA$1:$AJ$12,MATCH(C1916,圣物评级,0),1))</f>
        <v>55</v>
      </c>
      <c r="M1916" s="4">
        <f t="shared" si="212"/>
        <v>1476220</v>
      </c>
    </row>
    <row r="1917" spans="1:13" x14ac:dyDescent="0.3">
      <c r="A1917" s="4">
        <f t="shared" si="214"/>
        <v>81000016</v>
      </c>
      <c r="B1917" s="4">
        <v>2</v>
      </c>
      <c r="C1917" s="4">
        <f>INDEX(属性!F:F,MATCH(强化!A1917,属性!A:A,0))</f>
        <v>16</v>
      </c>
      <c r="D1917" s="4">
        <f t="shared" si="215"/>
        <v>115</v>
      </c>
      <c r="E1917" s="4">
        <v>0</v>
      </c>
      <c r="F1917" s="4">
        <v>0</v>
      </c>
      <c r="G1917" s="4">
        <v>0</v>
      </c>
      <c r="H1917" s="4">
        <f t="shared" si="210"/>
        <v>984</v>
      </c>
      <c r="I1917" s="4">
        <f t="shared" si="211"/>
        <v>0</v>
      </c>
      <c r="J1917" s="4">
        <f t="shared" si="216"/>
        <v>44000</v>
      </c>
      <c r="K1917" s="4">
        <f t="shared" si="213"/>
        <v>6000</v>
      </c>
      <c r="L1917" s="4">
        <f>IF(D1917=1,"",VLOOKUP(D1917,系数!$AA$1:$AJ$12,MATCH(C1917,圣物评级,0),1))</f>
        <v>55</v>
      </c>
      <c r="M1917" s="4">
        <f t="shared" si="212"/>
        <v>1520220</v>
      </c>
    </row>
    <row r="1918" spans="1:13" x14ac:dyDescent="0.3">
      <c r="A1918" s="4">
        <f t="shared" si="214"/>
        <v>81000016</v>
      </c>
      <c r="B1918" s="4">
        <v>2</v>
      </c>
      <c r="C1918" s="4">
        <f>INDEX(属性!F:F,MATCH(强化!A1918,属性!A:A,0))</f>
        <v>16</v>
      </c>
      <c r="D1918" s="4">
        <f t="shared" si="215"/>
        <v>116</v>
      </c>
      <c r="E1918" s="4">
        <v>0</v>
      </c>
      <c r="F1918" s="4">
        <v>0</v>
      </c>
      <c r="G1918" s="4">
        <v>0</v>
      </c>
      <c r="H1918" s="4">
        <f t="shared" si="210"/>
        <v>990</v>
      </c>
      <c r="I1918" s="4">
        <f t="shared" si="211"/>
        <v>0</v>
      </c>
      <c r="J1918" s="4">
        <f t="shared" si="216"/>
        <v>44000</v>
      </c>
      <c r="K1918" s="4">
        <f t="shared" si="213"/>
        <v>6000</v>
      </c>
      <c r="L1918" s="4">
        <f>IF(D1918=1,"",VLOOKUP(D1918,系数!$AA$1:$AJ$12,MATCH(C1918,圣物评级,0),1))</f>
        <v>55</v>
      </c>
      <c r="M1918" s="4">
        <f t="shared" si="212"/>
        <v>1564220</v>
      </c>
    </row>
    <row r="1919" spans="1:13" x14ac:dyDescent="0.3">
      <c r="A1919" s="4">
        <f t="shared" si="214"/>
        <v>81000016</v>
      </c>
      <c r="B1919" s="4">
        <v>2</v>
      </c>
      <c r="C1919" s="4">
        <f>INDEX(属性!F:F,MATCH(强化!A1919,属性!A:A,0))</f>
        <v>16</v>
      </c>
      <c r="D1919" s="4">
        <f t="shared" si="215"/>
        <v>117</v>
      </c>
      <c r="E1919" s="4">
        <v>0</v>
      </c>
      <c r="F1919" s="4">
        <v>0</v>
      </c>
      <c r="G1919" s="4">
        <v>0</v>
      </c>
      <c r="H1919" s="4">
        <f t="shared" si="210"/>
        <v>996</v>
      </c>
      <c r="I1919" s="4">
        <f t="shared" si="211"/>
        <v>0</v>
      </c>
      <c r="J1919" s="4">
        <f t="shared" si="216"/>
        <v>44000</v>
      </c>
      <c r="K1919" s="4">
        <f t="shared" si="213"/>
        <v>6000</v>
      </c>
      <c r="L1919" s="4">
        <f>IF(D1919=1,"",VLOOKUP(D1919,系数!$AA$1:$AJ$12,MATCH(C1919,圣物评级,0),1))</f>
        <v>55</v>
      </c>
      <c r="M1919" s="4">
        <f t="shared" si="212"/>
        <v>1608220</v>
      </c>
    </row>
    <row r="1920" spans="1:13" x14ac:dyDescent="0.3">
      <c r="A1920" s="4">
        <f t="shared" si="214"/>
        <v>81000016</v>
      </c>
      <c r="B1920" s="4">
        <v>2</v>
      </c>
      <c r="C1920" s="4">
        <f>INDEX(属性!F:F,MATCH(强化!A1920,属性!A:A,0))</f>
        <v>16</v>
      </c>
      <c r="D1920" s="4">
        <f t="shared" si="215"/>
        <v>118</v>
      </c>
      <c r="E1920" s="4">
        <v>0</v>
      </c>
      <c r="F1920" s="4">
        <v>0</v>
      </c>
      <c r="G1920" s="4">
        <v>0</v>
      </c>
      <c r="H1920" s="4">
        <f t="shared" si="210"/>
        <v>1002</v>
      </c>
      <c r="I1920" s="4">
        <f t="shared" si="211"/>
        <v>0</v>
      </c>
      <c r="J1920" s="4">
        <f t="shared" si="216"/>
        <v>44000</v>
      </c>
      <c r="K1920" s="4">
        <f t="shared" si="213"/>
        <v>6000</v>
      </c>
      <c r="L1920" s="4">
        <f>IF(D1920=1,"",VLOOKUP(D1920,系数!$AA$1:$AJ$12,MATCH(C1920,圣物评级,0),1))</f>
        <v>55</v>
      </c>
      <c r="M1920" s="4">
        <f t="shared" si="212"/>
        <v>1652220</v>
      </c>
    </row>
    <row r="1921" spans="1:13" x14ac:dyDescent="0.3">
      <c r="A1921" s="4">
        <f t="shared" si="214"/>
        <v>81000016</v>
      </c>
      <c r="B1921" s="4">
        <v>2</v>
      </c>
      <c r="C1921" s="4">
        <f>INDEX(属性!F:F,MATCH(强化!A1921,属性!A:A,0))</f>
        <v>16</v>
      </c>
      <c r="D1921" s="4">
        <f t="shared" si="215"/>
        <v>119</v>
      </c>
      <c r="E1921" s="4">
        <v>0</v>
      </c>
      <c r="F1921" s="4">
        <v>0</v>
      </c>
      <c r="G1921" s="4">
        <v>0</v>
      </c>
      <c r="H1921" s="4">
        <f t="shared" si="210"/>
        <v>1008</v>
      </c>
      <c r="I1921" s="4">
        <f t="shared" si="211"/>
        <v>0</v>
      </c>
      <c r="J1921" s="4">
        <f t="shared" si="216"/>
        <v>44000</v>
      </c>
      <c r="K1921" s="4">
        <f t="shared" si="213"/>
        <v>6000</v>
      </c>
      <c r="L1921" s="4">
        <f>IF(D1921=1,"",VLOOKUP(D1921,系数!$AA$1:$AJ$12,MATCH(C1921,圣物评级,0),1))</f>
        <v>55</v>
      </c>
      <c r="M1921" s="4">
        <f t="shared" si="212"/>
        <v>1696220</v>
      </c>
    </row>
    <row r="1922" spans="1:13" x14ac:dyDescent="0.3">
      <c r="A1922" s="4">
        <f t="shared" si="214"/>
        <v>81000016</v>
      </c>
      <c r="B1922" s="4">
        <v>2</v>
      </c>
      <c r="C1922" s="4">
        <f>INDEX(属性!F:F,MATCH(强化!A1922,属性!A:A,0))</f>
        <v>16</v>
      </c>
      <c r="D1922" s="4">
        <f t="shared" si="215"/>
        <v>120</v>
      </c>
      <c r="E1922" s="4">
        <v>0</v>
      </c>
      <c r="F1922" s="4">
        <v>0</v>
      </c>
      <c r="G1922" s="4">
        <v>0</v>
      </c>
      <c r="H1922" s="4">
        <f t="shared" si="210"/>
        <v>1014</v>
      </c>
      <c r="I1922" s="4">
        <f t="shared" si="211"/>
        <v>0</v>
      </c>
      <c r="J1922" s="4">
        <f t="shared" si="216"/>
        <v>44000</v>
      </c>
      <c r="K1922" s="4">
        <f t="shared" si="213"/>
        <v>6000</v>
      </c>
      <c r="L1922" s="4">
        <f>IF(D1922=1,"",VLOOKUP(D1922,系数!$AA$1:$AJ$12,MATCH(C1922,圣物评级,0),1))</f>
        <v>55</v>
      </c>
      <c r="M1922" s="4">
        <f t="shared" si="212"/>
        <v>1740220</v>
      </c>
    </row>
    <row r="1923" spans="1:13" x14ac:dyDescent="0.3">
      <c r="A1923" s="4">
        <f t="shared" si="214"/>
        <v>81000017</v>
      </c>
      <c r="B1923" s="4">
        <v>2</v>
      </c>
      <c r="C1923" s="4">
        <f>INDEX(属性!F:F,MATCH(强化!A1923,属性!A:A,0))</f>
        <v>16</v>
      </c>
      <c r="D1923" s="4">
        <f t="shared" si="215"/>
        <v>1</v>
      </c>
      <c r="E1923" s="4">
        <v>0</v>
      </c>
      <c r="F1923" s="4">
        <v>0</v>
      </c>
      <c r="G1923" s="4">
        <v>0</v>
      </c>
      <c r="H1923" s="4">
        <f t="shared" ref="H1923:H1986" si="217">IF(B1923=1,0,VLOOKUP($C1923,圣物数值,2,0)+VLOOKUP($C1923,圣物数值,3,0)*($D1923-1))</f>
        <v>300</v>
      </c>
      <c r="I1923" s="4">
        <f t="shared" ref="I1923:I1986" si="218">IF(B1923=2,0,VLOOKUP($C1923,圣物数值,2,0)+VLOOKUP($C1923,圣物数值,3,0)*($D1923-1))</f>
        <v>0</v>
      </c>
      <c r="J1923" s="4">
        <f t="shared" si="216"/>
        <v>8</v>
      </c>
      <c r="K1923" s="4">
        <f t="shared" si="213"/>
        <v>6000</v>
      </c>
      <c r="L1923" s="4" t="str">
        <f>IF(D1923=1,"",VLOOKUP(D1923,系数!$AA$1:$AJ$12,MATCH(C1923,圣物评级,0),1))</f>
        <v/>
      </c>
      <c r="M1923" s="4">
        <f t="shared" ref="M1923:M1986" si="219">IF(D1923=1,0,M1922+J1922)</f>
        <v>0</v>
      </c>
    </row>
    <row r="1924" spans="1:13" x14ac:dyDescent="0.3">
      <c r="A1924" s="4">
        <f t="shared" si="214"/>
        <v>81000017</v>
      </c>
      <c r="B1924" s="4">
        <v>2</v>
      </c>
      <c r="C1924" s="4">
        <f>INDEX(属性!F:F,MATCH(强化!A1924,属性!A:A,0))</f>
        <v>16</v>
      </c>
      <c r="D1924" s="4">
        <f t="shared" si="215"/>
        <v>2</v>
      </c>
      <c r="E1924" s="4">
        <v>0</v>
      </c>
      <c r="F1924" s="4">
        <v>0</v>
      </c>
      <c r="G1924" s="4">
        <v>0</v>
      </c>
      <c r="H1924" s="4">
        <f t="shared" si="217"/>
        <v>306</v>
      </c>
      <c r="I1924" s="4">
        <f t="shared" si="218"/>
        <v>0</v>
      </c>
      <c r="J1924" s="4">
        <f t="shared" si="216"/>
        <v>16</v>
      </c>
      <c r="K1924" s="4">
        <f t="shared" si="213"/>
        <v>6000</v>
      </c>
      <c r="L1924" s="4">
        <f>IF(D1924=1,"",VLOOKUP(D1924,系数!$AA$1:$AJ$12,MATCH(C1924,圣物评级,0),1))</f>
        <v>5</v>
      </c>
      <c r="M1924" s="4">
        <f t="shared" si="219"/>
        <v>8</v>
      </c>
    </row>
    <row r="1925" spans="1:13" x14ac:dyDescent="0.3">
      <c r="A1925" s="4">
        <f t="shared" si="214"/>
        <v>81000017</v>
      </c>
      <c r="B1925" s="4">
        <v>2</v>
      </c>
      <c r="C1925" s="4">
        <f>INDEX(属性!F:F,MATCH(强化!A1925,属性!A:A,0))</f>
        <v>16</v>
      </c>
      <c r="D1925" s="4">
        <f t="shared" si="215"/>
        <v>3</v>
      </c>
      <c r="E1925" s="4">
        <v>0</v>
      </c>
      <c r="F1925" s="4">
        <v>0</v>
      </c>
      <c r="G1925" s="4">
        <v>0</v>
      </c>
      <c r="H1925" s="4">
        <f t="shared" si="217"/>
        <v>312</v>
      </c>
      <c r="I1925" s="4">
        <f t="shared" si="218"/>
        <v>0</v>
      </c>
      <c r="J1925" s="4">
        <f t="shared" si="216"/>
        <v>24</v>
      </c>
      <c r="K1925" s="4">
        <f t="shared" si="213"/>
        <v>6000</v>
      </c>
      <c r="L1925" s="4">
        <f>IF(D1925=1,"",VLOOKUP(D1925,系数!$AA$1:$AJ$12,MATCH(C1925,圣物评级,0),1))</f>
        <v>5</v>
      </c>
      <c r="M1925" s="4">
        <f t="shared" si="219"/>
        <v>24</v>
      </c>
    </row>
    <row r="1926" spans="1:13" x14ac:dyDescent="0.3">
      <c r="A1926" s="4">
        <f t="shared" si="214"/>
        <v>81000017</v>
      </c>
      <c r="B1926" s="4">
        <v>2</v>
      </c>
      <c r="C1926" s="4">
        <f>INDEX(属性!F:F,MATCH(强化!A1926,属性!A:A,0))</f>
        <v>16</v>
      </c>
      <c r="D1926" s="4">
        <f t="shared" si="215"/>
        <v>4</v>
      </c>
      <c r="E1926" s="4">
        <v>0</v>
      </c>
      <c r="F1926" s="4">
        <v>0</v>
      </c>
      <c r="G1926" s="4">
        <v>0</v>
      </c>
      <c r="H1926" s="4">
        <f t="shared" si="217"/>
        <v>318</v>
      </c>
      <c r="I1926" s="4">
        <f t="shared" si="218"/>
        <v>0</v>
      </c>
      <c r="J1926" s="4">
        <f t="shared" si="216"/>
        <v>32</v>
      </c>
      <c r="K1926" s="4">
        <f t="shared" si="213"/>
        <v>6000</v>
      </c>
      <c r="L1926" s="4">
        <f>IF(D1926=1,"",VLOOKUP(D1926,系数!$AA$1:$AJ$12,MATCH(C1926,圣物评级,0),1))</f>
        <v>5</v>
      </c>
      <c r="M1926" s="4">
        <f t="shared" si="219"/>
        <v>48</v>
      </c>
    </row>
    <row r="1927" spans="1:13" x14ac:dyDescent="0.3">
      <c r="A1927" s="4">
        <f t="shared" si="214"/>
        <v>81000017</v>
      </c>
      <c r="B1927" s="4">
        <v>2</v>
      </c>
      <c r="C1927" s="4">
        <f>INDEX(属性!F:F,MATCH(强化!A1927,属性!A:A,0))</f>
        <v>16</v>
      </c>
      <c r="D1927" s="4">
        <f t="shared" si="215"/>
        <v>5</v>
      </c>
      <c r="E1927" s="4">
        <v>0</v>
      </c>
      <c r="F1927" s="4">
        <v>0</v>
      </c>
      <c r="G1927" s="4">
        <v>0</v>
      </c>
      <c r="H1927" s="4">
        <f t="shared" si="217"/>
        <v>324</v>
      </c>
      <c r="I1927" s="4">
        <f t="shared" si="218"/>
        <v>0</v>
      </c>
      <c r="J1927" s="4">
        <f t="shared" si="216"/>
        <v>40</v>
      </c>
      <c r="K1927" s="4">
        <f t="shared" si="213"/>
        <v>6000</v>
      </c>
      <c r="L1927" s="4">
        <f>IF(D1927=1,"",VLOOKUP(D1927,系数!$AA$1:$AJ$12,MATCH(C1927,圣物评级,0),1))</f>
        <v>5</v>
      </c>
      <c r="M1927" s="4">
        <f t="shared" si="219"/>
        <v>80</v>
      </c>
    </row>
    <row r="1928" spans="1:13" x14ac:dyDescent="0.3">
      <c r="A1928" s="4">
        <f t="shared" si="214"/>
        <v>81000017</v>
      </c>
      <c r="B1928" s="4">
        <v>2</v>
      </c>
      <c r="C1928" s="4">
        <f>INDEX(属性!F:F,MATCH(强化!A1928,属性!A:A,0))</f>
        <v>16</v>
      </c>
      <c r="D1928" s="4">
        <f t="shared" si="215"/>
        <v>6</v>
      </c>
      <c r="E1928" s="4">
        <v>0</v>
      </c>
      <c r="F1928" s="4">
        <v>0</v>
      </c>
      <c r="G1928" s="4">
        <v>0</v>
      </c>
      <c r="H1928" s="4">
        <f t="shared" si="217"/>
        <v>330</v>
      </c>
      <c r="I1928" s="4">
        <f t="shared" si="218"/>
        <v>0</v>
      </c>
      <c r="J1928" s="4">
        <f t="shared" si="216"/>
        <v>48</v>
      </c>
      <c r="K1928" s="4">
        <f t="shared" si="213"/>
        <v>6000</v>
      </c>
      <c r="L1928" s="4">
        <f>IF(D1928=1,"",VLOOKUP(D1928,系数!$AA$1:$AJ$12,MATCH(C1928,圣物评级,0),1))</f>
        <v>5</v>
      </c>
      <c r="M1928" s="4">
        <f t="shared" si="219"/>
        <v>120</v>
      </c>
    </row>
    <row r="1929" spans="1:13" x14ac:dyDescent="0.3">
      <c r="A1929" s="4">
        <f t="shared" si="214"/>
        <v>81000017</v>
      </c>
      <c r="B1929" s="4">
        <v>2</v>
      </c>
      <c r="C1929" s="4">
        <f>INDEX(属性!F:F,MATCH(强化!A1929,属性!A:A,0))</f>
        <v>16</v>
      </c>
      <c r="D1929" s="4">
        <f t="shared" si="215"/>
        <v>7</v>
      </c>
      <c r="E1929" s="4">
        <v>0</v>
      </c>
      <c r="F1929" s="4">
        <v>0</v>
      </c>
      <c r="G1929" s="4">
        <v>0</v>
      </c>
      <c r="H1929" s="4">
        <f t="shared" si="217"/>
        <v>336</v>
      </c>
      <c r="I1929" s="4">
        <f t="shared" si="218"/>
        <v>0</v>
      </c>
      <c r="J1929" s="4">
        <f t="shared" si="216"/>
        <v>56</v>
      </c>
      <c r="K1929" s="4">
        <f t="shared" si="213"/>
        <v>6000</v>
      </c>
      <c r="L1929" s="4">
        <f>IF(D1929=1,"",VLOOKUP(D1929,系数!$AA$1:$AJ$12,MATCH(C1929,圣物评级,0),1))</f>
        <v>5</v>
      </c>
      <c r="M1929" s="4">
        <f t="shared" si="219"/>
        <v>168</v>
      </c>
    </row>
    <row r="1930" spans="1:13" x14ac:dyDescent="0.3">
      <c r="A1930" s="4">
        <f t="shared" si="214"/>
        <v>81000017</v>
      </c>
      <c r="B1930" s="4">
        <v>2</v>
      </c>
      <c r="C1930" s="4">
        <f>INDEX(属性!F:F,MATCH(强化!A1930,属性!A:A,0))</f>
        <v>16</v>
      </c>
      <c r="D1930" s="4">
        <f t="shared" si="215"/>
        <v>8</v>
      </c>
      <c r="E1930" s="4">
        <v>0</v>
      </c>
      <c r="F1930" s="4">
        <v>0</v>
      </c>
      <c r="G1930" s="4">
        <v>0</v>
      </c>
      <c r="H1930" s="4">
        <f t="shared" si="217"/>
        <v>342</v>
      </c>
      <c r="I1930" s="4">
        <f t="shared" si="218"/>
        <v>0</v>
      </c>
      <c r="J1930" s="4">
        <f t="shared" si="216"/>
        <v>64</v>
      </c>
      <c r="K1930" s="4">
        <f t="shared" si="213"/>
        <v>6000</v>
      </c>
      <c r="L1930" s="4">
        <f>IF(D1930=1,"",VLOOKUP(D1930,系数!$AA$1:$AJ$12,MATCH(C1930,圣物评级,0),1))</f>
        <v>5</v>
      </c>
      <c r="M1930" s="4">
        <f t="shared" si="219"/>
        <v>224</v>
      </c>
    </row>
    <row r="1931" spans="1:13" x14ac:dyDescent="0.3">
      <c r="A1931" s="4">
        <f t="shared" si="214"/>
        <v>81000017</v>
      </c>
      <c r="B1931" s="4">
        <v>2</v>
      </c>
      <c r="C1931" s="4">
        <f>INDEX(属性!F:F,MATCH(强化!A1931,属性!A:A,0))</f>
        <v>16</v>
      </c>
      <c r="D1931" s="4">
        <f t="shared" si="215"/>
        <v>9</v>
      </c>
      <c r="E1931" s="4">
        <v>0</v>
      </c>
      <c r="F1931" s="4">
        <v>0</v>
      </c>
      <c r="G1931" s="4">
        <v>0</v>
      </c>
      <c r="H1931" s="4">
        <f t="shared" si="217"/>
        <v>348</v>
      </c>
      <c r="I1931" s="4">
        <f t="shared" si="218"/>
        <v>0</v>
      </c>
      <c r="J1931" s="4">
        <f t="shared" si="216"/>
        <v>72</v>
      </c>
      <c r="K1931" s="4">
        <f t="shared" si="213"/>
        <v>6000</v>
      </c>
      <c r="L1931" s="4">
        <f>IF(D1931=1,"",VLOOKUP(D1931,系数!$AA$1:$AJ$12,MATCH(C1931,圣物评级,0),1))</f>
        <v>5</v>
      </c>
      <c r="M1931" s="4">
        <f t="shared" si="219"/>
        <v>288</v>
      </c>
    </row>
    <row r="1932" spans="1:13" x14ac:dyDescent="0.3">
      <c r="A1932" s="4">
        <f t="shared" si="214"/>
        <v>81000017</v>
      </c>
      <c r="B1932" s="4">
        <v>2</v>
      </c>
      <c r="C1932" s="4">
        <f>INDEX(属性!F:F,MATCH(强化!A1932,属性!A:A,0))</f>
        <v>16</v>
      </c>
      <c r="D1932" s="4">
        <f t="shared" si="215"/>
        <v>10</v>
      </c>
      <c r="E1932" s="4">
        <v>0</v>
      </c>
      <c r="F1932" s="4">
        <v>0</v>
      </c>
      <c r="G1932" s="4">
        <v>0</v>
      </c>
      <c r="H1932" s="4">
        <f t="shared" si="217"/>
        <v>354</v>
      </c>
      <c r="I1932" s="4">
        <f t="shared" si="218"/>
        <v>0</v>
      </c>
      <c r="J1932" s="4">
        <f t="shared" si="216"/>
        <v>80</v>
      </c>
      <c r="K1932" s="4">
        <f t="shared" si="213"/>
        <v>6000</v>
      </c>
      <c r="L1932" s="4">
        <f>IF(D1932=1,"",VLOOKUP(D1932,系数!$AA$1:$AJ$12,MATCH(C1932,圣物评级,0),1))</f>
        <v>10</v>
      </c>
      <c r="M1932" s="4">
        <f t="shared" si="219"/>
        <v>360</v>
      </c>
    </row>
    <row r="1933" spans="1:13" x14ac:dyDescent="0.3">
      <c r="A1933" s="4">
        <f t="shared" si="214"/>
        <v>81000017</v>
      </c>
      <c r="B1933" s="4">
        <v>2</v>
      </c>
      <c r="C1933" s="4">
        <f>INDEX(属性!F:F,MATCH(强化!A1933,属性!A:A,0))</f>
        <v>16</v>
      </c>
      <c r="D1933" s="4">
        <f t="shared" si="215"/>
        <v>11</v>
      </c>
      <c r="E1933" s="4">
        <v>0</v>
      </c>
      <c r="F1933" s="4">
        <v>0</v>
      </c>
      <c r="G1933" s="4">
        <v>0</v>
      </c>
      <c r="H1933" s="4">
        <f t="shared" si="217"/>
        <v>360</v>
      </c>
      <c r="I1933" s="4">
        <f t="shared" si="218"/>
        <v>0</v>
      </c>
      <c r="J1933" s="4">
        <f t="shared" si="216"/>
        <v>96</v>
      </c>
      <c r="K1933" s="4">
        <f t="shared" si="213"/>
        <v>6000</v>
      </c>
      <c r="L1933" s="4">
        <f>IF(D1933=1,"",VLOOKUP(D1933,系数!$AA$1:$AJ$12,MATCH(C1933,圣物评级,0),1))</f>
        <v>10</v>
      </c>
      <c r="M1933" s="4">
        <f t="shared" si="219"/>
        <v>440</v>
      </c>
    </row>
    <row r="1934" spans="1:13" x14ac:dyDescent="0.3">
      <c r="A1934" s="4">
        <f t="shared" si="214"/>
        <v>81000017</v>
      </c>
      <c r="B1934" s="4">
        <v>2</v>
      </c>
      <c r="C1934" s="4">
        <f>INDEX(属性!F:F,MATCH(强化!A1934,属性!A:A,0))</f>
        <v>16</v>
      </c>
      <c r="D1934" s="4">
        <f t="shared" si="215"/>
        <v>12</v>
      </c>
      <c r="E1934" s="4">
        <v>0</v>
      </c>
      <c r="F1934" s="4">
        <v>0</v>
      </c>
      <c r="G1934" s="4">
        <v>0</v>
      </c>
      <c r="H1934" s="4">
        <f t="shared" si="217"/>
        <v>366</v>
      </c>
      <c r="I1934" s="4">
        <f t="shared" si="218"/>
        <v>0</v>
      </c>
      <c r="J1934" s="4">
        <f t="shared" si="216"/>
        <v>112</v>
      </c>
      <c r="K1934" s="4">
        <f t="shared" si="213"/>
        <v>6000</v>
      </c>
      <c r="L1934" s="4">
        <f>IF(D1934=1,"",VLOOKUP(D1934,系数!$AA$1:$AJ$12,MATCH(C1934,圣物评级,0),1))</f>
        <v>10</v>
      </c>
      <c r="M1934" s="4">
        <f t="shared" si="219"/>
        <v>536</v>
      </c>
    </row>
    <row r="1935" spans="1:13" x14ac:dyDescent="0.3">
      <c r="A1935" s="4">
        <f t="shared" si="214"/>
        <v>81000017</v>
      </c>
      <c r="B1935" s="4">
        <v>2</v>
      </c>
      <c r="C1935" s="4">
        <f>INDEX(属性!F:F,MATCH(强化!A1935,属性!A:A,0))</f>
        <v>16</v>
      </c>
      <c r="D1935" s="4">
        <f t="shared" si="215"/>
        <v>13</v>
      </c>
      <c r="E1935" s="4">
        <v>0</v>
      </c>
      <c r="F1935" s="4">
        <v>0</v>
      </c>
      <c r="G1935" s="4">
        <v>0</v>
      </c>
      <c r="H1935" s="4">
        <f t="shared" si="217"/>
        <v>372</v>
      </c>
      <c r="I1935" s="4">
        <f t="shared" si="218"/>
        <v>0</v>
      </c>
      <c r="J1935" s="4">
        <f t="shared" si="216"/>
        <v>128</v>
      </c>
      <c r="K1935" s="4">
        <f t="shared" si="213"/>
        <v>6000</v>
      </c>
      <c r="L1935" s="4">
        <f>IF(D1935=1,"",VLOOKUP(D1935,系数!$AA$1:$AJ$12,MATCH(C1935,圣物评级,0),1))</f>
        <v>10</v>
      </c>
      <c r="M1935" s="4">
        <f t="shared" si="219"/>
        <v>648</v>
      </c>
    </row>
    <row r="1936" spans="1:13" x14ac:dyDescent="0.3">
      <c r="A1936" s="4">
        <f t="shared" si="214"/>
        <v>81000017</v>
      </c>
      <c r="B1936" s="4">
        <v>2</v>
      </c>
      <c r="C1936" s="4">
        <f>INDEX(属性!F:F,MATCH(强化!A1936,属性!A:A,0))</f>
        <v>16</v>
      </c>
      <c r="D1936" s="4">
        <f t="shared" si="215"/>
        <v>14</v>
      </c>
      <c r="E1936" s="4">
        <v>0</v>
      </c>
      <c r="F1936" s="4">
        <v>0</v>
      </c>
      <c r="G1936" s="4">
        <v>0</v>
      </c>
      <c r="H1936" s="4">
        <f t="shared" si="217"/>
        <v>378</v>
      </c>
      <c r="I1936" s="4">
        <f t="shared" si="218"/>
        <v>0</v>
      </c>
      <c r="J1936" s="4">
        <f t="shared" si="216"/>
        <v>144</v>
      </c>
      <c r="K1936" s="4">
        <f t="shared" si="213"/>
        <v>6000</v>
      </c>
      <c r="L1936" s="4">
        <f>IF(D1936=1,"",VLOOKUP(D1936,系数!$AA$1:$AJ$12,MATCH(C1936,圣物评级,0),1))</f>
        <v>10</v>
      </c>
      <c r="M1936" s="4">
        <f t="shared" si="219"/>
        <v>776</v>
      </c>
    </row>
    <row r="1937" spans="1:13" x14ac:dyDescent="0.3">
      <c r="A1937" s="4">
        <f t="shared" si="214"/>
        <v>81000017</v>
      </c>
      <c r="B1937" s="4">
        <v>2</v>
      </c>
      <c r="C1937" s="4">
        <f>INDEX(属性!F:F,MATCH(强化!A1937,属性!A:A,0))</f>
        <v>16</v>
      </c>
      <c r="D1937" s="4">
        <f t="shared" si="215"/>
        <v>15</v>
      </c>
      <c r="E1937" s="4">
        <v>0</v>
      </c>
      <c r="F1937" s="4">
        <v>0</v>
      </c>
      <c r="G1937" s="4">
        <v>0</v>
      </c>
      <c r="H1937" s="4">
        <f t="shared" si="217"/>
        <v>384</v>
      </c>
      <c r="I1937" s="4">
        <f t="shared" si="218"/>
        <v>0</v>
      </c>
      <c r="J1937" s="4">
        <f t="shared" si="216"/>
        <v>160</v>
      </c>
      <c r="K1937" s="4">
        <f t="shared" si="213"/>
        <v>6000</v>
      </c>
      <c r="L1937" s="4">
        <f>IF(D1937=1,"",VLOOKUP(D1937,系数!$AA$1:$AJ$12,MATCH(C1937,圣物评级,0),1))</f>
        <v>10</v>
      </c>
      <c r="M1937" s="4">
        <f t="shared" si="219"/>
        <v>920</v>
      </c>
    </row>
    <row r="1938" spans="1:13" x14ac:dyDescent="0.3">
      <c r="A1938" s="4">
        <f t="shared" si="214"/>
        <v>81000017</v>
      </c>
      <c r="B1938" s="4">
        <v>2</v>
      </c>
      <c r="C1938" s="4">
        <f>INDEX(属性!F:F,MATCH(强化!A1938,属性!A:A,0))</f>
        <v>16</v>
      </c>
      <c r="D1938" s="4">
        <f t="shared" si="215"/>
        <v>16</v>
      </c>
      <c r="E1938" s="4">
        <v>0</v>
      </c>
      <c r="F1938" s="4">
        <v>0</v>
      </c>
      <c r="G1938" s="4">
        <v>0</v>
      </c>
      <c r="H1938" s="4">
        <f t="shared" si="217"/>
        <v>390</v>
      </c>
      <c r="I1938" s="4">
        <f t="shared" si="218"/>
        <v>0</v>
      </c>
      <c r="J1938" s="4">
        <f t="shared" si="216"/>
        <v>176</v>
      </c>
      <c r="K1938" s="4">
        <f t="shared" si="213"/>
        <v>6000</v>
      </c>
      <c r="L1938" s="4">
        <f>IF(D1938=1,"",VLOOKUP(D1938,系数!$AA$1:$AJ$12,MATCH(C1938,圣物评级,0),1))</f>
        <v>10</v>
      </c>
      <c r="M1938" s="4">
        <f t="shared" si="219"/>
        <v>1080</v>
      </c>
    </row>
    <row r="1939" spans="1:13" x14ac:dyDescent="0.3">
      <c r="A1939" s="4">
        <f t="shared" si="214"/>
        <v>81000017</v>
      </c>
      <c r="B1939" s="4">
        <v>2</v>
      </c>
      <c r="C1939" s="4">
        <f>INDEX(属性!F:F,MATCH(强化!A1939,属性!A:A,0))</f>
        <v>16</v>
      </c>
      <c r="D1939" s="4">
        <f t="shared" si="215"/>
        <v>17</v>
      </c>
      <c r="E1939" s="4">
        <v>0</v>
      </c>
      <c r="F1939" s="4">
        <v>0</v>
      </c>
      <c r="G1939" s="4">
        <v>0</v>
      </c>
      <c r="H1939" s="4">
        <f t="shared" si="217"/>
        <v>396</v>
      </c>
      <c r="I1939" s="4">
        <f t="shared" si="218"/>
        <v>0</v>
      </c>
      <c r="J1939" s="4">
        <f t="shared" si="216"/>
        <v>192</v>
      </c>
      <c r="K1939" s="4">
        <f t="shared" si="213"/>
        <v>6000</v>
      </c>
      <c r="L1939" s="4">
        <f>IF(D1939=1,"",VLOOKUP(D1939,系数!$AA$1:$AJ$12,MATCH(C1939,圣物评级,0),1))</f>
        <v>10</v>
      </c>
      <c r="M1939" s="4">
        <f t="shared" si="219"/>
        <v>1256</v>
      </c>
    </row>
    <row r="1940" spans="1:13" x14ac:dyDescent="0.3">
      <c r="A1940" s="4">
        <f t="shared" si="214"/>
        <v>81000017</v>
      </c>
      <c r="B1940" s="4">
        <v>2</v>
      </c>
      <c r="C1940" s="4">
        <f>INDEX(属性!F:F,MATCH(强化!A1940,属性!A:A,0))</f>
        <v>16</v>
      </c>
      <c r="D1940" s="4">
        <f t="shared" si="215"/>
        <v>18</v>
      </c>
      <c r="E1940" s="4">
        <v>0</v>
      </c>
      <c r="F1940" s="4">
        <v>0</v>
      </c>
      <c r="G1940" s="4">
        <v>0</v>
      </c>
      <c r="H1940" s="4">
        <f t="shared" si="217"/>
        <v>402</v>
      </c>
      <c r="I1940" s="4">
        <f t="shared" si="218"/>
        <v>0</v>
      </c>
      <c r="J1940" s="4">
        <f t="shared" si="216"/>
        <v>208</v>
      </c>
      <c r="K1940" s="4">
        <f t="shared" si="213"/>
        <v>6000</v>
      </c>
      <c r="L1940" s="4">
        <f>IF(D1940=1,"",VLOOKUP(D1940,系数!$AA$1:$AJ$12,MATCH(C1940,圣物评级,0),1))</f>
        <v>10</v>
      </c>
      <c r="M1940" s="4">
        <f t="shared" si="219"/>
        <v>1448</v>
      </c>
    </row>
    <row r="1941" spans="1:13" x14ac:dyDescent="0.3">
      <c r="A1941" s="4">
        <f t="shared" si="214"/>
        <v>81000017</v>
      </c>
      <c r="B1941" s="4">
        <v>2</v>
      </c>
      <c r="C1941" s="4">
        <f>INDEX(属性!F:F,MATCH(强化!A1941,属性!A:A,0))</f>
        <v>16</v>
      </c>
      <c r="D1941" s="4">
        <f t="shared" si="215"/>
        <v>19</v>
      </c>
      <c r="E1941" s="4">
        <v>0</v>
      </c>
      <c r="F1941" s="4">
        <v>0</v>
      </c>
      <c r="G1941" s="4">
        <v>0</v>
      </c>
      <c r="H1941" s="4">
        <f t="shared" si="217"/>
        <v>408</v>
      </c>
      <c r="I1941" s="4">
        <f t="shared" si="218"/>
        <v>0</v>
      </c>
      <c r="J1941" s="4">
        <f t="shared" si="216"/>
        <v>224</v>
      </c>
      <c r="K1941" s="4">
        <f t="shared" si="213"/>
        <v>6000</v>
      </c>
      <c r="L1941" s="4">
        <f>IF(D1941=1,"",VLOOKUP(D1941,系数!$AA$1:$AJ$12,MATCH(C1941,圣物评级,0),1))</f>
        <v>10</v>
      </c>
      <c r="M1941" s="4">
        <f t="shared" si="219"/>
        <v>1656</v>
      </c>
    </row>
    <row r="1942" spans="1:13" x14ac:dyDescent="0.3">
      <c r="A1942" s="4">
        <f t="shared" si="214"/>
        <v>81000017</v>
      </c>
      <c r="B1942" s="4">
        <v>2</v>
      </c>
      <c r="C1942" s="4">
        <f>INDEX(属性!F:F,MATCH(强化!A1942,属性!A:A,0))</f>
        <v>16</v>
      </c>
      <c r="D1942" s="4">
        <f t="shared" si="215"/>
        <v>20</v>
      </c>
      <c r="E1942" s="4">
        <v>0</v>
      </c>
      <c r="F1942" s="4">
        <v>0</v>
      </c>
      <c r="G1942" s="4">
        <v>0</v>
      </c>
      <c r="H1942" s="4">
        <f t="shared" si="217"/>
        <v>414</v>
      </c>
      <c r="I1942" s="4">
        <f t="shared" si="218"/>
        <v>0</v>
      </c>
      <c r="J1942" s="4">
        <f t="shared" si="216"/>
        <v>240</v>
      </c>
      <c r="K1942" s="4">
        <f t="shared" si="213"/>
        <v>6000</v>
      </c>
      <c r="L1942" s="4">
        <f>IF(D1942=1,"",VLOOKUP(D1942,系数!$AA$1:$AJ$12,MATCH(C1942,圣物评级,0),1))</f>
        <v>15</v>
      </c>
      <c r="M1942" s="4">
        <f t="shared" si="219"/>
        <v>1880</v>
      </c>
    </row>
    <row r="1943" spans="1:13" x14ac:dyDescent="0.3">
      <c r="A1943" s="4">
        <f t="shared" si="214"/>
        <v>81000017</v>
      </c>
      <c r="B1943" s="4">
        <v>2</v>
      </c>
      <c r="C1943" s="4">
        <f>INDEX(属性!F:F,MATCH(强化!A1943,属性!A:A,0))</f>
        <v>16</v>
      </c>
      <c r="D1943" s="4">
        <f t="shared" si="215"/>
        <v>21</v>
      </c>
      <c r="E1943" s="4">
        <v>0</v>
      </c>
      <c r="F1943" s="4">
        <v>0</v>
      </c>
      <c r="G1943" s="4">
        <v>0</v>
      </c>
      <c r="H1943" s="4">
        <f t="shared" si="217"/>
        <v>420</v>
      </c>
      <c r="I1943" s="4">
        <f t="shared" si="218"/>
        <v>0</v>
      </c>
      <c r="J1943" s="4">
        <f t="shared" si="216"/>
        <v>256</v>
      </c>
      <c r="K1943" s="4">
        <f t="shared" si="213"/>
        <v>6000</v>
      </c>
      <c r="L1943" s="4">
        <f>IF(D1943=1,"",VLOOKUP(D1943,系数!$AA$1:$AJ$12,MATCH(C1943,圣物评级,0),1))</f>
        <v>15</v>
      </c>
      <c r="M1943" s="4">
        <f t="shared" si="219"/>
        <v>2120</v>
      </c>
    </row>
    <row r="1944" spans="1:13" x14ac:dyDescent="0.3">
      <c r="A1944" s="4">
        <f t="shared" si="214"/>
        <v>81000017</v>
      </c>
      <c r="B1944" s="4">
        <v>2</v>
      </c>
      <c r="C1944" s="4">
        <f>INDEX(属性!F:F,MATCH(强化!A1944,属性!A:A,0))</f>
        <v>16</v>
      </c>
      <c r="D1944" s="4">
        <f t="shared" si="215"/>
        <v>22</v>
      </c>
      <c r="E1944" s="4">
        <v>0</v>
      </c>
      <c r="F1944" s="4">
        <v>0</v>
      </c>
      <c r="G1944" s="4">
        <v>0</v>
      </c>
      <c r="H1944" s="4">
        <f t="shared" si="217"/>
        <v>426</v>
      </c>
      <c r="I1944" s="4">
        <f t="shared" si="218"/>
        <v>0</v>
      </c>
      <c r="J1944" s="4">
        <f t="shared" si="216"/>
        <v>272</v>
      </c>
      <c r="K1944" s="4">
        <f t="shared" si="213"/>
        <v>6000</v>
      </c>
      <c r="L1944" s="4">
        <f>IF(D1944=1,"",VLOOKUP(D1944,系数!$AA$1:$AJ$12,MATCH(C1944,圣物评级,0),1))</f>
        <v>15</v>
      </c>
      <c r="M1944" s="4">
        <f t="shared" si="219"/>
        <v>2376</v>
      </c>
    </row>
    <row r="1945" spans="1:13" x14ac:dyDescent="0.3">
      <c r="A1945" s="4">
        <f t="shared" si="214"/>
        <v>81000017</v>
      </c>
      <c r="B1945" s="4">
        <v>2</v>
      </c>
      <c r="C1945" s="4">
        <f>INDEX(属性!F:F,MATCH(强化!A1945,属性!A:A,0))</f>
        <v>16</v>
      </c>
      <c r="D1945" s="4">
        <f t="shared" si="215"/>
        <v>23</v>
      </c>
      <c r="E1945" s="4">
        <v>0</v>
      </c>
      <c r="F1945" s="4">
        <v>0</v>
      </c>
      <c r="G1945" s="4">
        <v>0</v>
      </c>
      <c r="H1945" s="4">
        <f t="shared" si="217"/>
        <v>432</v>
      </c>
      <c r="I1945" s="4">
        <f t="shared" si="218"/>
        <v>0</v>
      </c>
      <c r="J1945" s="4">
        <f t="shared" si="216"/>
        <v>288</v>
      </c>
      <c r="K1945" s="4">
        <f t="shared" si="213"/>
        <v>6000</v>
      </c>
      <c r="L1945" s="4">
        <f>IF(D1945=1,"",VLOOKUP(D1945,系数!$AA$1:$AJ$12,MATCH(C1945,圣物评级,0),1))</f>
        <v>15</v>
      </c>
      <c r="M1945" s="4">
        <f t="shared" si="219"/>
        <v>2648</v>
      </c>
    </row>
    <row r="1946" spans="1:13" x14ac:dyDescent="0.3">
      <c r="A1946" s="4">
        <f t="shared" si="214"/>
        <v>81000017</v>
      </c>
      <c r="B1946" s="4">
        <v>2</v>
      </c>
      <c r="C1946" s="4">
        <f>INDEX(属性!F:F,MATCH(强化!A1946,属性!A:A,0))</f>
        <v>16</v>
      </c>
      <c r="D1946" s="4">
        <f t="shared" si="215"/>
        <v>24</v>
      </c>
      <c r="E1946" s="4">
        <v>0</v>
      </c>
      <c r="F1946" s="4">
        <v>0</v>
      </c>
      <c r="G1946" s="4">
        <v>0</v>
      </c>
      <c r="H1946" s="4">
        <f t="shared" si="217"/>
        <v>438</v>
      </c>
      <c r="I1946" s="4">
        <f t="shared" si="218"/>
        <v>0</v>
      </c>
      <c r="J1946" s="4">
        <f t="shared" si="216"/>
        <v>304</v>
      </c>
      <c r="K1946" s="4">
        <f t="shared" si="213"/>
        <v>6000</v>
      </c>
      <c r="L1946" s="4">
        <f>IF(D1946=1,"",VLOOKUP(D1946,系数!$AA$1:$AJ$12,MATCH(C1946,圣物评级,0),1))</f>
        <v>15</v>
      </c>
      <c r="M1946" s="4">
        <f t="shared" si="219"/>
        <v>2936</v>
      </c>
    </row>
    <row r="1947" spans="1:13" x14ac:dyDescent="0.3">
      <c r="A1947" s="4">
        <f t="shared" si="214"/>
        <v>81000017</v>
      </c>
      <c r="B1947" s="4">
        <v>2</v>
      </c>
      <c r="C1947" s="4">
        <f>INDEX(属性!F:F,MATCH(强化!A1947,属性!A:A,0))</f>
        <v>16</v>
      </c>
      <c r="D1947" s="4">
        <f t="shared" si="215"/>
        <v>25</v>
      </c>
      <c r="E1947" s="4">
        <v>0</v>
      </c>
      <c r="F1947" s="4">
        <v>0</v>
      </c>
      <c r="G1947" s="4">
        <v>0</v>
      </c>
      <c r="H1947" s="4">
        <f t="shared" si="217"/>
        <v>444</v>
      </c>
      <c r="I1947" s="4">
        <f t="shared" si="218"/>
        <v>0</v>
      </c>
      <c r="J1947" s="4">
        <f t="shared" si="216"/>
        <v>320</v>
      </c>
      <c r="K1947" s="4">
        <f t="shared" si="213"/>
        <v>6000</v>
      </c>
      <c r="L1947" s="4">
        <f>IF(D1947=1,"",VLOOKUP(D1947,系数!$AA$1:$AJ$12,MATCH(C1947,圣物评级,0),1))</f>
        <v>15</v>
      </c>
      <c r="M1947" s="4">
        <f t="shared" si="219"/>
        <v>3240</v>
      </c>
    </row>
    <row r="1948" spans="1:13" x14ac:dyDescent="0.3">
      <c r="A1948" s="4">
        <f t="shared" si="214"/>
        <v>81000017</v>
      </c>
      <c r="B1948" s="4">
        <v>2</v>
      </c>
      <c r="C1948" s="4">
        <f>INDEX(属性!F:F,MATCH(强化!A1948,属性!A:A,0))</f>
        <v>16</v>
      </c>
      <c r="D1948" s="4">
        <f t="shared" si="215"/>
        <v>26</v>
      </c>
      <c r="E1948" s="4">
        <v>0</v>
      </c>
      <c r="F1948" s="4">
        <v>0</v>
      </c>
      <c r="G1948" s="4">
        <v>0</v>
      </c>
      <c r="H1948" s="4">
        <f t="shared" si="217"/>
        <v>450</v>
      </c>
      <c r="I1948" s="4">
        <f t="shared" si="218"/>
        <v>0</v>
      </c>
      <c r="J1948" s="4">
        <f t="shared" si="216"/>
        <v>336</v>
      </c>
      <c r="K1948" s="4">
        <f t="shared" si="213"/>
        <v>6000</v>
      </c>
      <c r="L1948" s="4">
        <f>IF(D1948=1,"",VLOOKUP(D1948,系数!$AA$1:$AJ$12,MATCH(C1948,圣物评级,0),1))</f>
        <v>15</v>
      </c>
      <c r="M1948" s="4">
        <f t="shared" si="219"/>
        <v>3560</v>
      </c>
    </row>
    <row r="1949" spans="1:13" x14ac:dyDescent="0.3">
      <c r="A1949" s="4">
        <f t="shared" si="214"/>
        <v>81000017</v>
      </c>
      <c r="B1949" s="4">
        <v>2</v>
      </c>
      <c r="C1949" s="4">
        <f>INDEX(属性!F:F,MATCH(强化!A1949,属性!A:A,0))</f>
        <v>16</v>
      </c>
      <c r="D1949" s="4">
        <f t="shared" si="215"/>
        <v>27</v>
      </c>
      <c r="E1949" s="4">
        <v>0</v>
      </c>
      <c r="F1949" s="4">
        <v>0</v>
      </c>
      <c r="G1949" s="4">
        <v>0</v>
      </c>
      <c r="H1949" s="4">
        <f t="shared" si="217"/>
        <v>456</v>
      </c>
      <c r="I1949" s="4">
        <f t="shared" si="218"/>
        <v>0</v>
      </c>
      <c r="J1949" s="4">
        <f t="shared" si="216"/>
        <v>352</v>
      </c>
      <c r="K1949" s="4">
        <f t="shared" si="213"/>
        <v>6000</v>
      </c>
      <c r="L1949" s="4">
        <f>IF(D1949=1,"",VLOOKUP(D1949,系数!$AA$1:$AJ$12,MATCH(C1949,圣物评级,0),1))</f>
        <v>15</v>
      </c>
      <c r="M1949" s="4">
        <f t="shared" si="219"/>
        <v>3896</v>
      </c>
    </row>
    <row r="1950" spans="1:13" x14ac:dyDescent="0.3">
      <c r="A1950" s="4">
        <f t="shared" si="214"/>
        <v>81000017</v>
      </c>
      <c r="B1950" s="4">
        <v>2</v>
      </c>
      <c r="C1950" s="4">
        <f>INDEX(属性!F:F,MATCH(强化!A1950,属性!A:A,0))</f>
        <v>16</v>
      </c>
      <c r="D1950" s="4">
        <f t="shared" si="215"/>
        <v>28</v>
      </c>
      <c r="E1950" s="4">
        <v>0</v>
      </c>
      <c r="F1950" s="4">
        <v>0</v>
      </c>
      <c r="G1950" s="4">
        <v>0</v>
      </c>
      <c r="H1950" s="4">
        <f t="shared" si="217"/>
        <v>462</v>
      </c>
      <c r="I1950" s="4">
        <f t="shared" si="218"/>
        <v>0</v>
      </c>
      <c r="J1950" s="4">
        <f t="shared" si="216"/>
        <v>368</v>
      </c>
      <c r="K1950" s="4">
        <f t="shared" si="213"/>
        <v>6000</v>
      </c>
      <c r="L1950" s="4">
        <f>IF(D1950=1,"",VLOOKUP(D1950,系数!$AA$1:$AJ$12,MATCH(C1950,圣物评级,0),1))</f>
        <v>15</v>
      </c>
      <c r="M1950" s="4">
        <f t="shared" si="219"/>
        <v>4248</v>
      </c>
    </row>
    <row r="1951" spans="1:13" x14ac:dyDescent="0.3">
      <c r="A1951" s="4">
        <f t="shared" si="214"/>
        <v>81000017</v>
      </c>
      <c r="B1951" s="4">
        <v>2</v>
      </c>
      <c r="C1951" s="4">
        <f>INDEX(属性!F:F,MATCH(强化!A1951,属性!A:A,0))</f>
        <v>16</v>
      </c>
      <c r="D1951" s="4">
        <f t="shared" si="215"/>
        <v>29</v>
      </c>
      <c r="E1951" s="4">
        <v>0</v>
      </c>
      <c r="F1951" s="4">
        <v>0</v>
      </c>
      <c r="G1951" s="4">
        <v>0</v>
      </c>
      <c r="H1951" s="4">
        <f t="shared" si="217"/>
        <v>468</v>
      </c>
      <c r="I1951" s="4">
        <f t="shared" si="218"/>
        <v>0</v>
      </c>
      <c r="J1951" s="4">
        <f t="shared" si="216"/>
        <v>384</v>
      </c>
      <c r="K1951" s="4">
        <f t="shared" si="213"/>
        <v>6000</v>
      </c>
      <c r="L1951" s="4">
        <f>IF(D1951=1,"",VLOOKUP(D1951,系数!$AA$1:$AJ$12,MATCH(C1951,圣物评级,0),1))</f>
        <v>15</v>
      </c>
      <c r="M1951" s="4">
        <f t="shared" si="219"/>
        <v>4616</v>
      </c>
    </row>
    <row r="1952" spans="1:13" x14ac:dyDescent="0.3">
      <c r="A1952" s="4">
        <f t="shared" si="214"/>
        <v>81000017</v>
      </c>
      <c r="B1952" s="4">
        <v>2</v>
      </c>
      <c r="C1952" s="4">
        <f>INDEX(属性!F:F,MATCH(强化!A1952,属性!A:A,0))</f>
        <v>16</v>
      </c>
      <c r="D1952" s="4">
        <f t="shared" si="215"/>
        <v>30</v>
      </c>
      <c r="E1952" s="4">
        <v>0</v>
      </c>
      <c r="F1952" s="4">
        <v>0</v>
      </c>
      <c r="G1952" s="4">
        <v>0</v>
      </c>
      <c r="H1952" s="4">
        <f t="shared" si="217"/>
        <v>474</v>
      </c>
      <c r="I1952" s="4">
        <f t="shared" si="218"/>
        <v>0</v>
      </c>
      <c r="J1952" s="4">
        <f t="shared" si="216"/>
        <v>400</v>
      </c>
      <c r="K1952" s="4">
        <f t="shared" si="213"/>
        <v>6000</v>
      </c>
      <c r="L1952" s="4">
        <f>IF(D1952=1,"",VLOOKUP(D1952,系数!$AA$1:$AJ$12,MATCH(C1952,圣物评级,0),1))</f>
        <v>20</v>
      </c>
      <c r="M1952" s="4">
        <f t="shared" si="219"/>
        <v>5000</v>
      </c>
    </row>
    <row r="1953" spans="1:13" x14ac:dyDescent="0.3">
      <c r="A1953" s="4">
        <f t="shared" si="214"/>
        <v>81000017</v>
      </c>
      <c r="B1953" s="4">
        <v>2</v>
      </c>
      <c r="C1953" s="4">
        <f>INDEX(属性!F:F,MATCH(强化!A1953,属性!A:A,0))</f>
        <v>16</v>
      </c>
      <c r="D1953" s="4">
        <f t="shared" si="215"/>
        <v>31</v>
      </c>
      <c r="E1953" s="4">
        <v>0</v>
      </c>
      <c r="F1953" s="4">
        <v>0</v>
      </c>
      <c r="G1953" s="4">
        <v>0</v>
      </c>
      <c r="H1953" s="4">
        <f t="shared" si="217"/>
        <v>480</v>
      </c>
      <c r="I1953" s="4">
        <f t="shared" si="218"/>
        <v>0</v>
      </c>
      <c r="J1953" s="4">
        <f t="shared" si="216"/>
        <v>424</v>
      </c>
      <c r="K1953" s="4">
        <f t="shared" si="213"/>
        <v>6000</v>
      </c>
      <c r="L1953" s="4">
        <f>IF(D1953=1,"",VLOOKUP(D1953,系数!$AA$1:$AJ$12,MATCH(C1953,圣物评级,0),1))</f>
        <v>20</v>
      </c>
      <c r="M1953" s="4">
        <f t="shared" si="219"/>
        <v>5400</v>
      </c>
    </row>
    <row r="1954" spans="1:13" x14ac:dyDescent="0.3">
      <c r="A1954" s="4">
        <f t="shared" si="214"/>
        <v>81000017</v>
      </c>
      <c r="B1954" s="4">
        <v>2</v>
      </c>
      <c r="C1954" s="4">
        <f>INDEX(属性!F:F,MATCH(强化!A1954,属性!A:A,0))</f>
        <v>16</v>
      </c>
      <c r="D1954" s="4">
        <f t="shared" si="215"/>
        <v>32</v>
      </c>
      <c r="E1954" s="4">
        <v>0</v>
      </c>
      <c r="F1954" s="4">
        <v>0</v>
      </c>
      <c r="G1954" s="4">
        <v>0</v>
      </c>
      <c r="H1954" s="4">
        <f t="shared" si="217"/>
        <v>486</v>
      </c>
      <c r="I1954" s="4">
        <f t="shared" si="218"/>
        <v>0</v>
      </c>
      <c r="J1954" s="4">
        <f t="shared" si="216"/>
        <v>448</v>
      </c>
      <c r="K1954" s="4">
        <f t="shared" si="213"/>
        <v>6000</v>
      </c>
      <c r="L1954" s="4">
        <f>IF(D1954=1,"",VLOOKUP(D1954,系数!$AA$1:$AJ$12,MATCH(C1954,圣物评级,0),1))</f>
        <v>20</v>
      </c>
      <c r="M1954" s="4">
        <f t="shared" si="219"/>
        <v>5824</v>
      </c>
    </row>
    <row r="1955" spans="1:13" x14ac:dyDescent="0.3">
      <c r="A1955" s="4">
        <f t="shared" si="214"/>
        <v>81000017</v>
      </c>
      <c r="B1955" s="4">
        <v>2</v>
      </c>
      <c r="C1955" s="4">
        <f>INDEX(属性!F:F,MATCH(强化!A1955,属性!A:A,0))</f>
        <v>16</v>
      </c>
      <c r="D1955" s="4">
        <f t="shared" si="215"/>
        <v>33</v>
      </c>
      <c r="E1955" s="4">
        <v>0</v>
      </c>
      <c r="F1955" s="4">
        <v>0</v>
      </c>
      <c r="G1955" s="4">
        <v>0</v>
      </c>
      <c r="H1955" s="4">
        <f t="shared" si="217"/>
        <v>492</v>
      </c>
      <c r="I1955" s="4">
        <f t="shared" si="218"/>
        <v>0</v>
      </c>
      <c r="J1955" s="4">
        <f t="shared" si="216"/>
        <v>472</v>
      </c>
      <c r="K1955" s="4">
        <f t="shared" si="213"/>
        <v>6000</v>
      </c>
      <c r="L1955" s="4">
        <f>IF(D1955=1,"",VLOOKUP(D1955,系数!$AA$1:$AJ$12,MATCH(C1955,圣物评级,0),1))</f>
        <v>20</v>
      </c>
      <c r="M1955" s="4">
        <f t="shared" si="219"/>
        <v>6272</v>
      </c>
    </row>
    <row r="1956" spans="1:13" x14ac:dyDescent="0.3">
      <c r="A1956" s="4">
        <f t="shared" si="214"/>
        <v>81000017</v>
      </c>
      <c r="B1956" s="4">
        <v>2</v>
      </c>
      <c r="C1956" s="4">
        <f>INDEX(属性!F:F,MATCH(强化!A1956,属性!A:A,0))</f>
        <v>16</v>
      </c>
      <c r="D1956" s="4">
        <f t="shared" si="215"/>
        <v>34</v>
      </c>
      <c r="E1956" s="4">
        <v>0</v>
      </c>
      <c r="F1956" s="4">
        <v>0</v>
      </c>
      <c r="G1956" s="4">
        <v>0</v>
      </c>
      <c r="H1956" s="4">
        <f t="shared" si="217"/>
        <v>498</v>
      </c>
      <c r="I1956" s="4">
        <f t="shared" si="218"/>
        <v>0</v>
      </c>
      <c r="J1956" s="4">
        <f t="shared" si="216"/>
        <v>496</v>
      </c>
      <c r="K1956" s="4">
        <f t="shared" si="213"/>
        <v>6000</v>
      </c>
      <c r="L1956" s="4">
        <f>IF(D1956=1,"",VLOOKUP(D1956,系数!$AA$1:$AJ$12,MATCH(C1956,圣物评级,0),1))</f>
        <v>20</v>
      </c>
      <c r="M1956" s="4">
        <f t="shared" si="219"/>
        <v>6744</v>
      </c>
    </row>
    <row r="1957" spans="1:13" x14ac:dyDescent="0.3">
      <c r="A1957" s="4">
        <f t="shared" si="214"/>
        <v>81000017</v>
      </c>
      <c r="B1957" s="4">
        <v>2</v>
      </c>
      <c r="C1957" s="4">
        <f>INDEX(属性!F:F,MATCH(强化!A1957,属性!A:A,0))</f>
        <v>16</v>
      </c>
      <c r="D1957" s="4">
        <f t="shared" si="215"/>
        <v>35</v>
      </c>
      <c r="E1957" s="4">
        <v>0</v>
      </c>
      <c r="F1957" s="4">
        <v>0</v>
      </c>
      <c r="G1957" s="4">
        <v>0</v>
      </c>
      <c r="H1957" s="4">
        <f t="shared" si="217"/>
        <v>504</v>
      </c>
      <c r="I1957" s="4">
        <f t="shared" si="218"/>
        <v>0</v>
      </c>
      <c r="J1957" s="4">
        <f t="shared" si="216"/>
        <v>520</v>
      </c>
      <c r="K1957" s="4">
        <f t="shared" si="213"/>
        <v>6000</v>
      </c>
      <c r="L1957" s="4">
        <f>IF(D1957=1,"",VLOOKUP(D1957,系数!$AA$1:$AJ$12,MATCH(C1957,圣物评级,0),1))</f>
        <v>20</v>
      </c>
      <c r="M1957" s="4">
        <f t="shared" si="219"/>
        <v>7240</v>
      </c>
    </row>
    <row r="1958" spans="1:13" x14ac:dyDescent="0.3">
      <c r="A1958" s="4">
        <f t="shared" si="214"/>
        <v>81000017</v>
      </c>
      <c r="B1958" s="4">
        <v>2</v>
      </c>
      <c r="C1958" s="4">
        <f>INDEX(属性!F:F,MATCH(强化!A1958,属性!A:A,0))</f>
        <v>16</v>
      </c>
      <c r="D1958" s="4">
        <f t="shared" si="215"/>
        <v>36</v>
      </c>
      <c r="E1958" s="4">
        <v>0</v>
      </c>
      <c r="F1958" s="4">
        <v>0</v>
      </c>
      <c r="G1958" s="4">
        <v>0</v>
      </c>
      <c r="H1958" s="4">
        <f t="shared" si="217"/>
        <v>510</v>
      </c>
      <c r="I1958" s="4">
        <f t="shared" si="218"/>
        <v>0</v>
      </c>
      <c r="J1958" s="4">
        <f t="shared" si="216"/>
        <v>544</v>
      </c>
      <c r="K1958" s="4">
        <f t="shared" si="213"/>
        <v>6000</v>
      </c>
      <c r="L1958" s="4">
        <f>IF(D1958=1,"",VLOOKUP(D1958,系数!$AA$1:$AJ$12,MATCH(C1958,圣物评级,0),1))</f>
        <v>20</v>
      </c>
      <c r="M1958" s="4">
        <f t="shared" si="219"/>
        <v>7760</v>
      </c>
    </row>
    <row r="1959" spans="1:13" x14ac:dyDescent="0.3">
      <c r="A1959" s="4">
        <f t="shared" si="214"/>
        <v>81000017</v>
      </c>
      <c r="B1959" s="4">
        <v>2</v>
      </c>
      <c r="C1959" s="4">
        <f>INDEX(属性!F:F,MATCH(强化!A1959,属性!A:A,0))</f>
        <v>16</v>
      </c>
      <c r="D1959" s="4">
        <f t="shared" si="215"/>
        <v>37</v>
      </c>
      <c r="E1959" s="4">
        <v>0</v>
      </c>
      <c r="F1959" s="4">
        <v>0</v>
      </c>
      <c r="G1959" s="4">
        <v>0</v>
      </c>
      <c r="H1959" s="4">
        <f t="shared" si="217"/>
        <v>516</v>
      </c>
      <c r="I1959" s="4">
        <f t="shared" si="218"/>
        <v>0</v>
      </c>
      <c r="J1959" s="4">
        <f t="shared" si="216"/>
        <v>568</v>
      </c>
      <c r="K1959" s="4">
        <f t="shared" si="213"/>
        <v>6000</v>
      </c>
      <c r="L1959" s="4">
        <f>IF(D1959=1,"",VLOOKUP(D1959,系数!$AA$1:$AJ$12,MATCH(C1959,圣物评级,0),1))</f>
        <v>20</v>
      </c>
      <c r="M1959" s="4">
        <f t="shared" si="219"/>
        <v>8304</v>
      </c>
    </row>
    <row r="1960" spans="1:13" x14ac:dyDescent="0.3">
      <c r="A1960" s="4">
        <f t="shared" si="214"/>
        <v>81000017</v>
      </c>
      <c r="B1960" s="4">
        <v>2</v>
      </c>
      <c r="C1960" s="4">
        <f>INDEX(属性!F:F,MATCH(强化!A1960,属性!A:A,0))</f>
        <v>16</v>
      </c>
      <c r="D1960" s="4">
        <f t="shared" si="215"/>
        <v>38</v>
      </c>
      <c r="E1960" s="4">
        <v>0</v>
      </c>
      <c r="F1960" s="4">
        <v>0</v>
      </c>
      <c r="G1960" s="4">
        <v>0</v>
      </c>
      <c r="H1960" s="4">
        <f t="shared" si="217"/>
        <v>522</v>
      </c>
      <c r="I1960" s="4">
        <f t="shared" si="218"/>
        <v>0</v>
      </c>
      <c r="J1960" s="4">
        <f t="shared" si="216"/>
        <v>592</v>
      </c>
      <c r="K1960" s="4">
        <f t="shared" si="213"/>
        <v>6000</v>
      </c>
      <c r="L1960" s="4">
        <f>IF(D1960=1,"",VLOOKUP(D1960,系数!$AA$1:$AJ$12,MATCH(C1960,圣物评级,0),1))</f>
        <v>20</v>
      </c>
      <c r="M1960" s="4">
        <f t="shared" si="219"/>
        <v>8872</v>
      </c>
    </row>
    <row r="1961" spans="1:13" x14ac:dyDescent="0.3">
      <c r="A1961" s="4">
        <f t="shared" si="214"/>
        <v>81000017</v>
      </c>
      <c r="B1961" s="4">
        <v>2</v>
      </c>
      <c r="C1961" s="4">
        <f>INDEX(属性!F:F,MATCH(强化!A1961,属性!A:A,0))</f>
        <v>16</v>
      </c>
      <c r="D1961" s="4">
        <f t="shared" si="215"/>
        <v>39</v>
      </c>
      <c r="E1961" s="4">
        <v>0</v>
      </c>
      <c r="F1961" s="4">
        <v>0</v>
      </c>
      <c r="G1961" s="4">
        <v>0</v>
      </c>
      <c r="H1961" s="4">
        <f t="shared" si="217"/>
        <v>528</v>
      </c>
      <c r="I1961" s="4">
        <f t="shared" si="218"/>
        <v>0</v>
      </c>
      <c r="J1961" s="4">
        <f t="shared" si="216"/>
        <v>616</v>
      </c>
      <c r="K1961" s="4">
        <f t="shared" si="213"/>
        <v>6000</v>
      </c>
      <c r="L1961" s="4">
        <f>IF(D1961=1,"",VLOOKUP(D1961,系数!$AA$1:$AJ$12,MATCH(C1961,圣物评级,0),1))</f>
        <v>20</v>
      </c>
      <c r="M1961" s="4">
        <f t="shared" si="219"/>
        <v>9464</v>
      </c>
    </row>
    <row r="1962" spans="1:13" x14ac:dyDescent="0.3">
      <c r="A1962" s="4">
        <f t="shared" si="214"/>
        <v>81000017</v>
      </c>
      <c r="B1962" s="4">
        <v>2</v>
      </c>
      <c r="C1962" s="4">
        <f>INDEX(属性!F:F,MATCH(强化!A1962,属性!A:A,0))</f>
        <v>16</v>
      </c>
      <c r="D1962" s="4">
        <f t="shared" si="215"/>
        <v>40</v>
      </c>
      <c r="E1962" s="4">
        <v>0</v>
      </c>
      <c r="F1962" s="4">
        <v>0</v>
      </c>
      <c r="G1962" s="4">
        <v>0</v>
      </c>
      <c r="H1962" s="4">
        <f t="shared" si="217"/>
        <v>534</v>
      </c>
      <c r="I1962" s="4">
        <f t="shared" si="218"/>
        <v>0</v>
      </c>
      <c r="J1962" s="4">
        <f t="shared" si="216"/>
        <v>640</v>
      </c>
      <c r="K1962" s="4">
        <f t="shared" si="213"/>
        <v>6000</v>
      </c>
      <c r="L1962" s="4">
        <f>IF(D1962=1,"",VLOOKUP(D1962,系数!$AA$1:$AJ$12,MATCH(C1962,圣物评级,0),1))</f>
        <v>25</v>
      </c>
      <c r="M1962" s="4">
        <f t="shared" si="219"/>
        <v>10080</v>
      </c>
    </row>
    <row r="1963" spans="1:13" x14ac:dyDescent="0.3">
      <c r="A1963" s="4">
        <f t="shared" si="214"/>
        <v>81000017</v>
      </c>
      <c r="B1963" s="4">
        <v>2</v>
      </c>
      <c r="C1963" s="4">
        <f>INDEX(属性!F:F,MATCH(强化!A1963,属性!A:A,0))</f>
        <v>16</v>
      </c>
      <c r="D1963" s="4">
        <f t="shared" si="215"/>
        <v>41</v>
      </c>
      <c r="E1963" s="4">
        <v>0</v>
      </c>
      <c r="F1963" s="4">
        <v>0</v>
      </c>
      <c r="G1963" s="4">
        <v>0</v>
      </c>
      <c r="H1963" s="4">
        <f t="shared" si="217"/>
        <v>540</v>
      </c>
      <c r="I1963" s="4">
        <f t="shared" si="218"/>
        <v>0</v>
      </c>
      <c r="J1963" s="4">
        <f t="shared" si="216"/>
        <v>672</v>
      </c>
      <c r="K1963" s="4">
        <f t="shared" si="213"/>
        <v>6000</v>
      </c>
      <c r="L1963" s="4">
        <f>IF(D1963=1,"",VLOOKUP(D1963,系数!$AA$1:$AJ$12,MATCH(C1963,圣物评级,0),1))</f>
        <v>25</v>
      </c>
      <c r="M1963" s="4">
        <f t="shared" si="219"/>
        <v>10720</v>
      </c>
    </row>
    <row r="1964" spans="1:13" x14ac:dyDescent="0.3">
      <c r="A1964" s="4">
        <f t="shared" si="214"/>
        <v>81000017</v>
      </c>
      <c r="B1964" s="4">
        <v>2</v>
      </c>
      <c r="C1964" s="4">
        <f>INDEX(属性!F:F,MATCH(强化!A1964,属性!A:A,0))</f>
        <v>16</v>
      </c>
      <c r="D1964" s="4">
        <f t="shared" si="215"/>
        <v>42</v>
      </c>
      <c r="E1964" s="4">
        <v>0</v>
      </c>
      <c r="F1964" s="4">
        <v>0</v>
      </c>
      <c r="G1964" s="4">
        <v>0</v>
      </c>
      <c r="H1964" s="4">
        <f t="shared" si="217"/>
        <v>546</v>
      </c>
      <c r="I1964" s="4">
        <f t="shared" si="218"/>
        <v>0</v>
      </c>
      <c r="J1964" s="4">
        <f t="shared" si="216"/>
        <v>705</v>
      </c>
      <c r="K1964" s="4">
        <f t="shared" si="213"/>
        <v>6000</v>
      </c>
      <c r="L1964" s="4">
        <f>IF(D1964=1,"",VLOOKUP(D1964,系数!$AA$1:$AJ$12,MATCH(C1964,圣物评级,0),1))</f>
        <v>25</v>
      </c>
      <c r="M1964" s="4">
        <f t="shared" si="219"/>
        <v>11392</v>
      </c>
    </row>
    <row r="1965" spans="1:13" x14ac:dyDescent="0.3">
      <c r="A1965" s="4">
        <f t="shared" si="214"/>
        <v>81000017</v>
      </c>
      <c r="B1965" s="4">
        <v>2</v>
      </c>
      <c r="C1965" s="4">
        <f>INDEX(属性!F:F,MATCH(强化!A1965,属性!A:A,0))</f>
        <v>16</v>
      </c>
      <c r="D1965" s="4">
        <f t="shared" si="215"/>
        <v>43</v>
      </c>
      <c r="E1965" s="4">
        <v>0</v>
      </c>
      <c r="F1965" s="4">
        <v>0</v>
      </c>
      <c r="G1965" s="4">
        <v>0</v>
      </c>
      <c r="H1965" s="4">
        <f t="shared" si="217"/>
        <v>552</v>
      </c>
      <c r="I1965" s="4">
        <f t="shared" si="218"/>
        <v>0</v>
      </c>
      <c r="J1965" s="4">
        <f t="shared" si="216"/>
        <v>740</v>
      </c>
      <c r="K1965" s="4">
        <f t="shared" si="213"/>
        <v>6000</v>
      </c>
      <c r="L1965" s="4">
        <f>IF(D1965=1,"",VLOOKUP(D1965,系数!$AA$1:$AJ$12,MATCH(C1965,圣物评级,0),1))</f>
        <v>25</v>
      </c>
      <c r="M1965" s="4">
        <f t="shared" si="219"/>
        <v>12097</v>
      </c>
    </row>
    <row r="1966" spans="1:13" x14ac:dyDescent="0.3">
      <c r="A1966" s="4">
        <f t="shared" si="214"/>
        <v>81000017</v>
      </c>
      <c r="B1966" s="4">
        <v>2</v>
      </c>
      <c r="C1966" s="4">
        <f>INDEX(属性!F:F,MATCH(强化!A1966,属性!A:A,0))</f>
        <v>16</v>
      </c>
      <c r="D1966" s="4">
        <f t="shared" si="215"/>
        <v>44</v>
      </c>
      <c r="E1966" s="4">
        <v>0</v>
      </c>
      <c r="F1966" s="4">
        <v>0</v>
      </c>
      <c r="G1966" s="4">
        <v>0</v>
      </c>
      <c r="H1966" s="4">
        <f t="shared" si="217"/>
        <v>558</v>
      </c>
      <c r="I1966" s="4">
        <f t="shared" si="218"/>
        <v>0</v>
      </c>
      <c r="J1966" s="4">
        <f t="shared" si="216"/>
        <v>777</v>
      </c>
      <c r="K1966" s="4">
        <f t="shared" si="213"/>
        <v>6000</v>
      </c>
      <c r="L1966" s="4">
        <f>IF(D1966=1,"",VLOOKUP(D1966,系数!$AA$1:$AJ$12,MATCH(C1966,圣物评级,0),1))</f>
        <v>25</v>
      </c>
      <c r="M1966" s="4">
        <f t="shared" si="219"/>
        <v>12837</v>
      </c>
    </row>
    <row r="1967" spans="1:13" x14ac:dyDescent="0.3">
      <c r="A1967" s="4">
        <f t="shared" si="214"/>
        <v>81000017</v>
      </c>
      <c r="B1967" s="4">
        <v>2</v>
      </c>
      <c r="C1967" s="4">
        <f>INDEX(属性!F:F,MATCH(强化!A1967,属性!A:A,0))</f>
        <v>16</v>
      </c>
      <c r="D1967" s="4">
        <f t="shared" si="215"/>
        <v>45</v>
      </c>
      <c r="E1967" s="4">
        <v>0</v>
      </c>
      <c r="F1967" s="4">
        <v>0</v>
      </c>
      <c r="G1967" s="4">
        <v>0</v>
      </c>
      <c r="H1967" s="4">
        <f t="shared" si="217"/>
        <v>564</v>
      </c>
      <c r="I1967" s="4">
        <f t="shared" si="218"/>
        <v>0</v>
      </c>
      <c r="J1967" s="4">
        <f t="shared" si="216"/>
        <v>816</v>
      </c>
      <c r="K1967" s="4">
        <f t="shared" si="213"/>
        <v>6000</v>
      </c>
      <c r="L1967" s="4">
        <f>IF(D1967=1,"",VLOOKUP(D1967,系数!$AA$1:$AJ$12,MATCH(C1967,圣物评级,0),1))</f>
        <v>25</v>
      </c>
      <c r="M1967" s="4">
        <f t="shared" si="219"/>
        <v>13614</v>
      </c>
    </row>
    <row r="1968" spans="1:13" x14ac:dyDescent="0.3">
      <c r="A1968" s="4">
        <f t="shared" si="214"/>
        <v>81000017</v>
      </c>
      <c r="B1968" s="4">
        <v>2</v>
      </c>
      <c r="C1968" s="4">
        <f>INDEX(属性!F:F,MATCH(强化!A1968,属性!A:A,0))</f>
        <v>16</v>
      </c>
      <c r="D1968" s="4">
        <f t="shared" si="215"/>
        <v>46</v>
      </c>
      <c r="E1968" s="4">
        <v>0</v>
      </c>
      <c r="F1968" s="4">
        <v>0</v>
      </c>
      <c r="G1968" s="4">
        <v>0</v>
      </c>
      <c r="H1968" s="4">
        <f t="shared" si="217"/>
        <v>570</v>
      </c>
      <c r="I1968" s="4">
        <f t="shared" si="218"/>
        <v>0</v>
      </c>
      <c r="J1968" s="4">
        <f t="shared" si="216"/>
        <v>856</v>
      </c>
      <c r="K1968" s="4">
        <f t="shared" si="213"/>
        <v>6000</v>
      </c>
      <c r="L1968" s="4">
        <f>IF(D1968=1,"",VLOOKUP(D1968,系数!$AA$1:$AJ$12,MATCH(C1968,圣物评级,0),1))</f>
        <v>25</v>
      </c>
      <c r="M1968" s="4">
        <f t="shared" si="219"/>
        <v>14430</v>
      </c>
    </row>
    <row r="1969" spans="1:13" x14ac:dyDescent="0.3">
      <c r="A1969" s="4">
        <f t="shared" si="214"/>
        <v>81000017</v>
      </c>
      <c r="B1969" s="4">
        <v>2</v>
      </c>
      <c r="C1969" s="4">
        <f>INDEX(属性!F:F,MATCH(强化!A1969,属性!A:A,0))</f>
        <v>16</v>
      </c>
      <c r="D1969" s="4">
        <f t="shared" si="215"/>
        <v>47</v>
      </c>
      <c r="E1969" s="4">
        <v>0</v>
      </c>
      <c r="F1969" s="4">
        <v>0</v>
      </c>
      <c r="G1969" s="4">
        <v>0</v>
      </c>
      <c r="H1969" s="4">
        <f t="shared" si="217"/>
        <v>576</v>
      </c>
      <c r="I1969" s="4">
        <f t="shared" si="218"/>
        <v>0</v>
      </c>
      <c r="J1969" s="4">
        <f t="shared" si="216"/>
        <v>899</v>
      </c>
      <c r="K1969" s="4">
        <f t="shared" si="213"/>
        <v>6000</v>
      </c>
      <c r="L1969" s="4">
        <f>IF(D1969=1,"",VLOOKUP(D1969,系数!$AA$1:$AJ$12,MATCH(C1969,圣物评级,0),1))</f>
        <v>25</v>
      </c>
      <c r="M1969" s="4">
        <f t="shared" si="219"/>
        <v>15286</v>
      </c>
    </row>
    <row r="1970" spans="1:13" x14ac:dyDescent="0.3">
      <c r="A1970" s="4">
        <f t="shared" si="214"/>
        <v>81000017</v>
      </c>
      <c r="B1970" s="4">
        <v>2</v>
      </c>
      <c r="C1970" s="4">
        <f>INDEX(属性!F:F,MATCH(强化!A1970,属性!A:A,0))</f>
        <v>16</v>
      </c>
      <c r="D1970" s="4">
        <f t="shared" si="215"/>
        <v>48</v>
      </c>
      <c r="E1970" s="4">
        <v>0</v>
      </c>
      <c r="F1970" s="4">
        <v>0</v>
      </c>
      <c r="G1970" s="4">
        <v>0</v>
      </c>
      <c r="H1970" s="4">
        <f t="shared" si="217"/>
        <v>582</v>
      </c>
      <c r="I1970" s="4">
        <f t="shared" si="218"/>
        <v>0</v>
      </c>
      <c r="J1970" s="4">
        <f t="shared" si="216"/>
        <v>944</v>
      </c>
      <c r="K1970" s="4">
        <f t="shared" si="213"/>
        <v>6000</v>
      </c>
      <c r="L1970" s="4">
        <f>IF(D1970=1,"",VLOOKUP(D1970,系数!$AA$1:$AJ$12,MATCH(C1970,圣物评级,0),1))</f>
        <v>25</v>
      </c>
      <c r="M1970" s="4">
        <f t="shared" si="219"/>
        <v>16185</v>
      </c>
    </row>
    <row r="1971" spans="1:13" x14ac:dyDescent="0.3">
      <c r="A1971" s="4">
        <f t="shared" si="214"/>
        <v>81000017</v>
      </c>
      <c r="B1971" s="4">
        <v>2</v>
      </c>
      <c r="C1971" s="4">
        <f>INDEX(属性!F:F,MATCH(强化!A1971,属性!A:A,0))</f>
        <v>16</v>
      </c>
      <c r="D1971" s="4">
        <f t="shared" si="215"/>
        <v>49</v>
      </c>
      <c r="E1971" s="4">
        <v>0</v>
      </c>
      <c r="F1971" s="4">
        <v>0</v>
      </c>
      <c r="G1971" s="4">
        <v>0</v>
      </c>
      <c r="H1971" s="4">
        <f t="shared" si="217"/>
        <v>588</v>
      </c>
      <c r="I1971" s="4">
        <f t="shared" si="218"/>
        <v>0</v>
      </c>
      <c r="J1971" s="4">
        <f t="shared" si="216"/>
        <v>991</v>
      </c>
      <c r="K1971" s="4">
        <f t="shared" si="213"/>
        <v>6000</v>
      </c>
      <c r="L1971" s="4">
        <f>IF(D1971=1,"",VLOOKUP(D1971,系数!$AA$1:$AJ$12,MATCH(C1971,圣物评级,0),1))</f>
        <v>25</v>
      </c>
      <c r="M1971" s="4">
        <f t="shared" si="219"/>
        <v>17129</v>
      </c>
    </row>
    <row r="1972" spans="1:13" x14ac:dyDescent="0.3">
      <c r="A1972" s="4">
        <f t="shared" si="214"/>
        <v>81000017</v>
      </c>
      <c r="B1972" s="4">
        <v>2</v>
      </c>
      <c r="C1972" s="4">
        <f>INDEX(属性!F:F,MATCH(强化!A1972,属性!A:A,0))</f>
        <v>16</v>
      </c>
      <c r="D1972" s="4">
        <f t="shared" si="215"/>
        <v>50</v>
      </c>
      <c r="E1972" s="4">
        <v>0</v>
      </c>
      <c r="F1972" s="4">
        <v>0</v>
      </c>
      <c r="G1972" s="4">
        <v>0</v>
      </c>
      <c r="H1972" s="4">
        <f t="shared" si="217"/>
        <v>594</v>
      </c>
      <c r="I1972" s="4">
        <f t="shared" si="218"/>
        <v>0</v>
      </c>
      <c r="J1972" s="4">
        <f t="shared" si="216"/>
        <v>1040</v>
      </c>
      <c r="K1972" s="4">
        <f t="shared" ref="K1972:K2035" si="220">60*100</f>
        <v>6000</v>
      </c>
      <c r="L1972" s="4">
        <f>IF(D1972=1,"",VLOOKUP(D1972,系数!$AA$1:$AJ$12,MATCH(C1972,圣物评级,0),1))</f>
        <v>30</v>
      </c>
      <c r="M1972" s="4">
        <f t="shared" si="219"/>
        <v>18120</v>
      </c>
    </row>
    <row r="1973" spans="1:13" x14ac:dyDescent="0.3">
      <c r="A1973" s="4">
        <f t="shared" si="214"/>
        <v>81000017</v>
      </c>
      <c r="B1973" s="4">
        <v>2</v>
      </c>
      <c r="C1973" s="4">
        <f>INDEX(属性!F:F,MATCH(强化!A1973,属性!A:A,0))</f>
        <v>16</v>
      </c>
      <c r="D1973" s="4">
        <f t="shared" si="215"/>
        <v>51</v>
      </c>
      <c r="E1973" s="4">
        <v>0</v>
      </c>
      <c r="F1973" s="4">
        <v>0</v>
      </c>
      <c r="G1973" s="4">
        <v>0</v>
      </c>
      <c r="H1973" s="4">
        <f t="shared" si="217"/>
        <v>600</v>
      </c>
      <c r="I1973" s="4">
        <f t="shared" si="218"/>
        <v>0</v>
      </c>
      <c r="J1973" s="4">
        <f t="shared" si="216"/>
        <v>1112</v>
      </c>
      <c r="K1973" s="4">
        <f t="shared" si="220"/>
        <v>6000</v>
      </c>
      <c r="L1973" s="4">
        <f>IF(D1973=1,"",VLOOKUP(D1973,系数!$AA$1:$AJ$12,MATCH(C1973,圣物评级,0),1))</f>
        <v>30</v>
      </c>
      <c r="M1973" s="4">
        <f t="shared" si="219"/>
        <v>19160</v>
      </c>
    </row>
    <row r="1974" spans="1:13" x14ac:dyDescent="0.3">
      <c r="A1974" s="4">
        <f t="shared" si="214"/>
        <v>81000017</v>
      </c>
      <c r="B1974" s="4">
        <v>2</v>
      </c>
      <c r="C1974" s="4">
        <f>INDEX(属性!F:F,MATCH(强化!A1974,属性!A:A,0))</f>
        <v>16</v>
      </c>
      <c r="D1974" s="4">
        <f t="shared" si="215"/>
        <v>52</v>
      </c>
      <c r="E1974" s="4">
        <v>0</v>
      </c>
      <c r="F1974" s="4">
        <v>0</v>
      </c>
      <c r="G1974" s="4">
        <v>0</v>
      </c>
      <c r="H1974" s="4">
        <f t="shared" si="217"/>
        <v>606</v>
      </c>
      <c r="I1974" s="4">
        <f t="shared" si="218"/>
        <v>0</v>
      </c>
      <c r="J1974" s="4">
        <f t="shared" si="216"/>
        <v>1190</v>
      </c>
      <c r="K1974" s="4">
        <f t="shared" si="220"/>
        <v>6000</v>
      </c>
      <c r="L1974" s="4">
        <f>IF(D1974=1,"",VLOOKUP(D1974,系数!$AA$1:$AJ$12,MATCH(C1974,圣物评级,0),1))</f>
        <v>30</v>
      </c>
      <c r="M1974" s="4">
        <f t="shared" si="219"/>
        <v>20272</v>
      </c>
    </row>
    <row r="1975" spans="1:13" x14ac:dyDescent="0.3">
      <c r="A1975" s="4">
        <f t="shared" si="214"/>
        <v>81000017</v>
      </c>
      <c r="B1975" s="4">
        <v>2</v>
      </c>
      <c r="C1975" s="4">
        <f>INDEX(属性!F:F,MATCH(强化!A1975,属性!A:A,0))</f>
        <v>16</v>
      </c>
      <c r="D1975" s="4">
        <f t="shared" si="215"/>
        <v>53</v>
      </c>
      <c r="E1975" s="4">
        <v>0</v>
      </c>
      <c r="F1975" s="4">
        <v>0</v>
      </c>
      <c r="G1975" s="4">
        <v>0</v>
      </c>
      <c r="H1975" s="4">
        <f t="shared" si="217"/>
        <v>612</v>
      </c>
      <c r="I1975" s="4">
        <f t="shared" si="218"/>
        <v>0</v>
      </c>
      <c r="J1975" s="4">
        <f t="shared" si="216"/>
        <v>1273</v>
      </c>
      <c r="K1975" s="4">
        <f t="shared" si="220"/>
        <v>6000</v>
      </c>
      <c r="L1975" s="4">
        <f>IF(D1975=1,"",VLOOKUP(D1975,系数!$AA$1:$AJ$12,MATCH(C1975,圣物评级,0),1))</f>
        <v>30</v>
      </c>
      <c r="M1975" s="4">
        <f t="shared" si="219"/>
        <v>21462</v>
      </c>
    </row>
    <row r="1976" spans="1:13" x14ac:dyDescent="0.3">
      <c r="A1976" s="4">
        <f t="shared" si="214"/>
        <v>81000017</v>
      </c>
      <c r="B1976" s="4">
        <v>2</v>
      </c>
      <c r="C1976" s="4">
        <f>INDEX(属性!F:F,MATCH(强化!A1976,属性!A:A,0))</f>
        <v>16</v>
      </c>
      <c r="D1976" s="4">
        <f t="shared" si="215"/>
        <v>54</v>
      </c>
      <c r="E1976" s="4">
        <v>0</v>
      </c>
      <c r="F1976" s="4">
        <v>0</v>
      </c>
      <c r="G1976" s="4">
        <v>0</v>
      </c>
      <c r="H1976" s="4">
        <f t="shared" si="217"/>
        <v>618</v>
      </c>
      <c r="I1976" s="4">
        <f t="shared" si="218"/>
        <v>0</v>
      </c>
      <c r="J1976" s="4">
        <f t="shared" si="216"/>
        <v>1362</v>
      </c>
      <c r="K1976" s="4">
        <f t="shared" si="220"/>
        <v>6000</v>
      </c>
      <c r="L1976" s="4">
        <f>IF(D1976=1,"",VLOOKUP(D1976,系数!$AA$1:$AJ$12,MATCH(C1976,圣物评级,0),1))</f>
        <v>30</v>
      </c>
      <c r="M1976" s="4">
        <f t="shared" si="219"/>
        <v>22735</v>
      </c>
    </row>
    <row r="1977" spans="1:13" x14ac:dyDescent="0.3">
      <c r="A1977" s="4">
        <f t="shared" si="214"/>
        <v>81000017</v>
      </c>
      <c r="B1977" s="4">
        <v>2</v>
      </c>
      <c r="C1977" s="4">
        <f>INDEX(属性!F:F,MATCH(强化!A1977,属性!A:A,0))</f>
        <v>16</v>
      </c>
      <c r="D1977" s="4">
        <f t="shared" si="215"/>
        <v>55</v>
      </c>
      <c r="E1977" s="4">
        <v>0</v>
      </c>
      <c r="F1977" s="4">
        <v>0</v>
      </c>
      <c r="G1977" s="4">
        <v>0</v>
      </c>
      <c r="H1977" s="4">
        <f t="shared" si="217"/>
        <v>624</v>
      </c>
      <c r="I1977" s="4">
        <f t="shared" si="218"/>
        <v>0</v>
      </c>
      <c r="J1977" s="4">
        <f t="shared" si="216"/>
        <v>1457</v>
      </c>
      <c r="K1977" s="4">
        <f t="shared" si="220"/>
        <v>6000</v>
      </c>
      <c r="L1977" s="4">
        <f>IF(D1977=1,"",VLOOKUP(D1977,系数!$AA$1:$AJ$12,MATCH(C1977,圣物评级,0),1))</f>
        <v>30</v>
      </c>
      <c r="M1977" s="4">
        <f t="shared" si="219"/>
        <v>24097</v>
      </c>
    </row>
    <row r="1978" spans="1:13" x14ac:dyDescent="0.3">
      <c r="A1978" s="4">
        <f t="shared" si="214"/>
        <v>81000017</v>
      </c>
      <c r="B1978" s="4">
        <v>2</v>
      </c>
      <c r="C1978" s="4">
        <f>INDEX(属性!F:F,MATCH(强化!A1978,属性!A:A,0))</f>
        <v>16</v>
      </c>
      <c r="D1978" s="4">
        <f t="shared" si="215"/>
        <v>56</v>
      </c>
      <c r="E1978" s="4">
        <v>0</v>
      </c>
      <c r="F1978" s="4">
        <v>0</v>
      </c>
      <c r="G1978" s="4">
        <v>0</v>
      </c>
      <c r="H1978" s="4">
        <f t="shared" si="217"/>
        <v>630</v>
      </c>
      <c r="I1978" s="4">
        <f t="shared" si="218"/>
        <v>0</v>
      </c>
      <c r="J1978" s="4">
        <f t="shared" si="216"/>
        <v>1559</v>
      </c>
      <c r="K1978" s="4">
        <f t="shared" si="220"/>
        <v>6000</v>
      </c>
      <c r="L1978" s="4">
        <f>IF(D1978=1,"",VLOOKUP(D1978,系数!$AA$1:$AJ$12,MATCH(C1978,圣物评级,0),1))</f>
        <v>30</v>
      </c>
      <c r="M1978" s="4">
        <f t="shared" si="219"/>
        <v>25554</v>
      </c>
    </row>
    <row r="1979" spans="1:13" x14ac:dyDescent="0.3">
      <c r="A1979" s="4">
        <f t="shared" si="214"/>
        <v>81000017</v>
      </c>
      <c r="B1979" s="4">
        <v>2</v>
      </c>
      <c r="C1979" s="4">
        <f>INDEX(属性!F:F,MATCH(强化!A1979,属性!A:A,0))</f>
        <v>16</v>
      </c>
      <c r="D1979" s="4">
        <f t="shared" si="215"/>
        <v>57</v>
      </c>
      <c r="E1979" s="4">
        <v>0</v>
      </c>
      <c r="F1979" s="4">
        <v>0</v>
      </c>
      <c r="G1979" s="4">
        <v>0</v>
      </c>
      <c r="H1979" s="4">
        <f t="shared" si="217"/>
        <v>636</v>
      </c>
      <c r="I1979" s="4">
        <f t="shared" si="218"/>
        <v>0</v>
      </c>
      <c r="J1979" s="4">
        <f t="shared" si="216"/>
        <v>1668</v>
      </c>
      <c r="K1979" s="4">
        <f t="shared" si="220"/>
        <v>6000</v>
      </c>
      <c r="L1979" s="4">
        <f>IF(D1979=1,"",VLOOKUP(D1979,系数!$AA$1:$AJ$12,MATCH(C1979,圣物评级,0),1))</f>
        <v>30</v>
      </c>
      <c r="M1979" s="4">
        <f t="shared" si="219"/>
        <v>27113</v>
      </c>
    </row>
    <row r="1980" spans="1:13" x14ac:dyDescent="0.3">
      <c r="A1980" s="4">
        <f t="shared" ref="A1980:A2043" si="221">A1860+1</f>
        <v>81000017</v>
      </c>
      <c r="B1980" s="4">
        <v>2</v>
      </c>
      <c r="C1980" s="4">
        <f>INDEX(属性!F:F,MATCH(强化!A1980,属性!A:A,0))</f>
        <v>16</v>
      </c>
      <c r="D1980" s="4">
        <f t="shared" ref="D1980:D2043" si="222">D1860</f>
        <v>58</v>
      </c>
      <c r="E1980" s="4">
        <v>0</v>
      </c>
      <c r="F1980" s="4">
        <v>0</v>
      </c>
      <c r="G1980" s="4">
        <v>0</v>
      </c>
      <c r="H1980" s="4">
        <f t="shared" si="217"/>
        <v>642</v>
      </c>
      <c r="I1980" s="4">
        <f t="shared" si="218"/>
        <v>0</v>
      </c>
      <c r="J1980" s="4">
        <f t="shared" ref="J1980:J2043" si="223">J1860</f>
        <v>1784</v>
      </c>
      <c r="K1980" s="4">
        <f t="shared" si="220"/>
        <v>6000</v>
      </c>
      <c r="L1980" s="4">
        <f>IF(D1980=1,"",VLOOKUP(D1980,系数!$AA$1:$AJ$12,MATCH(C1980,圣物评级,0),1))</f>
        <v>30</v>
      </c>
      <c r="M1980" s="4">
        <f t="shared" si="219"/>
        <v>28781</v>
      </c>
    </row>
    <row r="1981" spans="1:13" x14ac:dyDescent="0.3">
      <c r="A1981" s="4">
        <f t="shared" si="221"/>
        <v>81000017</v>
      </c>
      <c r="B1981" s="4">
        <v>2</v>
      </c>
      <c r="C1981" s="4">
        <f>INDEX(属性!F:F,MATCH(强化!A1981,属性!A:A,0))</f>
        <v>16</v>
      </c>
      <c r="D1981" s="4">
        <f t="shared" si="222"/>
        <v>59</v>
      </c>
      <c r="E1981" s="4">
        <v>0</v>
      </c>
      <c r="F1981" s="4">
        <v>0</v>
      </c>
      <c r="G1981" s="4">
        <v>0</v>
      </c>
      <c r="H1981" s="4">
        <f t="shared" si="217"/>
        <v>648</v>
      </c>
      <c r="I1981" s="4">
        <f t="shared" si="218"/>
        <v>0</v>
      </c>
      <c r="J1981" s="4">
        <f t="shared" si="223"/>
        <v>1908</v>
      </c>
      <c r="K1981" s="4">
        <f t="shared" si="220"/>
        <v>6000</v>
      </c>
      <c r="L1981" s="4">
        <f>IF(D1981=1,"",VLOOKUP(D1981,系数!$AA$1:$AJ$12,MATCH(C1981,圣物评级,0),1))</f>
        <v>30</v>
      </c>
      <c r="M1981" s="4">
        <f t="shared" si="219"/>
        <v>30565</v>
      </c>
    </row>
    <row r="1982" spans="1:13" x14ac:dyDescent="0.3">
      <c r="A1982" s="4">
        <f t="shared" si="221"/>
        <v>81000017</v>
      </c>
      <c r="B1982" s="4">
        <v>2</v>
      </c>
      <c r="C1982" s="4">
        <f>INDEX(属性!F:F,MATCH(强化!A1982,属性!A:A,0))</f>
        <v>16</v>
      </c>
      <c r="D1982" s="4">
        <f t="shared" si="222"/>
        <v>60</v>
      </c>
      <c r="E1982" s="4">
        <v>0</v>
      </c>
      <c r="F1982" s="4">
        <v>0</v>
      </c>
      <c r="G1982" s="4">
        <v>0</v>
      </c>
      <c r="H1982" s="4">
        <f t="shared" si="217"/>
        <v>654</v>
      </c>
      <c r="I1982" s="4">
        <f t="shared" si="218"/>
        <v>0</v>
      </c>
      <c r="J1982" s="4">
        <f t="shared" si="223"/>
        <v>2042</v>
      </c>
      <c r="K1982" s="4">
        <f t="shared" si="220"/>
        <v>6000</v>
      </c>
      <c r="L1982" s="4">
        <f>IF(D1982=1,"",VLOOKUP(D1982,系数!$AA$1:$AJ$12,MATCH(C1982,圣物评级,0),1))</f>
        <v>35</v>
      </c>
      <c r="M1982" s="4">
        <f t="shared" si="219"/>
        <v>32473</v>
      </c>
    </row>
    <row r="1983" spans="1:13" x14ac:dyDescent="0.3">
      <c r="A1983" s="4">
        <f t="shared" si="221"/>
        <v>81000017</v>
      </c>
      <c r="B1983" s="4">
        <v>2</v>
      </c>
      <c r="C1983" s="4">
        <f>INDEX(属性!F:F,MATCH(强化!A1983,属性!A:A,0))</f>
        <v>16</v>
      </c>
      <c r="D1983" s="4">
        <f t="shared" si="222"/>
        <v>61</v>
      </c>
      <c r="E1983" s="4">
        <v>0</v>
      </c>
      <c r="F1983" s="4">
        <v>0</v>
      </c>
      <c r="G1983" s="4">
        <v>0</v>
      </c>
      <c r="H1983" s="4">
        <f t="shared" si="217"/>
        <v>660</v>
      </c>
      <c r="I1983" s="4">
        <f t="shared" si="218"/>
        <v>0</v>
      </c>
      <c r="J1983" s="4">
        <f t="shared" si="223"/>
        <v>2225</v>
      </c>
      <c r="K1983" s="4">
        <f t="shared" si="220"/>
        <v>6000</v>
      </c>
      <c r="L1983" s="4">
        <f>IF(D1983=1,"",VLOOKUP(D1983,系数!$AA$1:$AJ$12,MATCH(C1983,圣物评级,0),1))</f>
        <v>35</v>
      </c>
      <c r="M1983" s="4">
        <f t="shared" si="219"/>
        <v>34515</v>
      </c>
    </row>
    <row r="1984" spans="1:13" x14ac:dyDescent="0.3">
      <c r="A1984" s="4">
        <f t="shared" si="221"/>
        <v>81000017</v>
      </c>
      <c r="B1984" s="4">
        <v>2</v>
      </c>
      <c r="C1984" s="4">
        <f>INDEX(属性!F:F,MATCH(强化!A1984,属性!A:A,0))</f>
        <v>16</v>
      </c>
      <c r="D1984" s="4">
        <f t="shared" si="222"/>
        <v>62</v>
      </c>
      <c r="E1984" s="4">
        <v>0</v>
      </c>
      <c r="F1984" s="4">
        <v>0</v>
      </c>
      <c r="G1984" s="4">
        <v>0</v>
      </c>
      <c r="H1984" s="4">
        <f t="shared" si="217"/>
        <v>666</v>
      </c>
      <c r="I1984" s="4">
        <f t="shared" si="218"/>
        <v>0</v>
      </c>
      <c r="J1984" s="4">
        <f t="shared" si="223"/>
        <v>2425</v>
      </c>
      <c r="K1984" s="4">
        <f t="shared" si="220"/>
        <v>6000</v>
      </c>
      <c r="L1984" s="4">
        <f>IF(D1984=1,"",VLOOKUP(D1984,系数!$AA$1:$AJ$12,MATCH(C1984,圣物评级,0),1))</f>
        <v>35</v>
      </c>
      <c r="M1984" s="4">
        <f t="shared" si="219"/>
        <v>36740</v>
      </c>
    </row>
    <row r="1985" spans="1:13" x14ac:dyDescent="0.3">
      <c r="A1985" s="4">
        <f t="shared" si="221"/>
        <v>81000017</v>
      </c>
      <c r="B1985" s="4">
        <v>2</v>
      </c>
      <c r="C1985" s="4">
        <f>INDEX(属性!F:F,MATCH(强化!A1985,属性!A:A,0))</f>
        <v>16</v>
      </c>
      <c r="D1985" s="4">
        <f t="shared" si="222"/>
        <v>63</v>
      </c>
      <c r="E1985" s="4">
        <v>0</v>
      </c>
      <c r="F1985" s="4">
        <v>0</v>
      </c>
      <c r="G1985" s="4">
        <v>0</v>
      </c>
      <c r="H1985" s="4">
        <f t="shared" si="217"/>
        <v>672</v>
      </c>
      <c r="I1985" s="4">
        <f t="shared" si="218"/>
        <v>0</v>
      </c>
      <c r="J1985" s="4">
        <f t="shared" si="223"/>
        <v>2643</v>
      </c>
      <c r="K1985" s="4">
        <f t="shared" si="220"/>
        <v>6000</v>
      </c>
      <c r="L1985" s="4">
        <f>IF(D1985=1,"",VLOOKUP(D1985,系数!$AA$1:$AJ$12,MATCH(C1985,圣物评级,0),1))</f>
        <v>35</v>
      </c>
      <c r="M1985" s="4">
        <f t="shared" si="219"/>
        <v>39165</v>
      </c>
    </row>
    <row r="1986" spans="1:13" x14ac:dyDescent="0.3">
      <c r="A1986" s="4">
        <f t="shared" si="221"/>
        <v>81000017</v>
      </c>
      <c r="B1986" s="4">
        <v>2</v>
      </c>
      <c r="C1986" s="4">
        <f>INDEX(属性!F:F,MATCH(强化!A1986,属性!A:A,0))</f>
        <v>16</v>
      </c>
      <c r="D1986" s="4">
        <f t="shared" si="222"/>
        <v>64</v>
      </c>
      <c r="E1986" s="4">
        <v>0</v>
      </c>
      <c r="F1986" s="4">
        <v>0</v>
      </c>
      <c r="G1986" s="4">
        <v>0</v>
      </c>
      <c r="H1986" s="4">
        <f t="shared" si="217"/>
        <v>678</v>
      </c>
      <c r="I1986" s="4">
        <f t="shared" si="218"/>
        <v>0</v>
      </c>
      <c r="J1986" s="4">
        <f t="shared" si="223"/>
        <v>2880</v>
      </c>
      <c r="K1986" s="4">
        <f t="shared" si="220"/>
        <v>6000</v>
      </c>
      <c r="L1986" s="4">
        <f>IF(D1986=1,"",VLOOKUP(D1986,系数!$AA$1:$AJ$12,MATCH(C1986,圣物评级,0),1))</f>
        <v>35</v>
      </c>
      <c r="M1986" s="4">
        <f t="shared" si="219"/>
        <v>41808</v>
      </c>
    </row>
    <row r="1987" spans="1:13" x14ac:dyDescent="0.3">
      <c r="A1987" s="4">
        <f t="shared" si="221"/>
        <v>81000017</v>
      </c>
      <c r="B1987" s="4">
        <v>2</v>
      </c>
      <c r="C1987" s="4">
        <f>INDEX(属性!F:F,MATCH(强化!A1987,属性!A:A,0))</f>
        <v>16</v>
      </c>
      <c r="D1987" s="4">
        <f t="shared" si="222"/>
        <v>65</v>
      </c>
      <c r="E1987" s="4">
        <v>0</v>
      </c>
      <c r="F1987" s="4">
        <v>0</v>
      </c>
      <c r="G1987" s="4">
        <v>0</v>
      </c>
      <c r="H1987" s="4">
        <f t="shared" ref="H1987:H2050" si="224">IF(B1987=1,0,VLOOKUP($C1987,圣物数值,2,0)+VLOOKUP($C1987,圣物数值,3,0)*($D1987-1))</f>
        <v>684</v>
      </c>
      <c r="I1987" s="4">
        <f t="shared" ref="I1987:I2050" si="225">IF(B1987=2,0,VLOOKUP($C1987,圣物数值,2,0)+VLOOKUP($C1987,圣物数值,3,0)*($D1987-1))</f>
        <v>0</v>
      </c>
      <c r="J1987" s="4">
        <f t="shared" si="223"/>
        <v>3140</v>
      </c>
      <c r="K1987" s="4">
        <f t="shared" si="220"/>
        <v>6000</v>
      </c>
      <c r="L1987" s="4">
        <f>IF(D1987=1,"",VLOOKUP(D1987,系数!$AA$1:$AJ$12,MATCH(C1987,圣物评级,0),1))</f>
        <v>35</v>
      </c>
      <c r="M1987" s="4">
        <f t="shared" ref="M1987:M2050" si="226">IF(D1987=1,0,M1986+J1986)</f>
        <v>44688</v>
      </c>
    </row>
    <row r="1988" spans="1:13" x14ac:dyDescent="0.3">
      <c r="A1988" s="4">
        <f t="shared" si="221"/>
        <v>81000017</v>
      </c>
      <c r="B1988" s="4">
        <v>2</v>
      </c>
      <c r="C1988" s="4">
        <f>INDEX(属性!F:F,MATCH(强化!A1988,属性!A:A,0))</f>
        <v>16</v>
      </c>
      <c r="D1988" s="4">
        <f t="shared" si="222"/>
        <v>66</v>
      </c>
      <c r="E1988" s="4">
        <v>0</v>
      </c>
      <c r="F1988" s="4">
        <v>0</v>
      </c>
      <c r="G1988" s="4">
        <v>0</v>
      </c>
      <c r="H1988" s="4">
        <f t="shared" si="224"/>
        <v>690</v>
      </c>
      <c r="I1988" s="4">
        <f t="shared" si="225"/>
        <v>0</v>
      </c>
      <c r="J1988" s="4">
        <f t="shared" si="223"/>
        <v>3422</v>
      </c>
      <c r="K1988" s="4">
        <f t="shared" si="220"/>
        <v>6000</v>
      </c>
      <c r="L1988" s="4">
        <f>IF(D1988=1,"",VLOOKUP(D1988,系数!$AA$1:$AJ$12,MATCH(C1988,圣物评级,0),1))</f>
        <v>35</v>
      </c>
      <c r="M1988" s="4">
        <f t="shared" si="226"/>
        <v>47828</v>
      </c>
    </row>
    <row r="1989" spans="1:13" x14ac:dyDescent="0.3">
      <c r="A1989" s="4">
        <f t="shared" si="221"/>
        <v>81000017</v>
      </c>
      <c r="B1989" s="4">
        <v>2</v>
      </c>
      <c r="C1989" s="4">
        <f>INDEX(属性!F:F,MATCH(强化!A1989,属性!A:A,0))</f>
        <v>16</v>
      </c>
      <c r="D1989" s="4">
        <f t="shared" si="222"/>
        <v>67</v>
      </c>
      <c r="E1989" s="4">
        <v>0</v>
      </c>
      <c r="F1989" s="4">
        <v>0</v>
      </c>
      <c r="G1989" s="4">
        <v>0</v>
      </c>
      <c r="H1989" s="4">
        <f t="shared" si="224"/>
        <v>696</v>
      </c>
      <c r="I1989" s="4">
        <f t="shared" si="225"/>
        <v>0</v>
      </c>
      <c r="J1989" s="4">
        <f t="shared" si="223"/>
        <v>3730</v>
      </c>
      <c r="K1989" s="4">
        <f t="shared" si="220"/>
        <v>6000</v>
      </c>
      <c r="L1989" s="4">
        <f>IF(D1989=1,"",VLOOKUP(D1989,系数!$AA$1:$AJ$12,MATCH(C1989,圣物评级,0),1))</f>
        <v>35</v>
      </c>
      <c r="M1989" s="4">
        <f t="shared" si="226"/>
        <v>51250</v>
      </c>
    </row>
    <row r="1990" spans="1:13" x14ac:dyDescent="0.3">
      <c r="A1990" s="4">
        <f t="shared" si="221"/>
        <v>81000017</v>
      </c>
      <c r="B1990" s="4">
        <v>2</v>
      </c>
      <c r="C1990" s="4">
        <f>INDEX(属性!F:F,MATCH(强化!A1990,属性!A:A,0))</f>
        <v>16</v>
      </c>
      <c r="D1990" s="4">
        <f t="shared" si="222"/>
        <v>68</v>
      </c>
      <c r="E1990" s="4">
        <v>0</v>
      </c>
      <c r="F1990" s="4">
        <v>0</v>
      </c>
      <c r="G1990" s="4">
        <v>0</v>
      </c>
      <c r="H1990" s="4">
        <f t="shared" si="224"/>
        <v>702</v>
      </c>
      <c r="I1990" s="4">
        <f t="shared" si="225"/>
        <v>0</v>
      </c>
      <c r="J1990" s="4">
        <f t="shared" si="223"/>
        <v>4065</v>
      </c>
      <c r="K1990" s="4">
        <f t="shared" si="220"/>
        <v>6000</v>
      </c>
      <c r="L1990" s="4">
        <f>IF(D1990=1,"",VLOOKUP(D1990,系数!$AA$1:$AJ$12,MATCH(C1990,圣物评级,0),1))</f>
        <v>35</v>
      </c>
      <c r="M1990" s="4">
        <f t="shared" si="226"/>
        <v>54980</v>
      </c>
    </row>
    <row r="1991" spans="1:13" x14ac:dyDescent="0.3">
      <c r="A1991" s="4">
        <f t="shared" si="221"/>
        <v>81000017</v>
      </c>
      <c r="B1991" s="4">
        <v>2</v>
      </c>
      <c r="C1991" s="4">
        <f>INDEX(属性!F:F,MATCH(强化!A1991,属性!A:A,0))</f>
        <v>16</v>
      </c>
      <c r="D1991" s="4">
        <f t="shared" si="222"/>
        <v>69</v>
      </c>
      <c r="E1991" s="4">
        <v>0</v>
      </c>
      <c r="F1991" s="4">
        <v>0</v>
      </c>
      <c r="G1991" s="4">
        <v>0</v>
      </c>
      <c r="H1991" s="4">
        <f t="shared" si="224"/>
        <v>708</v>
      </c>
      <c r="I1991" s="4">
        <f t="shared" si="225"/>
        <v>0</v>
      </c>
      <c r="J1991" s="4">
        <f t="shared" si="223"/>
        <v>4431</v>
      </c>
      <c r="K1991" s="4">
        <f t="shared" si="220"/>
        <v>6000</v>
      </c>
      <c r="L1991" s="4">
        <f>IF(D1991=1,"",VLOOKUP(D1991,系数!$AA$1:$AJ$12,MATCH(C1991,圣物评级,0),1))</f>
        <v>35</v>
      </c>
      <c r="M1991" s="4">
        <f t="shared" si="226"/>
        <v>59045</v>
      </c>
    </row>
    <row r="1992" spans="1:13" x14ac:dyDescent="0.3">
      <c r="A1992" s="4">
        <f t="shared" si="221"/>
        <v>81000017</v>
      </c>
      <c r="B1992" s="4">
        <v>2</v>
      </c>
      <c r="C1992" s="4">
        <f>INDEX(属性!F:F,MATCH(强化!A1992,属性!A:A,0))</f>
        <v>16</v>
      </c>
      <c r="D1992" s="4">
        <f t="shared" si="222"/>
        <v>70</v>
      </c>
      <c r="E1992" s="4">
        <v>0</v>
      </c>
      <c r="F1992" s="4">
        <v>0</v>
      </c>
      <c r="G1992" s="4">
        <v>0</v>
      </c>
      <c r="H1992" s="4">
        <f t="shared" si="224"/>
        <v>714</v>
      </c>
      <c r="I1992" s="4">
        <f t="shared" si="225"/>
        <v>0</v>
      </c>
      <c r="J1992" s="4">
        <f t="shared" si="223"/>
        <v>4829</v>
      </c>
      <c r="K1992" s="4">
        <f t="shared" si="220"/>
        <v>6000</v>
      </c>
      <c r="L1992" s="4">
        <f>IF(D1992=1,"",VLOOKUP(D1992,系数!$AA$1:$AJ$12,MATCH(C1992,圣物评级,0),1))</f>
        <v>40</v>
      </c>
      <c r="M1992" s="4">
        <f t="shared" si="226"/>
        <v>63476</v>
      </c>
    </row>
    <row r="1993" spans="1:13" x14ac:dyDescent="0.3">
      <c r="A1993" s="4">
        <f t="shared" si="221"/>
        <v>81000017</v>
      </c>
      <c r="B1993" s="4">
        <v>2</v>
      </c>
      <c r="C1993" s="4">
        <f>INDEX(属性!F:F,MATCH(强化!A1993,属性!A:A,0))</f>
        <v>16</v>
      </c>
      <c r="D1993" s="4">
        <f t="shared" si="222"/>
        <v>71</v>
      </c>
      <c r="E1993" s="4">
        <v>0</v>
      </c>
      <c r="F1993" s="4">
        <v>0</v>
      </c>
      <c r="G1993" s="4">
        <v>0</v>
      </c>
      <c r="H1993" s="4">
        <f t="shared" si="224"/>
        <v>720</v>
      </c>
      <c r="I1993" s="4">
        <f t="shared" si="225"/>
        <v>0</v>
      </c>
      <c r="J1993" s="4">
        <f t="shared" si="223"/>
        <v>5360</v>
      </c>
      <c r="K1993" s="4">
        <f t="shared" si="220"/>
        <v>6000</v>
      </c>
      <c r="L1993" s="4">
        <f>IF(D1993=1,"",VLOOKUP(D1993,系数!$AA$1:$AJ$12,MATCH(C1993,圣物评级,0),1))</f>
        <v>40</v>
      </c>
      <c r="M1993" s="4">
        <f t="shared" si="226"/>
        <v>68305</v>
      </c>
    </row>
    <row r="1994" spans="1:13" x14ac:dyDescent="0.3">
      <c r="A1994" s="4">
        <f t="shared" si="221"/>
        <v>81000017</v>
      </c>
      <c r="B1994" s="4">
        <v>2</v>
      </c>
      <c r="C1994" s="4">
        <f>INDEX(属性!F:F,MATCH(强化!A1994,属性!A:A,0))</f>
        <v>16</v>
      </c>
      <c r="D1994" s="4">
        <f t="shared" si="222"/>
        <v>72</v>
      </c>
      <c r="E1994" s="4">
        <v>0</v>
      </c>
      <c r="F1994" s="4">
        <v>0</v>
      </c>
      <c r="G1994" s="4">
        <v>0</v>
      </c>
      <c r="H1994" s="4">
        <f t="shared" si="224"/>
        <v>726</v>
      </c>
      <c r="I1994" s="4">
        <f t="shared" si="225"/>
        <v>0</v>
      </c>
      <c r="J1994" s="4">
        <f t="shared" si="223"/>
        <v>5950</v>
      </c>
      <c r="K1994" s="4">
        <f t="shared" si="220"/>
        <v>6000</v>
      </c>
      <c r="L1994" s="4">
        <f>IF(D1994=1,"",VLOOKUP(D1994,系数!$AA$1:$AJ$12,MATCH(C1994,圣物评级,0),1))</f>
        <v>40</v>
      </c>
      <c r="M1994" s="4">
        <f t="shared" si="226"/>
        <v>73665</v>
      </c>
    </row>
    <row r="1995" spans="1:13" x14ac:dyDescent="0.3">
      <c r="A1995" s="4">
        <f t="shared" si="221"/>
        <v>81000017</v>
      </c>
      <c r="B1995" s="4">
        <v>2</v>
      </c>
      <c r="C1995" s="4">
        <f>INDEX(属性!F:F,MATCH(强化!A1995,属性!A:A,0))</f>
        <v>16</v>
      </c>
      <c r="D1995" s="4">
        <f t="shared" si="222"/>
        <v>73</v>
      </c>
      <c r="E1995" s="4">
        <v>0</v>
      </c>
      <c r="F1995" s="4">
        <v>0</v>
      </c>
      <c r="G1995" s="4">
        <v>0</v>
      </c>
      <c r="H1995" s="4">
        <f t="shared" si="224"/>
        <v>732</v>
      </c>
      <c r="I1995" s="4">
        <f t="shared" si="225"/>
        <v>0</v>
      </c>
      <c r="J1995" s="4">
        <f t="shared" si="223"/>
        <v>6604</v>
      </c>
      <c r="K1995" s="4">
        <f t="shared" si="220"/>
        <v>6000</v>
      </c>
      <c r="L1995" s="4">
        <f>IF(D1995=1,"",VLOOKUP(D1995,系数!$AA$1:$AJ$12,MATCH(C1995,圣物评级,0),1))</f>
        <v>40</v>
      </c>
      <c r="M1995" s="4">
        <f t="shared" si="226"/>
        <v>79615</v>
      </c>
    </row>
    <row r="1996" spans="1:13" x14ac:dyDescent="0.3">
      <c r="A1996" s="4">
        <f t="shared" si="221"/>
        <v>81000017</v>
      </c>
      <c r="B1996" s="4">
        <v>2</v>
      </c>
      <c r="C1996" s="4">
        <f>INDEX(属性!F:F,MATCH(强化!A1996,属性!A:A,0))</f>
        <v>16</v>
      </c>
      <c r="D1996" s="4">
        <f t="shared" si="222"/>
        <v>74</v>
      </c>
      <c r="E1996" s="4">
        <v>0</v>
      </c>
      <c r="F1996" s="4">
        <v>0</v>
      </c>
      <c r="G1996" s="4">
        <v>0</v>
      </c>
      <c r="H1996" s="4">
        <f t="shared" si="224"/>
        <v>738</v>
      </c>
      <c r="I1996" s="4">
        <f t="shared" si="225"/>
        <v>0</v>
      </c>
      <c r="J1996" s="4">
        <f t="shared" si="223"/>
        <v>7331</v>
      </c>
      <c r="K1996" s="4">
        <f t="shared" si="220"/>
        <v>6000</v>
      </c>
      <c r="L1996" s="4">
        <f>IF(D1996=1,"",VLOOKUP(D1996,系数!$AA$1:$AJ$12,MATCH(C1996,圣物评级,0),1))</f>
        <v>40</v>
      </c>
      <c r="M1996" s="4">
        <f t="shared" si="226"/>
        <v>86219</v>
      </c>
    </row>
    <row r="1997" spans="1:13" x14ac:dyDescent="0.3">
      <c r="A1997" s="4">
        <f t="shared" si="221"/>
        <v>81000017</v>
      </c>
      <c r="B1997" s="4">
        <v>2</v>
      </c>
      <c r="C1997" s="4">
        <f>INDEX(属性!F:F,MATCH(强化!A1997,属性!A:A,0))</f>
        <v>16</v>
      </c>
      <c r="D1997" s="4">
        <f t="shared" si="222"/>
        <v>75</v>
      </c>
      <c r="E1997" s="4">
        <v>0</v>
      </c>
      <c r="F1997" s="4">
        <v>0</v>
      </c>
      <c r="G1997" s="4">
        <v>0</v>
      </c>
      <c r="H1997" s="4">
        <f t="shared" si="224"/>
        <v>744</v>
      </c>
      <c r="I1997" s="4">
        <f t="shared" si="225"/>
        <v>0</v>
      </c>
      <c r="J1997" s="4">
        <f t="shared" si="223"/>
        <v>8137</v>
      </c>
      <c r="K1997" s="4">
        <f t="shared" si="220"/>
        <v>6000</v>
      </c>
      <c r="L1997" s="4">
        <f>IF(D1997=1,"",VLOOKUP(D1997,系数!$AA$1:$AJ$12,MATCH(C1997,圣物评级,0),1))</f>
        <v>40</v>
      </c>
      <c r="M1997" s="4">
        <f t="shared" si="226"/>
        <v>93550</v>
      </c>
    </row>
    <row r="1998" spans="1:13" x14ac:dyDescent="0.3">
      <c r="A1998" s="4">
        <f t="shared" si="221"/>
        <v>81000017</v>
      </c>
      <c r="B1998" s="4">
        <v>2</v>
      </c>
      <c r="C1998" s="4">
        <f>INDEX(属性!F:F,MATCH(强化!A1998,属性!A:A,0))</f>
        <v>16</v>
      </c>
      <c r="D1998" s="4">
        <f t="shared" si="222"/>
        <v>76</v>
      </c>
      <c r="E1998" s="4">
        <v>0</v>
      </c>
      <c r="F1998" s="4">
        <v>0</v>
      </c>
      <c r="G1998" s="4">
        <v>0</v>
      </c>
      <c r="H1998" s="4">
        <f t="shared" si="224"/>
        <v>750</v>
      </c>
      <c r="I1998" s="4">
        <f t="shared" si="225"/>
        <v>0</v>
      </c>
      <c r="J1998" s="4">
        <f t="shared" si="223"/>
        <v>9032</v>
      </c>
      <c r="K1998" s="4">
        <f t="shared" si="220"/>
        <v>6000</v>
      </c>
      <c r="L1998" s="4">
        <f>IF(D1998=1,"",VLOOKUP(D1998,系数!$AA$1:$AJ$12,MATCH(C1998,圣物评级,0),1))</f>
        <v>40</v>
      </c>
      <c r="M1998" s="4">
        <f t="shared" si="226"/>
        <v>101687</v>
      </c>
    </row>
    <row r="1999" spans="1:13" x14ac:dyDescent="0.3">
      <c r="A1999" s="4">
        <f t="shared" si="221"/>
        <v>81000017</v>
      </c>
      <c r="B1999" s="4">
        <v>2</v>
      </c>
      <c r="C1999" s="4">
        <f>INDEX(属性!F:F,MATCH(强化!A1999,属性!A:A,0))</f>
        <v>16</v>
      </c>
      <c r="D1999" s="4">
        <f t="shared" si="222"/>
        <v>77</v>
      </c>
      <c r="E1999" s="4">
        <v>0</v>
      </c>
      <c r="F1999" s="4">
        <v>0</v>
      </c>
      <c r="G1999" s="4">
        <v>0</v>
      </c>
      <c r="H1999" s="4">
        <f t="shared" si="224"/>
        <v>756</v>
      </c>
      <c r="I1999" s="4">
        <f t="shared" si="225"/>
        <v>0</v>
      </c>
      <c r="J1999" s="4">
        <f t="shared" si="223"/>
        <v>10024</v>
      </c>
      <c r="K1999" s="4">
        <f t="shared" si="220"/>
        <v>6000</v>
      </c>
      <c r="L1999" s="4">
        <f>IF(D1999=1,"",VLOOKUP(D1999,系数!$AA$1:$AJ$12,MATCH(C1999,圣物评级,0),1))</f>
        <v>40</v>
      </c>
      <c r="M1999" s="4">
        <f t="shared" si="226"/>
        <v>110719</v>
      </c>
    </row>
    <row r="2000" spans="1:13" x14ac:dyDescent="0.3">
      <c r="A2000" s="4">
        <f t="shared" si="221"/>
        <v>81000017</v>
      </c>
      <c r="B2000" s="4">
        <v>2</v>
      </c>
      <c r="C2000" s="4">
        <f>INDEX(属性!F:F,MATCH(强化!A2000,属性!A:A,0))</f>
        <v>16</v>
      </c>
      <c r="D2000" s="4">
        <f t="shared" si="222"/>
        <v>78</v>
      </c>
      <c r="E2000" s="4">
        <v>0</v>
      </c>
      <c r="F2000" s="4">
        <v>0</v>
      </c>
      <c r="G2000" s="4">
        <v>0</v>
      </c>
      <c r="H2000" s="4">
        <f t="shared" si="224"/>
        <v>762</v>
      </c>
      <c r="I2000" s="4">
        <f t="shared" si="225"/>
        <v>0</v>
      </c>
      <c r="J2000" s="4">
        <f t="shared" si="223"/>
        <v>11127</v>
      </c>
      <c r="K2000" s="4">
        <f t="shared" si="220"/>
        <v>6000</v>
      </c>
      <c r="L2000" s="4">
        <f>IF(D2000=1,"",VLOOKUP(D2000,系数!$AA$1:$AJ$12,MATCH(C2000,圣物评级,0),1))</f>
        <v>40</v>
      </c>
      <c r="M2000" s="4">
        <f t="shared" si="226"/>
        <v>120743</v>
      </c>
    </row>
    <row r="2001" spans="1:13" x14ac:dyDescent="0.3">
      <c r="A2001" s="4">
        <f t="shared" si="221"/>
        <v>81000017</v>
      </c>
      <c r="B2001" s="4">
        <v>2</v>
      </c>
      <c r="C2001" s="4">
        <f>INDEX(属性!F:F,MATCH(强化!A2001,属性!A:A,0))</f>
        <v>16</v>
      </c>
      <c r="D2001" s="4">
        <f t="shared" si="222"/>
        <v>79</v>
      </c>
      <c r="E2001" s="4">
        <v>0</v>
      </c>
      <c r="F2001" s="4">
        <v>0</v>
      </c>
      <c r="G2001" s="4">
        <v>0</v>
      </c>
      <c r="H2001" s="4">
        <f t="shared" si="224"/>
        <v>768</v>
      </c>
      <c r="I2001" s="4">
        <f t="shared" si="225"/>
        <v>0</v>
      </c>
      <c r="J2001" s="4">
        <f t="shared" si="223"/>
        <v>12350</v>
      </c>
      <c r="K2001" s="4">
        <f t="shared" si="220"/>
        <v>6000</v>
      </c>
      <c r="L2001" s="4">
        <f>IF(D2001=1,"",VLOOKUP(D2001,系数!$AA$1:$AJ$12,MATCH(C2001,圣物评级,0),1))</f>
        <v>40</v>
      </c>
      <c r="M2001" s="4">
        <f t="shared" si="226"/>
        <v>131870</v>
      </c>
    </row>
    <row r="2002" spans="1:13" x14ac:dyDescent="0.3">
      <c r="A2002" s="4">
        <f t="shared" si="221"/>
        <v>81000017</v>
      </c>
      <c r="B2002" s="4">
        <v>2</v>
      </c>
      <c r="C2002" s="4">
        <f>INDEX(属性!F:F,MATCH(强化!A2002,属性!A:A,0))</f>
        <v>16</v>
      </c>
      <c r="D2002" s="4">
        <f t="shared" si="222"/>
        <v>80</v>
      </c>
      <c r="E2002" s="4">
        <v>0</v>
      </c>
      <c r="F2002" s="4">
        <v>0</v>
      </c>
      <c r="G2002" s="4">
        <v>0</v>
      </c>
      <c r="H2002" s="4">
        <f t="shared" si="224"/>
        <v>774</v>
      </c>
      <c r="I2002" s="4">
        <f t="shared" si="225"/>
        <v>0</v>
      </c>
      <c r="J2002" s="4">
        <f t="shared" si="223"/>
        <v>14400</v>
      </c>
      <c r="K2002" s="4">
        <f t="shared" si="220"/>
        <v>6000</v>
      </c>
      <c r="L2002" s="4">
        <f>IF(D2002=1,"",VLOOKUP(D2002,系数!$AA$1:$AJ$12,MATCH(C2002,圣物评级,0),1))</f>
        <v>45</v>
      </c>
      <c r="M2002" s="4">
        <f t="shared" si="226"/>
        <v>144220</v>
      </c>
    </row>
    <row r="2003" spans="1:13" x14ac:dyDescent="0.3">
      <c r="A2003" s="4">
        <f t="shared" si="221"/>
        <v>81000017</v>
      </c>
      <c r="B2003" s="4">
        <v>2</v>
      </c>
      <c r="C2003" s="4">
        <f>INDEX(属性!F:F,MATCH(强化!A2003,属性!A:A,0))</f>
        <v>16</v>
      </c>
      <c r="D2003" s="4">
        <f t="shared" si="222"/>
        <v>81</v>
      </c>
      <c r="E2003" s="4">
        <v>0</v>
      </c>
      <c r="F2003" s="4">
        <v>0</v>
      </c>
      <c r="G2003" s="4">
        <v>0</v>
      </c>
      <c r="H2003" s="4">
        <f t="shared" si="224"/>
        <v>780</v>
      </c>
      <c r="I2003" s="4">
        <f t="shared" si="225"/>
        <v>0</v>
      </c>
      <c r="J2003" s="4">
        <f t="shared" si="223"/>
        <v>16800</v>
      </c>
      <c r="K2003" s="4">
        <f t="shared" si="220"/>
        <v>6000</v>
      </c>
      <c r="L2003" s="4">
        <f>IF(D2003=1,"",VLOOKUP(D2003,系数!$AA$1:$AJ$12,MATCH(C2003,圣物评级,0),1))</f>
        <v>45</v>
      </c>
      <c r="M2003" s="4">
        <f t="shared" si="226"/>
        <v>158620</v>
      </c>
    </row>
    <row r="2004" spans="1:13" x14ac:dyDescent="0.3">
      <c r="A2004" s="4">
        <f t="shared" si="221"/>
        <v>81000017</v>
      </c>
      <c r="B2004" s="4">
        <v>2</v>
      </c>
      <c r="C2004" s="4">
        <f>INDEX(属性!F:F,MATCH(强化!A2004,属性!A:A,0))</f>
        <v>16</v>
      </c>
      <c r="D2004" s="4">
        <f t="shared" si="222"/>
        <v>82</v>
      </c>
      <c r="E2004" s="4">
        <v>0</v>
      </c>
      <c r="F2004" s="4">
        <v>0</v>
      </c>
      <c r="G2004" s="4">
        <v>0</v>
      </c>
      <c r="H2004" s="4">
        <f t="shared" si="224"/>
        <v>786</v>
      </c>
      <c r="I2004" s="4">
        <f t="shared" si="225"/>
        <v>0</v>
      </c>
      <c r="J2004" s="4">
        <f t="shared" si="223"/>
        <v>19200</v>
      </c>
      <c r="K2004" s="4">
        <f t="shared" si="220"/>
        <v>6000</v>
      </c>
      <c r="L2004" s="4">
        <f>IF(D2004=1,"",VLOOKUP(D2004,系数!$AA$1:$AJ$12,MATCH(C2004,圣物评级,0),1))</f>
        <v>45</v>
      </c>
      <c r="M2004" s="4">
        <f t="shared" si="226"/>
        <v>175420</v>
      </c>
    </row>
    <row r="2005" spans="1:13" x14ac:dyDescent="0.3">
      <c r="A2005" s="4">
        <f t="shared" si="221"/>
        <v>81000017</v>
      </c>
      <c r="B2005" s="4">
        <v>2</v>
      </c>
      <c r="C2005" s="4">
        <f>INDEX(属性!F:F,MATCH(强化!A2005,属性!A:A,0))</f>
        <v>16</v>
      </c>
      <c r="D2005" s="4">
        <f t="shared" si="222"/>
        <v>83</v>
      </c>
      <c r="E2005" s="4">
        <v>0</v>
      </c>
      <c r="F2005" s="4">
        <v>0</v>
      </c>
      <c r="G2005" s="4">
        <v>0</v>
      </c>
      <c r="H2005" s="4">
        <f t="shared" si="224"/>
        <v>792</v>
      </c>
      <c r="I2005" s="4">
        <f t="shared" si="225"/>
        <v>0</v>
      </c>
      <c r="J2005" s="4">
        <f t="shared" si="223"/>
        <v>21600</v>
      </c>
      <c r="K2005" s="4">
        <f t="shared" si="220"/>
        <v>6000</v>
      </c>
      <c r="L2005" s="4">
        <f>IF(D2005=1,"",VLOOKUP(D2005,系数!$AA$1:$AJ$12,MATCH(C2005,圣物评级,0),1))</f>
        <v>45</v>
      </c>
      <c r="M2005" s="4">
        <f t="shared" si="226"/>
        <v>194620</v>
      </c>
    </row>
    <row r="2006" spans="1:13" x14ac:dyDescent="0.3">
      <c r="A2006" s="4">
        <f t="shared" si="221"/>
        <v>81000017</v>
      </c>
      <c r="B2006" s="4">
        <v>2</v>
      </c>
      <c r="C2006" s="4">
        <f>INDEX(属性!F:F,MATCH(强化!A2006,属性!A:A,0))</f>
        <v>16</v>
      </c>
      <c r="D2006" s="4">
        <f t="shared" si="222"/>
        <v>84</v>
      </c>
      <c r="E2006" s="4">
        <v>0</v>
      </c>
      <c r="F2006" s="4">
        <v>0</v>
      </c>
      <c r="G2006" s="4">
        <v>0</v>
      </c>
      <c r="H2006" s="4">
        <f t="shared" si="224"/>
        <v>798</v>
      </c>
      <c r="I2006" s="4">
        <f t="shared" si="225"/>
        <v>0</v>
      </c>
      <c r="J2006" s="4">
        <f t="shared" si="223"/>
        <v>24000</v>
      </c>
      <c r="K2006" s="4">
        <f t="shared" si="220"/>
        <v>6000</v>
      </c>
      <c r="L2006" s="4">
        <f>IF(D2006=1,"",VLOOKUP(D2006,系数!$AA$1:$AJ$12,MATCH(C2006,圣物评级,0),1))</f>
        <v>45</v>
      </c>
      <c r="M2006" s="4">
        <f t="shared" si="226"/>
        <v>216220</v>
      </c>
    </row>
    <row r="2007" spans="1:13" x14ac:dyDescent="0.3">
      <c r="A2007" s="4">
        <f t="shared" si="221"/>
        <v>81000017</v>
      </c>
      <c r="B2007" s="4">
        <v>2</v>
      </c>
      <c r="C2007" s="4">
        <f>INDEX(属性!F:F,MATCH(强化!A2007,属性!A:A,0))</f>
        <v>16</v>
      </c>
      <c r="D2007" s="4">
        <f t="shared" si="222"/>
        <v>85</v>
      </c>
      <c r="E2007" s="4">
        <v>0</v>
      </c>
      <c r="F2007" s="4">
        <v>0</v>
      </c>
      <c r="G2007" s="4">
        <v>0</v>
      </c>
      <c r="H2007" s="4">
        <f t="shared" si="224"/>
        <v>804</v>
      </c>
      <c r="I2007" s="4">
        <f t="shared" si="225"/>
        <v>0</v>
      </c>
      <c r="J2007" s="4">
        <f t="shared" si="223"/>
        <v>28000</v>
      </c>
      <c r="K2007" s="4">
        <f t="shared" si="220"/>
        <v>6000</v>
      </c>
      <c r="L2007" s="4">
        <f>IF(D2007=1,"",VLOOKUP(D2007,系数!$AA$1:$AJ$12,MATCH(C2007,圣物评级,0),1))</f>
        <v>45</v>
      </c>
      <c r="M2007" s="4">
        <f t="shared" si="226"/>
        <v>240220</v>
      </c>
    </row>
    <row r="2008" spans="1:13" x14ac:dyDescent="0.3">
      <c r="A2008" s="4">
        <f t="shared" si="221"/>
        <v>81000017</v>
      </c>
      <c r="B2008" s="4">
        <v>2</v>
      </c>
      <c r="C2008" s="4">
        <f>INDEX(属性!F:F,MATCH(强化!A2008,属性!A:A,0))</f>
        <v>16</v>
      </c>
      <c r="D2008" s="4">
        <f t="shared" si="222"/>
        <v>86</v>
      </c>
      <c r="E2008" s="4">
        <v>0</v>
      </c>
      <c r="F2008" s="4">
        <v>0</v>
      </c>
      <c r="G2008" s="4">
        <v>0</v>
      </c>
      <c r="H2008" s="4">
        <f t="shared" si="224"/>
        <v>810</v>
      </c>
      <c r="I2008" s="4">
        <f t="shared" si="225"/>
        <v>0</v>
      </c>
      <c r="J2008" s="4">
        <f t="shared" si="223"/>
        <v>32000</v>
      </c>
      <c r="K2008" s="4">
        <f t="shared" si="220"/>
        <v>6000</v>
      </c>
      <c r="L2008" s="4">
        <f>IF(D2008=1,"",VLOOKUP(D2008,系数!$AA$1:$AJ$12,MATCH(C2008,圣物评级,0),1))</f>
        <v>45</v>
      </c>
      <c r="M2008" s="4">
        <f t="shared" si="226"/>
        <v>268220</v>
      </c>
    </row>
    <row r="2009" spans="1:13" x14ac:dyDescent="0.3">
      <c r="A2009" s="4">
        <f t="shared" si="221"/>
        <v>81000017</v>
      </c>
      <c r="B2009" s="4">
        <v>2</v>
      </c>
      <c r="C2009" s="4">
        <f>INDEX(属性!F:F,MATCH(强化!A2009,属性!A:A,0))</f>
        <v>16</v>
      </c>
      <c r="D2009" s="4">
        <f t="shared" si="222"/>
        <v>87</v>
      </c>
      <c r="E2009" s="4">
        <v>0</v>
      </c>
      <c r="F2009" s="4">
        <v>0</v>
      </c>
      <c r="G2009" s="4">
        <v>0</v>
      </c>
      <c r="H2009" s="4">
        <f t="shared" si="224"/>
        <v>816</v>
      </c>
      <c r="I2009" s="4">
        <f t="shared" si="225"/>
        <v>0</v>
      </c>
      <c r="J2009" s="4">
        <f t="shared" si="223"/>
        <v>36000</v>
      </c>
      <c r="K2009" s="4">
        <f t="shared" si="220"/>
        <v>6000</v>
      </c>
      <c r="L2009" s="4">
        <f>IF(D2009=1,"",VLOOKUP(D2009,系数!$AA$1:$AJ$12,MATCH(C2009,圣物评级,0),1))</f>
        <v>45</v>
      </c>
      <c r="M2009" s="4">
        <f t="shared" si="226"/>
        <v>300220</v>
      </c>
    </row>
    <row r="2010" spans="1:13" x14ac:dyDescent="0.3">
      <c r="A2010" s="4">
        <f t="shared" si="221"/>
        <v>81000017</v>
      </c>
      <c r="B2010" s="4">
        <v>2</v>
      </c>
      <c r="C2010" s="4">
        <f>INDEX(属性!F:F,MATCH(强化!A2010,属性!A:A,0))</f>
        <v>16</v>
      </c>
      <c r="D2010" s="4">
        <f t="shared" si="222"/>
        <v>88</v>
      </c>
      <c r="E2010" s="4">
        <v>0</v>
      </c>
      <c r="F2010" s="4">
        <v>0</v>
      </c>
      <c r="G2010" s="4">
        <v>0</v>
      </c>
      <c r="H2010" s="4">
        <f t="shared" si="224"/>
        <v>822</v>
      </c>
      <c r="I2010" s="4">
        <f t="shared" si="225"/>
        <v>0</v>
      </c>
      <c r="J2010" s="4">
        <f t="shared" si="223"/>
        <v>40000</v>
      </c>
      <c r="K2010" s="4">
        <f t="shared" si="220"/>
        <v>6000</v>
      </c>
      <c r="L2010" s="4">
        <f>IF(D2010=1,"",VLOOKUP(D2010,系数!$AA$1:$AJ$12,MATCH(C2010,圣物评级,0),1))</f>
        <v>45</v>
      </c>
      <c r="M2010" s="4">
        <f t="shared" si="226"/>
        <v>336220</v>
      </c>
    </row>
    <row r="2011" spans="1:13" x14ac:dyDescent="0.3">
      <c r="A2011" s="4">
        <f t="shared" si="221"/>
        <v>81000017</v>
      </c>
      <c r="B2011" s="4">
        <v>2</v>
      </c>
      <c r="C2011" s="4">
        <f>INDEX(属性!F:F,MATCH(强化!A2011,属性!A:A,0))</f>
        <v>16</v>
      </c>
      <c r="D2011" s="4">
        <f t="shared" si="222"/>
        <v>89</v>
      </c>
      <c r="E2011" s="4">
        <v>0</v>
      </c>
      <c r="F2011" s="4">
        <v>0</v>
      </c>
      <c r="G2011" s="4">
        <v>0</v>
      </c>
      <c r="H2011" s="4">
        <f t="shared" si="224"/>
        <v>828</v>
      </c>
      <c r="I2011" s="4">
        <f t="shared" si="225"/>
        <v>0</v>
      </c>
      <c r="J2011" s="4">
        <f t="shared" si="223"/>
        <v>44000</v>
      </c>
      <c r="K2011" s="4">
        <f t="shared" si="220"/>
        <v>6000</v>
      </c>
      <c r="L2011" s="4">
        <f>IF(D2011=1,"",VLOOKUP(D2011,系数!$AA$1:$AJ$12,MATCH(C2011,圣物评级,0),1))</f>
        <v>45</v>
      </c>
      <c r="M2011" s="4">
        <f t="shared" si="226"/>
        <v>376220</v>
      </c>
    </row>
    <row r="2012" spans="1:13" x14ac:dyDescent="0.3">
      <c r="A2012" s="4">
        <f t="shared" si="221"/>
        <v>81000017</v>
      </c>
      <c r="B2012" s="4">
        <v>2</v>
      </c>
      <c r="C2012" s="4">
        <f>INDEX(属性!F:F,MATCH(强化!A2012,属性!A:A,0))</f>
        <v>16</v>
      </c>
      <c r="D2012" s="4">
        <f t="shared" si="222"/>
        <v>90</v>
      </c>
      <c r="E2012" s="4">
        <v>0</v>
      </c>
      <c r="F2012" s="4">
        <v>0</v>
      </c>
      <c r="G2012" s="4">
        <v>0</v>
      </c>
      <c r="H2012" s="4">
        <f t="shared" si="224"/>
        <v>834</v>
      </c>
      <c r="I2012" s="4">
        <f t="shared" si="225"/>
        <v>0</v>
      </c>
      <c r="J2012" s="4">
        <f t="shared" si="223"/>
        <v>44000</v>
      </c>
      <c r="K2012" s="4">
        <f t="shared" si="220"/>
        <v>6000</v>
      </c>
      <c r="L2012" s="4">
        <f>IF(D2012=1,"",VLOOKUP(D2012,系数!$AA$1:$AJ$12,MATCH(C2012,圣物评级,0),1))</f>
        <v>50</v>
      </c>
      <c r="M2012" s="4">
        <f t="shared" si="226"/>
        <v>420220</v>
      </c>
    </row>
    <row r="2013" spans="1:13" x14ac:dyDescent="0.3">
      <c r="A2013" s="4">
        <f t="shared" si="221"/>
        <v>81000017</v>
      </c>
      <c r="B2013" s="4">
        <v>2</v>
      </c>
      <c r="C2013" s="4">
        <f>INDEX(属性!F:F,MATCH(强化!A2013,属性!A:A,0))</f>
        <v>16</v>
      </c>
      <c r="D2013" s="4">
        <f t="shared" si="222"/>
        <v>91</v>
      </c>
      <c r="E2013" s="4">
        <v>0</v>
      </c>
      <c r="F2013" s="4">
        <v>0</v>
      </c>
      <c r="G2013" s="4">
        <v>0</v>
      </c>
      <c r="H2013" s="4">
        <f t="shared" si="224"/>
        <v>840</v>
      </c>
      <c r="I2013" s="4">
        <f t="shared" si="225"/>
        <v>0</v>
      </c>
      <c r="J2013" s="4">
        <f t="shared" si="223"/>
        <v>44000</v>
      </c>
      <c r="K2013" s="4">
        <f t="shared" si="220"/>
        <v>6000</v>
      </c>
      <c r="L2013" s="4">
        <f>IF(D2013=1,"",VLOOKUP(D2013,系数!$AA$1:$AJ$12,MATCH(C2013,圣物评级,0),1))</f>
        <v>50</v>
      </c>
      <c r="M2013" s="4">
        <f t="shared" si="226"/>
        <v>464220</v>
      </c>
    </row>
    <row r="2014" spans="1:13" x14ac:dyDescent="0.3">
      <c r="A2014" s="4">
        <f t="shared" si="221"/>
        <v>81000017</v>
      </c>
      <c r="B2014" s="4">
        <v>2</v>
      </c>
      <c r="C2014" s="4">
        <f>INDEX(属性!F:F,MATCH(强化!A2014,属性!A:A,0))</f>
        <v>16</v>
      </c>
      <c r="D2014" s="4">
        <f t="shared" si="222"/>
        <v>92</v>
      </c>
      <c r="E2014" s="4">
        <v>0</v>
      </c>
      <c r="F2014" s="4">
        <v>0</v>
      </c>
      <c r="G2014" s="4">
        <v>0</v>
      </c>
      <c r="H2014" s="4">
        <f t="shared" si="224"/>
        <v>846</v>
      </c>
      <c r="I2014" s="4">
        <f t="shared" si="225"/>
        <v>0</v>
      </c>
      <c r="J2014" s="4">
        <f t="shared" si="223"/>
        <v>44000</v>
      </c>
      <c r="K2014" s="4">
        <f t="shared" si="220"/>
        <v>6000</v>
      </c>
      <c r="L2014" s="4">
        <f>IF(D2014=1,"",VLOOKUP(D2014,系数!$AA$1:$AJ$12,MATCH(C2014,圣物评级,0),1))</f>
        <v>50</v>
      </c>
      <c r="M2014" s="4">
        <f t="shared" si="226"/>
        <v>508220</v>
      </c>
    </row>
    <row r="2015" spans="1:13" x14ac:dyDescent="0.3">
      <c r="A2015" s="4">
        <f t="shared" si="221"/>
        <v>81000017</v>
      </c>
      <c r="B2015" s="4">
        <v>2</v>
      </c>
      <c r="C2015" s="4">
        <f>INDEX(属性!F:F,MATCH(强化!A2015,属性!A:A,0))</f>
        <v>16</v>
      </c>
      <c r="D2015" s="4">
        <f t="shared" si="222"/>
        <v>93</v>
      </c>
      <c r="E2015" s="4">
        <v>0</v>
      </c>
      <c r="F2015" s="4">
        <v>0</v>
      </c>
      <c r="G2015" s="4">
        <v>0</v>
      </c>
      <c r="H2015" s="4">
        <f t="shared" si="224"/>
        <v>852</v>
      </c>
      <c r="I2015" s="4">
        <f t="shared" si="225"/>
        <v>0</v>
      </c>
      <c r="J2015" s="4">
        <f t="shared" si="223"/>
        <v>44000</v>
      </c>
      <c r="K2015" s="4">
        <f t="shared" si="220"/>
        <v>6000</v>
      </c>
      <c r="L2015" s="4">
        <f>IF(D2015=1,"",VLOOKUP(D2015,系数!$AA$1:$AJ$12,MATCH(C2015,圣物评级,0),1))</f>
        <v>50</v>
      </c>
      <c r="M2015" s="4">
        <f t="shared" si="226"/>
        <v>552220</v>
      </c>
    </row>
    <row r="2016" spans="1:13" x14ac:dyDescent="0.3">
      <c r="A2016" s="4">
        <f t="shared" si="221"/>
        <v>81000017</v>
      </c>
      <c r="B2016" s="4">
        <v>2</v>
      </c>
      <c r="C2016" s="4">
        <f>INDEX(属性!F:F,MATCH(强化!A2016,属性!A:A,0))</f>
        <v>16</v>
      </c>
      <c r="D2016" s="4">
        <f t="shared" si="222"/>
        <v>94</v>
      </c>
      <c r="E2016" s="4">
        <v>0</v>
      </c>
      <c r="F2016" s="4">
        <v>0</v>
      </c>
      <c r="G2016" s="4">
        <v>0</v>
      </c>
      <c r="H2016" s="4">
        <f t="shared" si="224"/>
        <v>858</v>
      </c>
      <c r="I2016" s="4">
        <f t="shared" si="225"/>
        <v>0</v>
      </c>
      <c r="J2016" s="4">
        <f t="shared" si="223"/>
        <v>44000</v>
      </c>
      <c r="K2016" s="4">
        <f t="shared" si="220"/>
        <v>6000</v>
      </c>
      <c r="L2016" s="4">
        <f>IF(D2016=1,"",VLOOKUP(D2016,系数!$AA$1:$AJ$12,MATCH(C2016,圣物评级,0),1))</f>
        <v>50</v>
      </c>
      <c r="M2016" s="4">
        <f t="shared" si="226"/>
        <v>596220</v>
      </c>
    </row>
    <row r="2017" spans="1:13" x14ac:dyDescent="0.3">
      <c r="A2017" s="4">
        <f t="shared" si="221"/>
        <v>81000017</v>
      </c>
      <c r="B2017" s="4">
        <v>2</v>
      </c>
      <c r="C2017" s="4">
        <f>INDEX(属性!F:F,MATCH(强化!A2017,属性!A:A,0))</f>
        <v>16</v>
      </c>
      <c r="D2017" s="4">
        <f t="shared" si="222"/>
        <v>95</v>
      </c>
      <c r="E2017" s="4">
        <v>0</v>
      </c>
      <c r="F2017" s="4">
        <v>0</v>
      </c>
      <c r="G2017" s="4">
        <v>0</v>
      </c>
      <c r="H2017" s="4">
        <f t="shared" si="224"/>
        <v>864</v>
      </c>
      <c r="I2017" s="4">
        <f t="shared" si="225"/>
        <v>0</v>
      </c>
      <c r="J2017" s="4">
        <f t="shared" si="223"/>
        <v>44000</v>
      </c>
      <c r="K2017" s="4">
        <f t="shared" si="220"/>
        <v>6000</v>
      </c>
      <c r="L2017" s="4">
        <f>IF(D2017=1,"",VLOOKUP(D2017,系数!$AA$1:$AJ$12,MATCH(C2017,圣物评级,0),1))</f>
        <v>50</v>
      </c>
      <c r="M2017" s="4">
        <f t="shared" si="226"/>
        <v>640220</v>
      </c>
    </row>
    <row r="2018" spans="1:13" x14ac:dyDescent="0.3">
      <c r="A2018" s="4">
        <f t="shared" si="221"/>
        <v>81000017</v>
      </c>
      <c r="B2018" s="4">
        <v>2</v>
      </c>
      <c r="C2018" s="4">
        <f>INDEX(属性!F:F,MATCH(强化!A2018,属性!A:A,0))</f>
        <v>16</v>
      </c>
      <c r="D2018" s="4">
        <f t="shared" si="222"/>
        <v>96</v>
      </c>
      <c r="E2018" s="4">
        <v>0</v>
      </c>
      <c r="F2018" s="4">
        <v>0</v>
      </c>
      <c r="G2018" s="4">
        <v>0</v>
      </c>
      <c r="H2018" s="4">
        <f t="shared" si="224"/>
        <v>870</v>
      </c>
      <c r="I2018" s="4">
        <f t="shared" si="225"/>
        <v>0</v>
      </c>
      <c r="J2018" s="4">
        <f t="shared" si="223"/>
        <v>44000</v>
      </c>
      <c r="K2018" s="4">
        <f t="shared" si="220"/>
        <v>6000</v>
      </c>
      <c r="L2018" s="4">
        <f>IF(D2018=1,"",VLOOKUP(D2018,系数!$AA$1:$AJ$12,MATCH(C2018,圣物评级,0),1))</f>
        <v>50</v>
      </c>
      <c r="M2018" s="4">
        <f t="shared" si="226"/>
        <v>684220</v>
      </c>
    </row>
    <row r="2019" spans="1:13" x14ac:dyDescent="0.3">
      <c r="A2019" s="4">
        <f t="shared" si="221"/>
        <v>81000017</v>
      </c>
      <c r="B2019" s="4">
        <v>2</v>
      </c>
      <c r="C2019" s="4">
        <f>INDEX(属性!F:F,MATCH(强化!A2019,属性!A:A,0))</f>
        <v>16</v>
      </c>
      <c r="D2019" s="4">
        <f t="shared" si="222"/>
        <v>97</v>
      </c>
      <c r="E2019" s="4">
        <v>0</v>
      </c>
      <c r="F2019" s="4">
        <v>0</v>
      </c>
      <c r="G2019" s="4">
        <v>0</v>
      </c>
      <c r="H2019" s="4">
        <f t="shared" si="224"/>
        <v>876</v>
      </c>
      <c r="I2019" s="4">
        <f t="shared" si="225"/>
        <v>0</v>
      </c>
      <c r="J2019" s="4">
        <f t="shared" si="223"/>
        <v>44000</v>
      </c>
      <c r="K2019" s="4">
        <f t="shared" si="220"/>
        <v>6000</v>
      </c>
      <c r="L2019" s="4">
        <f>IF(D2019=1,"",VLOOKUP(D2019,系数!$AA$1:$AJ$12,MATCH(C2019,圣物评级,0),1))</f>
        <v>50</v>
      </c>
      <c r="M2019" s="4">
        <f t="shared" si="226"/>
        <v>728220</v>
      </c>
    </row>
    <row r="2020" spans="1:13" x14ac:dyDescent="0.3">
      <c r="A2020" s="4">
        <f t="shared" si="221"/>
        <v>81000017</v>
      </c>
      <c r="B2020" s="4">
        <v>2</v>
      </c>
      <c r="C2020" s="4">
        <f>INDEX(属性!F:F,MATCH(强化!A2020,属性!A:A,0))</f>
        <v>16</v>
      </c>
      <c r="D2020" s="4">
        <f t="shared" si="222"/>
        <v>98</v>
      </c>
      <c r="E2020" s="4">
        <v>0</v>
      </c>
      <c r="F2020" s="4">
        <v>0</v>
      </c>
      <c r="G2020" s="4">
        <v>0</v>
      </c>
      <c r="H2020" s="4">
        <f t="shared" si="224"/>
        <v>882</v>
      </c>
      <c r="I2020" s="4">
        <f t="shared" si="225"/>
        <v>0</v>
      </c>
      <c r="J2020" s="4">
        <f t="shared" si="223"/>
        <v>44000</v>
      </c>
      <c r="K2020" s="4">
        <f t="shared" si="220"/>
        <v>6000</v>
      </c>
      <c r="L2020" s="4">
        <f>IF(D2020=1,"",VLOOKUP(D2020,系数!$AA$1:$AJ$12,MATCH(C2020,圣物评级,0),1))</f>
        <v>50</v>
      </c>
      <c r="M2020" s="4">
        <f t="shared" si="226"/>
        <v>772220</v>
      </c>
    </row>
    <row r="2021" spans="1:13" x14ac:dyDescent="0.3">
      <c r="A2021" s="4">
        <f t="shared" si="221"/>
        <v>81000017</v>
      </c>
      <c r="B2021" s="4">
        <v>2</v>
      </c>
      <c r="C2021" s="4">
        <f>INDEX(属性!F:F,MATCH(强化!A2021,属性!A:A,0))</f>
        <v>16</v>
      </c>
      <c r="D2021" s="4">
        <f t="shared" si="222"/>
        <v>99</v>
      </c>
      <c r="E2021" s="4">
        <v>0</v>
      </c>
      <c r="F2021" s="4">
        <v>0</v>
      </c>
      <c r="G2021" s="4">
        <v>0</v>
      </c>
      <c r="H2021" s="4">
        <f t="shared" si="224"/>
        <v>888</v>
      </c>
      <c r="I2021" s="4">
        <f t="shared" si="225"/>
        <v>0</v>
      </c>
      <c r="J2021" s="4">
        <f t="shared" si="223"/>
        <v>44000</v>
      </c>
      <c r="K2021" s="4">
        <f t="shared" si="220"/>
        <v>6000</v>
      </c>
      <c r="L2021" s="4">
        <f>IF(D2021=1,"",VLOOKUP(D2021,系数!$AA$1:$AJ$12,MATCH(C2021,圣物评级,0),1))</f>
        <v>50</v>
      </c>
      <c r="M2021" s="4">
        <f t="shared" si="226"/>
        <v>816220</v>
      </c>
    </row>
    <row r="2022" spans="1:13" x14ac:dyDescent="0.3">
      <c r="A2022" s="4">
        <f t="shared" si="221"/>
        <v>81000017</v>
      </c>
      <c r="B2022" s="4">
        <v>2</v>
      </c>
      <c r="C2022" s="4">
        <f>INDEX(属性!F:F,MATCH(强化!A2022,属性!A:A,0))</f>
        <v>16</v>
      </c>
      <c r="D2022" s="4">
        <f t="shared" si="222"/>
        <v>100</v>
      </c>
      <c r="E2022" s="4">
        <v>0</v>
      </c>
      <c r="F2022" s="4">
        <v>0</v>
      </c>
      <c r="G2022" s="4">
        <v>0</v>
      </c>
      <c r="H2022" s="4">
        <f t="shared" si="224"/>
        <v>894</v>
      </c>
      <c r="I2022" s="4">
        <f t="shared" si="225"/>
        <v>0</v>
      </c>
      <c r="J2022" s="4">
        <f t="shared" si="223"/>
        <v>44000</v>
      </c>
      <c r="K2022" s="4">
        <f t="shared" si="220"/>
        <v>6000</v>
      </c>
      <c r="L2022" s="4">
        <f>IF(D2022=1,"",VLOOKUP(D2022,系数!$AA$1:$AJ$12,MATCH(C2022,圣物评级,0),1))</f>
        <v>55</v>
      </c>
      <c r="M2022" s="4">
        <f t="shared" si="226"/>
        <v>860220</v>
      </c>
    </row>
    <row r="2023" spans="1:13" x14ac:dyDescent="0.3">
      <c r="A2023" s="4">
        <f t="shared" si="221"/>
        <v>81000017</v>
      </c>
      <c r="B2023" s="4">
        <v>2</v>
      </c>
      <c r="C2023" s="4">
        <f>INDEX(属性!F:F,MATCH(强化!A2023,属性!A:A,0))</f>
        <v>16</v>
      </c>
      <c r="D2023" s="4">
        <f t="shared" si="222"/>
        <v>101</v>
      </c>
      <c r="E2023" s="4">
        <v>0</v>
      </c>
      <c r="F2023" s="4">
        <v>0</v>
      </c>
      <c r="G2023" s="4">
        <v>0</v>
      </c>
      <c r="H2023" s="4">
        <f t="shared" si="224"/>
        <v>900</v>
      </c>
      <c r="I2023" s="4">
        <f t="shared" si="225"/>
        <v>0</v>
      </c>
      <c r="J2023" s="4">
        <f t="shared" si="223"/>
        <v>44000</v>
      </c>
      <c r="K2023" s="4">
        <f t="shared" si="220"/>
        <v>6000</v>
      </c>
      <c r="L2023" s="4">
        <f>IF(D2023=1,"",VLOOKUP(D2023,系数!$AA$1:$AJ$12,MATCH(C2023,圣物评级,0),1))</f>
        <v>55</v>
      </c>
      <c r="M2023" s="4">
        <f t="shared" si="226"/>
        <v>904220</v>
      </c>
    </row>
    <row r="2024" spans="1:13" x14ac:dyDescent="0.3">
      <c r="A2024" s="4">
        <f t="shared" si="221"/>
        <v>81000017</v>
      </c>
      <c r="B2024" s="4">
        <v>2</v>
      </c>
      <c r="C2024" s="4">
        <f>INDEX(属性!F:F,MATCH(强化!A2024,属性!A:A,0))</f>
        <v>16</v>
      </c>
      <c r="D2024" s="4">
        <f t="shared" si="222"/>
        <v>102</v>
      </c>
      <c r="E2024" s="4">
        <v>0</v>
      </c>
      <c r="F2024" s="4">
        <v>0</v>
      </c>
      <c r="G2024" s="4">
        <v>0</v>
      </c>
      <c r="H2024" s="4">
        <f t="shared" si="224"/>
        <v>906</v>
      </c>
      <c r="I2024" s="4">
        <f t="shared" si="225"/>
        <v>0</v>
      </c>
      <c r="J2024" s="4">
        <f t="shared" si="223"/>
        <v>44000</v>
      </c>
      <c r="K2024" s="4">
        <f t="shared" si="220"/>
        <v>6000</v>
      </c>
      <c r="L2024" s="4">
        <f>IF(D2024=1,"",VLOOKUP(D2024,系数!$AA$1:$AJ$12,MATCH(C2024,圣物评级,0),1))</f>
        <v>55</v>
      </c>
      <c r="M2024" s="4">
        <f t="shared" si="226"/>
        <v>948220</v>
      </c>
    </row>
    <row r="2025" spans="1:13" x14ac:dyDescent="0.3">
      <c r="A2025" s="4">
        <f t="shared" si="221"/>
        <v>81000017</v>
      </c>
      <c r="B2025" s="4">
        <v>2</v>
      </c>
      <c r="C2025" s="4">
        <f>INDEX(属性!F:F,MATCH(强化!A2025,属性!A:A,0))</f>
        <v>16</v>
      </c>
      <c r="D2025" s="4">
        <f t="shared" si="222"/>
        <v>103</v>
      </c>
      <c r="E2025" s="4">
        <v>0</v>
      </c>
      <c r="F2025" s="4">
        <v>0</v>
      </c>
      <c r="G2025" s="4">
        <v>0</v>
      </c>
      <c r="H2025" s="4">
        <f t="shared" si="224"/>
        <v>912</v>
      </c>
      <c r="I2025" s="4">
        <f t="shared" si="225"/>
        <v>0</v>
      </c>
      <c r="J2025" s="4">
        <f t="shared" si="223"/>
        <v>44000</v>
      </c>
      <c r="K2025" s="4">
        <f t="shared" si="220"/>
        <v>6000</v>
      </c>
      <c r="L2025" s="4">
        <f>IF(D2025=1,"",VLOOKUP(D2025,系数!$AA$1:$AJ$12,MATCH(C2025,圣物评级,0),1))</f>
        <v>55</v>
      </c>
      <c r="M2025" s="4">
        <f t="shared" si="226"/>
        <v>992220</v>
      </c>
    </row>
    <row r="2026" spans="1:13" x14ac:dyDescent="0.3">
      <c r="A2026" s="4">
        <f t="shared" si="221"/>
        <v>81000017</v>
      </c>
      <c r="B2026" s="4">
        <v>2</v>
      </c>
      <c r="C2026" s="4">
        <f>INDEX(属性!F:F,MATCH(强化!A2026,属性!A:A,0))</f>
        <v>16</v>
      </c>
      <c r="D2026" s="4">
        <f t="shared" si="222"/>
        <v>104</v>
      </c>
      <c r="E2026" s="4">
        <v>0</v>
      </c>
      <c r="F2026" s="4">
        <v>0</v>
      </c>
      <c r="G2026" s="4">
        <v>0</v>
      </c>
      <c r="H2026" s="4">
        <f t="shared" si="224"/>
        <v>918</v>
      </c>
      <c r="I2026" s="4">
        <f t="shared" si="225"/>
        <v>0</v>
      </c>
      <c r="J2026" s="4">
        <f t="shared" si="223"/>
        <v>44000</v>
      </c>
      <c r="K2026" s="4">
        <f t="shared" si="220"/>
        <v>6000</v>
      </c>
      <c r="L2026" s="4">
        <f>IF(D2026=1,"",VLOOKUP(D2026,系数!$AA$1:$AJ$12,MATCH(C2026,圣物评级,0),1))</f>
        <v>55</v>
      </c>
      <c r="M2026" s="4">
        <f t="shared" si="226"/>
        <v>1036220</v>
      </c>
    </row>
    <row r="2027" spans="1:13" x14ac:dyDescent="0.3">
      <c r="A2027" s="4">
        <f t="shared" si="221"/>
        <v>81000017</v>
      </c>
      <c r="B2027" s="4">
        <v>2</v>
      </c>
      <c r="C2027" s="4">
        <f>INDEX(属性!F:F,MATCH(强化!A2027,属性!A:A,0))</f>
        <v>16</v>
      </c>
      <c r="D2027" s="4">
        <f t="shared" si="222"/>
        <v>105</v>
      </c>
      <c r="E2027" s="4">
        <v>0</v>
      </c>
      <c r="F2027" s="4">
        <v>0</v>
      </c>
      <c r="G2027" s="4">
        <v>0</v>
      </c>
      <c r="H2027" s="4">
        <f t="shared" si="224"/>
        <v>924</v>
      </c>
      <c r="I2027" s="4">
        <f t="shared" si="225"/>
        <v>0</v>
      </c>
      <c r="J2027" s="4">
        <f t="shared" si="223"/>
        <v>44000</v>
      </c>
      <c r="K2027" s="4">
        <f t="shared" si="220"/>
        <v>6000</v>
      </c>
      <c r="L2027" s="4">
        <f>IF(D2027=1,"",VLOOKUP(D2027,系数!$AA$1:$AJ$12,MATCH(C2027,圣物评级,0),1))</f>
        <v>55</v>
      </c>
      <c r="M2027" s="4">
        <f t="shared" si="226"/>
        <v>1080220</v>
      </c>
    </row>
    <row r="2028" spans="1:13" x14ac:dyDescent="0.3">
      <c r="A2028" s="4">
        <f t="shared" si="221"/>
        <v>81000017</v>
      </c>
      <c r="B2028" s="4">
        <v>2</v>
      </c>
      <c r="C2028" s="4">
        <f>INDEX(属性!F:F,MATCH(强化!A2028,属性!A:A,0))</f>
        <v>16</v>
      </c>
      <c r="D2028" s="4">
        <f t="shared" si="222"/>
        <v>106</v>
      </c>
      <c r="E2028" s="4">
        <v>0</v>
      </c>
      <c r="F2028" s="4">
        <v>0</v>
      </c>
      <c r="G2028" s="4">
        <v>0</v>
      </c>
      <c r="H2028" s="4">
        <f t="shared" si="224"/>
        <v>930</v>
      </c>
      <c r="I2028" s="4">
        <f t="shared" si="225"/>
        <v>0</v>
      </c>
      <c r="J2028" s="4">
        <f t="shared" si="223"/>
        <v>44000</v>
      </c>
      <c r="K2028" s="4">
        <f t="shared" si="220"/>
        <v>6000</v>
      </c>
      <c r="L2028" s="4">
        <f>IF(D2028=1,"",VLOOKUP(D2028,系数!$AA$1:$AJ$12,MATCH(C2028,圣物评级,0),1))</f>
        <v>55</v>
      </c>
      <c r="M2028" s="4">
        <f t="shared" si="226"/>
        <v>1124220</v>
      </c>
    </row>
    <row r="2029" spans="1:13" x14ac:dyDescent="0.3">
      <c r="A2029" s="4">
        <f t="shared" si="221"/>
        <v>81000017</v>
      </c>
      <c r="B2029" s="4">
        <v>2</v>
      </c>
      <c r="C2029" s="4">
        <f>INDEX(属性!F:F,MATCH(强化!A2029,属性!A:A,0))</f>
        <v>16</v>
      </c>
      <c r="D2029" s="4">
        <f t="shared" si="222"/>
        <v>107</v>
      </c>
      <c r="E2029" s="4">
        <v>0</v>
      </c>
      <c r="F2029" s="4">
        <v>0</v>
      </c>
      <c r="G2029" s="4">
        <v>0</v>
      </c>
      <c r="H2029" s="4">
        <f t="shared" si="224"/>
        <v>936</v>
      </c>
      <c r="I2029" s="4">
        <f t="shared" si="225"/>
        <v>0</v>
      </c>
      <c r="J2029" s="4">
        <f t="shared" si="223"/>
        <v>44000</v>
      </c>
      <c r="K2029" s="4">
        <f t="shared" si="220"/>
        <v>6000</v>
      </c>
      <c r="L2029" s="4">
        <f>IF(D2029=1,"",VLOOKUP(D2029,系数!$AA$1:$AJ$12,MATCH(C2029,圣物评级,0),1))</f>
        <v>55</v>
      </c>
      <c r="M2029" s="4">
        <f t="shared" si="226"/>
        <v>1168220</v>
      </c>
    </row>
    <row r="2030" spans="1:13" x14ac:dyDescent="0.3">
      <c r="A2030" s="4">
        <f t="shared" si="221"/>
        <v>81000017</v>
      </c>
      <c r="B2030" s="4">
        <v>2</v>
      </c>
      <c r="C2030" s="4">
        <f>INDEX(属性!F:F,MATCH(强化!A2030,属性!A:A,0))</f>
        <v>16</v>
      </c>
      <c r="D2030" s="4">
        <f t="shared" si="222"/>
        <v>108</v>
      </c>
      <c r="E2030" s="4">
        <v>0</v>
      </c>
      <c r="F2030" s="4">
        <v>0</v>
      </c>
      <c r="G2030" s="4">
        <v>0</v>
      </c>
      <c r="H2030" s="4">
        <f t="shared" si="224"/>
        <v>942</v>
      </c>
      <c r="I2030" s="4">
        <f t="shared" si="225"/>
        <v>0</v>
      </c>
      <c r="J2030" s="4">
        <f t="shared" si="223"/>
        <v>44000</v>
      </c>
      <c r="K2030" s="4">
        <f t="shared" si="220"/>
        <v>6000</v>
      </c>
      <c r="L2030" s="4">
        <f>IF(D2030=1,"",VLOOKUP(D2030,系数!$AA$1:$AJ$12,MATCH(C2030,圣物评级,0),1))</f>
        <v>55</v>
      </c>
      <c r="M2030" s="4">
        <f t="shared" si="226"/>
        <v>1212220</v>
      </c>
    </row>
    <row r="2031" spans="1:13" x14ac:dyDescent="0.3">
      <c r="A2031" s="4">
        <f t="shared" si="221"/>
        <v>81000017</v>
      </c>
      <c r="B2031" s="4">
        <v>2</v>
      </c>
      <c r="C2031" s="4">
        <f>INDEX(属性!F:F,MATCH(强化!A2031,属性!A:A,0))</f>
        <v>16</v>
      </c>
      <c r="D2031" s="4">
        <f t="shared" si="222"/>
        <v>109</v>
      </c>
      <c r="E2031" s="4">
        <v>0</v>
      </c>
      <c r="F2031" s="4">
        <v>0</v>
      </c>
      <c r="G2031" s="4">
        <v>0</v>
      </c>
      <c r="H2031" s="4">
        <f t="shared" si="224"/>
        <v>948</v>
      </c>
      <c r="I2031" s="4">
        <f t="shared" si="225"/>
        <v>0</v>
      </c>
      <c r="J2031" s="4">
        <f t="shared" si="223"/>
        <v>44000</v>
      </c>
      <c r="K2031" s="4">
        <f t="shared" si="220"/>
        <v>6000</v>
      </c>
      <c r="L2031" s="4">
        <f>IF(D2031=1,"",VLOOKUP(D2031,系数!$AA$1:$AJ$12,MATCH(C2031,圣物评级,0),1))</f>
        <v>55</v>
      </c>
      <c r="M2031" s="4">
        <f t="shared" si="226"/>
        <v>1256220</v>
      </c>
    </row>
    <row r="2032" spans="1:13" x14ac:dyDescent="0.3">
      <c r="A2032" s="4">
        <f t="shared" si="221"/>
        <v>81000017</v>
      </c>
      <c r="B2032" s="4">
        <v>2</v>
      </c>
      <c r="C2032" s="4">
        <f>INDEX(属性!F:F,MATCH(强化!A2032,属性!A:A,0))</f>
        <v>16</v>
      </c>
      <c r="D2032" s="4">
        <f t="shared" si="222"/>
        <v>110</v>
      </c>
      <c r="E2032" s="4">
        <v>0</v>
      </c>
      <c r="F2032" s="4">
        <v>0</v>
      </c>
      <c r="G2032" s="4">
        <v>0</v>
      </c>
      <c r="H2032" s="4">
        <f t="shared" si="224"/>
        <v>954</v>
      </c>
      <c r="I2032" s="4">
        <f t="shared" si="225"/>
        <v>0</v>
      </c>
      <c r="J2032" s="4">
        <f t="shared" si="223"/>
        <v>44000</v>
      </c>
      <c r="K2032" s="4">
        <f t="shared" si="220"/>
        <v>6000</v>
      </c>
      <c r="L2032" s="4">
        <f>IF(D2032=1,"",VLOOKUP(D2032,系数!$AA$1:$AJ$12,MATCH(C2032,圣物评级,0),1))</f>
        <v>55</v>
      </c>
      <c r="M2032" s="4">
        <f t="shared" si="226"/>
        <v>1300220</v>
      </c>
    </row>
    <row r="2033" spans="1:13" x14ac:dyDescent="0.3">
      <c r="A2033" s="4">
        <f t="shared" si="221"/>
        <v>81000017</v>
      </c>
      <c r="B2033" s="4">
        <v>2</v>
      </c>
      <c r="C2033" s="4">
        <f>INDEX(属性!F:F,MATCH(强化!A2033,属性!A:A,0))</f>
        <v>16</v>
      </c>
      <c r="D2033" s="4">
        <f t="shared" si="222"/>
        <v>111</v>
      </c>
      <c r="E2033" s="4">
        <v>0</v>
      </c>
      <c r="F2033" s="4">
        <v>0</v>
      </c>
      <c r="G2033" s="4">
        <v>0</v>
      </c>
      <c r="H2033" s="4">
        <f t="shared" si="224"/>
        <v>960</v>
      </c>
      <c r="I2033" s="4">
        <f t="shared" si="225"/>
        <v>0</v>
      </c>
      <c r="J2033" s="4">
        <f t="shared" si="223"/>
        <v>44000</v>
      </c>
      <c r="K2033" s="4">
        <f t="shared" si="220"/>
        <v>6000</v>
      </c>
      <c r="L2033" s="4">
        <f>IF(D2033=1,"",VLOOKUP(D2033,系数!$AA$1:$AJ$12,MATCH(C2033,圣物评级,0),1))</f>
        <v>55</v>
      </c>
      <c r="M2033" s="4">
        <f t="shared" si="226"/>
        <v>1344220</v>
      </c>
    </row>
    <row r="2034" spans="1:13" x14ac:dyDescent="0.3">
      <c r="A2034" s="4">
        <f t="shared" si="221"/>
        <v>81000017</v>
      </c>
      <c r="B2034" s="4">
        <v>2</v>
      </c>
      <c r="C2034" s="4">
        <f>INDEX(属性!F:F,MATCH(强化!A2034,属性!A:A,0))</f>
        <v>16</v>
      </c>
      <c r="D2034" s="4">
        <f t="shared" si="222"/>
        <v>112</v>
      </c>
      <c r="E2034" s="4">
        <v>0</v>
      </c>
      <c r="F2034" s="4">
        <v>0</v>
      </c>
      <c r="G2034" s="4">
        <v>0</v>
      </c>
      <c r="H2034" s="4">
        <f t="shared" si="224"/>
        <v>966</v>
      </c>
      <c r="I2034" s="4">
        <f t="shared" si="225"/>
        <v>0</v>
      </c>
      <c r="J2034" s="4">
        <f t="shared" si="223"/>
        <v>44000</v>
      </c>
      <c r="K2034" s="4">
        <f t="shared" si="220"/>
        <v>6000</v>
      </c>
      <c r="L2034" s="4">
        <f>IF(D2034=1,"",VLOOKUP(D2034,系数!$AA$1:$AJ$12,MATCH(C2034,圣物评级,0),1))</f>
        <v>55</v>
      </c>
      <c r="M2034" s="4">
        <f t="shared" si="226"/>
        <v>1388220</v>
      </c>
    </row>
    <row r="2035" spans="1:13" x14ac:dyDescent="0.3">
      <c r="A2035" s="4">
        <f t="shared" si="221"/>
        <v>81000017</v>
      </c>
      <c r="B2035" s="4">
        <v>2</v>
      </c>
      <c r="C2035" s="4">
        <f>INDEX(属性!F:F,MATCH(强化!A2035,属性!A:A,0))</f>
        <v>16</v>
      </c>
      <c r="D2035" s="4">
        <f t="shared" si="222"/>
        <v>113</v>
      </c>
      <c r="E2035" s="4">
        <v>0</v>
      </c>
      <c r="F2035" s="4">
        <v>0</v>
      </c>
      <c r="G2035" s="4">
        <v>0</v>
      </c>
      <c r="H2035" s="4">
        <f t="shared" si="224"/>
        <v>972</v>
      </c>
      <c r="I2035" s="4">
        <f t="shared" si="225"/>
        <v>0</v>
      </c>
      <c r="J2035" s="4">
        <f t="shared" si="223"/>
        <v>44000</v>
      </c>
      <c r="K2035" s="4">
        <f t="shared" si="220"/>
        <v>6000</v>
      </c>
      <c r="L2035" s="4">
        <f>IF(D2035=1,"",VLOOKUP(D2035,系数!$AA$1:$AJ$12,MATCH(C2035,圣物评级,0),1))</f>
        <v>55</v>
      </c>
      <c r="M2035" s="4">
        <f t="shared" si="226"/>
        <v>1432220</v>
      </c>
    </row>
    <row r="2036" spans="1:13" x14ac:dyDescent="0.3">
      <c r="A2036" s="4">
        <f t="shared" si="221"/>
        <v>81000017</v>
      </c>
      <c r="B2036" s="4">
        <v>2</v>
      </c>
      <c r="C2036" s="4">
        <f>INDEX(属性!F:F,MATCH(强化!A2036,属性!A:A,0))</f>
        <v>16</v>
      </c>
      <c r="D2036" s="4">
        <f t="shared" si="222"/>
        <v>114</v>
      </c>
      <c r="E2036" s="4">
        <v>0</v>
      </c>
      <c r="F2036" s="4">
        <v>0</v>
      </c>
      <c r="G2036" s="4">
        <v>0</v>
      </c>
      <c r="H2036" s="4">
        <f t="shared" si="224"/>
        <v>978</v>
      </c>
      <c r="I2036" s="4">
        <f t="shared" si="225"/>
        <v>0</v>
      </c>
      <c r="J2036" s="4">
        <f t="shared" si="223"/>
        <v>44000</v>
      </c>
      <c r="K2036" s="4">
        <f t="shared" ref="K2036:K2099" si="227">60*100</f>
        <v>6000</v>
      </c>
      <c r="L2036" s="4">
        <f>IF(D2036=1,"",VLOOKUP(D2036,系数!$AA$1:$AJ$12,MATCH(C2036,圣物评级,0),1))</f>
        <v>55</v>
      </c>
      <c r="M2036" s="4">
        <f t="shared" si="226"/>
        <v>1476220</v>
      </c>
    </row>
    <row r="2037" spans="1:13" x14ac:dyDescent="0.3">
      <c r="A2037" s="4">
        <f t="shared" si="221"/>
        <v>81000017</v>
      </c>
      <c r="B2037" s="4">
        <v>2</v>
      </c>
      <c r="C2037" s="4">
        <f>INDEX(属性!F:F,MATCH(强化!A2037,属性!A:A,0))</f>
        <v>16</v>
      </c>
      <c r="D2037" s="4">
        <f t="shared" si="222"/>
        <v>115</v>
      </c>
      <c r="E2037" s="4">
        <v>0</v>
      </c>
      <c r="F2037" s="4">
        <v>0</v>
      </c>
      <c r="G2037" s="4">
        <v>0</v>
      </c>
      <c r="H2037" s="4">
        <f t="shared" si="224"/>
        <v>984</v>
      </c>
      <c r="I2037" s="4">
        <f t="shared" si="225"/>
        <v>0</v>
      </c>
      <c r="J2037" s="4">
        <f t="shared" si="223"/>
        <v>44000</v>
      </c>
      <c r="K2037" s="4">
        <f t="shared" si="227"/>
        <v>6000</v>
      </c>
      <c r="L2037" s="4">
        <f>IF(D2037=1,"",VLOOKUP(D2037,系数!$AA$1:$AJ$12,MATCH(C2037,圣物评级,0),1))</f>
        <v>55</v>
      </c>
      <c r="M2037" s="4">
        <f t="shared" si="226"/>
        <v>1520220</v>
      </c>
    </row>
    <row r="2038" spans="1:13" x14ac:dyDescent="0.3">
      <c r="A2038" s="4">
        <f t="shared" si="221"/>
        <v>81000017</v>
      </c>
      <c r="B2038" s="4">
        <v>2</v>
      </c>
      <c r="C2038" s="4">
        <f>INDEX(属性!F:F,MATCH(强化!A2038,属性!A:A,0))</f>
        <v>16</v>
      </c>
      <c r="D2038" s="4">
        <f t="shared" si="222"/>
        <v>116</v>
      </c>
      <c r="E2038" s="4">
        <v>0</v>
      </c>
      <c r="F2038" s="4">
        <v>0</v>
      </c>
      <c r="G2038" s="4">
        <v>0</v>
      </c>
      <c r="H2038" s="4">
        <f t="shared" si="224"/>
        <v>990</v>
      </c>
      <c r="I2038" s="4">
        <f t="shared" si="225"/>
        <v>0</v>
      </c>
      <c r="J2038" s="4">
        <f t="shared" si="223"/>
        <v>44000</v>
      </c>
      <c r="K2038" s="4">
        <f t="shared" si="227"/>
        <v>6000</v>
      </c>
      <c r="L2038" s="4">
        <f>IF(D2038=1,"",VLOOKUP(D2038,系数!$AA$1:$AJ$12,MATCH(C2038,圣物评级,0),1))</f>
        <v>55</v>
      </c>
      <c r="M2038" s="4">
        <f t="shared" si="226"/>
        <v>1564220</v>
      </c>
    </row>
    <row r="2039" spans="1:13" x14ac:dyDescent="0.3">
      <c r="A2039" s="4">
        <f t="shared" si="221"/>
        <v>81000017</v>
      </c>
      <c r="B2039" s="4">
        <v>2</v>
      </c>
      <c r="C2039" s="4">
        <f>INDEX(属性!F:F,MATCH(强化!A2039,属性!A:A,0))</f>
        <v>16</v>
      </c>
      <c r="D2039" s="4">
        <f t="shared" si="222"/>
        <v>117</v>
      </c>
      <c r="E2039" s="4">
        <v>0</v>
      </c>
      <c r="F2039" s="4">
        <v>0</v>
      </c>
      <c r="G2039" s="4">
        <v>0</v>
      </c>
      <c r="H2039" s="4">
        <f t="shared" si="224"/>
        <v>996</v>
      </c>
      <c r="I2039" s="4">
        <f t="shared" si="225"/>
        <v>0</v>
      </c>
      <c r="J2039" s="4">
        <f t="shared" si="223"/>
        <v>44000</v>
      </c>
      <c r="K2039" s="4">
        <f t="shared" si="227"/>
        <v>6000</v>
      </c>
      <c r="L2039" s="4">
        <f>IF(D2039=1,"",VLOOKUP(D2039,系数!$AA$1:$AJ$12,MATCH(C2039,圣物评级,0),1))</f>
        <v>55</v>
      </c>
      <c r="M2039" s="4">
        <f t="shared" si="226"/>
        <v>1608220</v>
      </c>
    </row>
    <row r="2040" spans="1:13" x14ac:dyDescent="0.3">
      <c r="A2040" s="4">
        <f t="shared" si="221"/>
        <v>81000017</v>
      </c>
      <c r="B2040" s="4">
        <v>2</v>
      </c>
      <c r="C2040" s="4">
        <f>INDEX(属性!F:F,MATCH(强化!A2040,属性!A:A,0))</f>
        <v>16</v>
      </c>
      <c r="D2040" s="4">
        <f t="shared" si="222"/>
        <v>118</v>
      </c>
      <c r="E2040" s="4">
        <v>0</v>
      </c>
      <c r="F2040" s="4">
        <v>0</v>
      </c>
      <c r="G2040" s="4">
        <v>0</v>
      </c>
      <c r="H2040" s="4">
        <f t="shared" si="224"/>
        <v>1002</v>
      </c>
      <c r="I2040" s="4">
        <f t="shared" si="225"/>
        <v>0</v>
      </c>
      <c r="J2040" s="4">
        <f t="shared" si="223"/>
        <v>44000</v>
      </c>
      <c r="K2040" s="4">
        <f t="shared" si="227"/>
        <v>6000</v>
      </c>
      <c r="L2040" s="4">
        <f>IF(D2040=1,"",VLOOKUP(D2040,系数!$AA$1:$AJ$12,MATCH(C2040,圣物评级,0),1))</f>
        <v>55</v>
      </c>
      <c r="M2040" s="4">
        <f t="shared" si="226"/>
        <v>1652220</v>
      </c>
    </row>
    <row r="2041" spans="1:13" x14ac:dyDescent="0.3">
      <c r="A2041" s="4">
        <f t="shared" si="221"/>
        <v>81000017</v>
      </c>
      <c r="B2041" s="4">
        <v>2</v>
      </c>
      <c r="C2041" s="4">
        <f>INDEX(属性!F:F,MATCH(强化!A2041,属性!A:A,0))</f>
        <v>16</v>
      </c>
      <c r="D2041" s="4">
        <f t="shared" si="222"/>
        <v>119</v>
      </c>
      <c r="E2041" s="4">
        <v>0</v>
      </c>
      <c r="F2041" s="4">
        <v>0</v>
      </c>
      <c r="G2041" s="4">
        <v>0</v>
      </c>
      <c r="H2041" s="4">
        <f t="shared" si="224"/>
        <v>1008</v>
      </c>
      <c r="I2041" s="4">
        <f t="shared" si="225"/>
        <v>0</v>
      </c>
      <c r="J2041" s="4">
        <f t="shared" si="223"/>
        <v>44000</v>
      </c>
      <c r="K2041" s="4">
        <f t="shared" si="227"/>
        <v>6000</v>
      </c>
      <c r="L2041" s="4">
        <f>IF(D2041=1,"",VLOOKUP(D2041,系数!$AA$1:$AJ$12,MATCH(C2041,圣物评级,0),1))</f>
        <v>55</v>
      </c>
      <c r="M2041" s="4">
        <f t="shared" si="226"/>
        <v>1696220</v>
      </c>
    </row>
    <row r="2042" spans="1:13" x14ac:dyDescent="0.3">
      <c r="A2042" s="4">
        <f t="shared" si="221"/>
        <v>81000017</v>
      </c>
      <c r="B2042" s="4">
        <v>2</v>
      </c>
      <c r="C2042" s="4">
        <f>INDEX(属性!F:F,MATCH(强化!A2042,属性!A:A,0))</f>
        <v>16</v>
      </c>
      <c r="D2042" s="4">
        <f t="shared" si="222"/>
        <v>120</v>
      </c>
      <c r="E2042" s="4">
        <v>0</v>
      </c>
      <c r="F2042" s="4">
        <v>0</v>
      </c>
      <c r="G2042" s="4">
        <v>0</v>
      </c>
      <c r="H2042" s="4">
        <f t="shared" si="224"/>
        <v>1014</v>
      </c>
      <c r="I2042" s="4">
        <f t="shared" si="225"/>
        <v>0</v>
      </c>
      <c r="J2042" s="4">
        <f t="shared" si="223"/>
        <v>44000</v>
      </c>
      <c r="K2042" s="4">
        <f t="shared" si="227"/>
        <v>6000</v>
      </c>
      <c r="L2042" s="4">
        <f>IF(D2042=1,"",VLOOKUP(D2042,系数!$AA$1:$AJ$12,MATCH(C2042,圣物评级,0),1))</f>
        <v>55</v>
      </c>
      <c r="M2042" s="4">
        <f t="shared" si="226"/>
        <v>1740220</v>
      </c>
    </row>
    <row r="2043" spans="1:13" x14ac:dyDescent="0.3">
      <c r="A2043" s="4">
        <f t="shared" si="221"/>
        <v>81000018</v>
      </c>
      <c r="B2043" s="4">
        <v>2</v>
      </c>
      <c r="C2043" s="4">
        <f>INDEX(属性!F:F,MATCH(强化!A2043,属性!A:A,0))</f>
        <v>16</v>
      </c>
      <c r="D2043" s="4">
        <f t="shared" si="222"/>
        <v>1</v>
      </c>
      <c r="E2043" s="4">
        <v>0</v>
      </c>
      <c r="F2043" s="4">
        <v>0</v>
      </c>
      <c r="G2043" s="4">
        <v>0</v>
      </c>
      <c r="H2043" s="4">
        <f t="shared" si="224"/>
        <v>300</v>
      </c>
      <c r="I2043" s="4">
        <f t="shared" si="225"/>
        <v>0</v>
      </c>
      <c r="J2043" s="4">
        <f t="shared" si="223"/>
        <v>8</v>
      </c>
      <c r="K2043" s="4">
        <f t="shared" si="227"/>
        <v>6000</v>
      </c>
      <c r="L2043" s="4" t="str">
        <f>IF(D2043=1,"",VLOOKUP(D2043,系数!$AA$1:$AJ$12,MATCH(C2043,圣物评级,0),1))</f>
        <v/>
      </c>
      <c r="M2043" s="4">
        <f t="shared" si="226"/>
        <v>0</v>
      </c>
    </row>
    <row r="2044" spans="1:13" x14ac:dyDescent="0.3">
      <c r="A2044" s="4">
        <f t="shared" ref="A2044:A2107" si="228">A1924+1</f>
        <v>81000018</v>
      </c>
      <c r="B2044" s="4">
        <v>2</v>
      </c>
      <c r="C2044" s="4">
        <f>INDEX(属性!F:F,MATCH(强化!A2044,属性!A:A,0))</f>
        <v>16</v>
      </c>
      <c r="D2044" s="4">
        <f t="shared" ref="D2044:D2107" si="229">D1924</f>
        <v>2</v>
      </c>
      <c r="E2044" s="4">
        <v>0</v>
      </c>
      <c r="F2044" s="4">
        <v>0</v>
      </c>
      <c r="G2044" s="4">
        <v>0</v>
      </c>
      <c r="H2044" s="4">
        <f t="shared" si="224"/>
        <v>306</v>
      </c>
      <c r="I2044" s="4">
        <f t="shared" si="225"/>
        <v>0</v>
      </c>
      <c r="J2044" s="4">
        <f t="shared" ref="J2044:J2107" si="230">J1924</f>
        <v>16</v>
      </c>
      <c r="K2044" s="4">
        <f t="shared" si="227"/>
        <v>6000</v>
      </c>
      <c r="L2044" s="4">
        <f>IF(D2044=1,"",VLOOKUP(D2044,系数!$AA$1:$AJ$12,MATCH(C2044,圣物评级,0),1))</f>
        <v>5</v>
      </c>
      <c r="M2044" s="4">
        <f t="shared" si="226"/>
        <v>8</v>
      </c>
    </row>
    <row r="2045" spans="1:13" x14ac:dyDescent="0.3">
      <c r="A2045" s="4">
        <f t="shared" si="228"/>
        <v>81000018</v>
      </c>
      <c r="B2045" s="4">
        <v>2</v>
      </c>
      <c r="C2045" s="4">
        <f>INDEX(属性!F:F,MATCH(强化!A2045,属性!A:A,0))</f>
        <v>16</v>
      </c>
      <c r="D2045" s="4">
        <f t="shared" si="229"/>
        <v>3</v>
      </c>
      <c r="E2045" s="4">
        <v>0</v>
      </c>
      <c r="F2045" s="4">
        <v>0</v>
      </c>
      <c r="G2045" s="4">
        <v>0</v>
      </c>
      <c r="H2045" s="4">
        <f t="shared" si="224"/>
        <v>312</v>
      </c>
      <c r="I2045" s="4">
        <f t="shared" si="225"/>
        <v>0</v>
      </c>
      <c r="J2045" s="4">
        <f t="shared" si="230"/>
        <v>24</v>
      </c>
      <c r="K2045" s="4">
        <f t="shared" si="227"/>
        <v>6000</v>
      </c>
      <c r="L2045" s="4">
        <f>IF(D2045=1,"",VLOOKUP(D2045,系数!$AA$1:$AJ$12,MATCH(C2045,圣物评级,0),1))</f>
        <v>5</v>
      </c>
      <c r="M2045" s="4">
        <f t="shared" si="226"/>
        <v>24</v>
      </c>
    </row>
    <row r="2046" spans="1:13" x14ac:dyDescent="0.3">
      <c r="A2046" s="4">
        <f t="shared" si="228"/>
        <v>81000018</v>
      </c>
      <c r="B2046" s="4">
        <v>2</v>
      </c>
      <c r="C2046" s="4">
        <f>INDEX(属性!F:F,MATCH(强化!A2046,属性!A:A,0))</f>
        <v>16</v>
      </c>
      <c r="D2046" s="4">
        <f t="shared" si="229"/>
        <v>4</v>
      </c>
      <c r="E2046" s="4">
        <v>0</v>
      </c>
      <c r="F2046" s="4">
        <v>0</v>
      </c>
      <c r="G2046" s="4">
        <v>0</v>
      </c>
      <c r="H2046" s="4">
        <f t="shared" si="224"/>
        <v>318</v>
      </c>
      <c r="I2046" s="4">
        <f t="shared" si="225"/>
        <v>0</v>
      </c>
      <c r="J2046" s="4">
        <f t="shared" si="230"/>
        <v>32</v>
      </c>
      <c r="K2046" s="4">
        <f t="shared" si="227"/>
        <v>6000</v>
      </c>
      <c r="L2046" s="4">
        <f>IF(D2046=1,"",VLOOKUP(D2046,系数!$AA$1:$AJ$12,MATCH(C2046,圣物评级,0),1))</f>
        <v>5</v>
      </c>
      <c r="M2046" s="4">
        <f t="shared" si="226"/>
        <v>48</v>
      </c>
    </row>
    <row r="2047" spans="1:13" x14ac:dyDescent="0.3">
      <c r="A2047" s="4">
        <f t="shared" si="228"/>
        <v>81000018</v>
      </c>
      <c r="B2047" s="4">
        <v>2</v>
      </c>
      <c r="C2047" s="4">
        <f>INDEX(属性!F:F,MATCH(强化!A2047,属性!A:A,0))</f>
        <v>16</v>
      </c>
      <c r="D2047" s="4">
        <f t="shared" si="229"/>
        <v>5</v>
      </c>
      <c r="E2047" s="4">
        <v>0</v>
      </c>
      <c r="F2047" s="4">
        <v>0</v>
      </c>
      <c r="G2047" s="4">
        <v>0</v>
      </c>
      <c r="H2047" s="4">
        <f t="shared" si="224"/>
        <v>324</v>
      </c>
      <c r="I2047" s="4">
        <f t="shared" si="225"/>
        <v>0</v>
      </c>
      <c r="J2047" s="4">
        <f t="shared" si="230"/>
        <v>40</v>
      </c>
      <c r="K2047" s="4">
        <f t="shared" si="227"/>
        <v>6000</v>
      </c>
      <c r="L2047" s="4">
        <f>IF(D2047=1,"",VLOOKUP(D2047,系数!$AA$1:$AJ$12,MATCH(C2047,圣物评级,0),1))</f>
        <v>5</v>
      </c>
      <c r="M2047" s="4">
        <f t="shared" si="226"/>
        <v>80</v>
      </c>
    </row>
    <row r="2048" spans="1:13" x14ac:dyDescent="0.3">
      <c r="A2048" s="4">
        <f t="shared" si="228"/>
        <v>81000018</v>
      </c>
      <c r="B2048" s="4">
        <v>2</v>
      </c>
      <c r="C2048" s="4">
        <f>INDEX(属性!F:F,MATCH(强化!A2048,属性!A:A,0))</f>
        <v>16</v>
      </c>
      <c r="D2048" s="4">
        <f t="shared" si="229"/>
        <v>6</v>
      </c>
      <c r="E2048" s="4">
        <v>0</v>
      </c>
      <c r="F2048" s="4">
        <v>0</v>
      </c>
      <c r="G2048" s="4">
        <v>0</v>
      </c>
      <c r="H2048" s="4">
        <f t="shared" si="224"/>
        <v>330</v>
      </c>
      <c r="I2048" s="4">
        <f t="shared" si="225"/>
        <v>0</v>
      </c>
      <c r="J2048" s="4">
        <f t="shared" si="230"/>
        <v>48</v>
      </c>
      <c r="K2048" s="4">
        <f t="shared" si="227"/>
        <v>6000</v>
      </c>
      <c r="L2048" s="4">
        <f>IF(D2048=1,"",VLOOKUP(D2048,系数!$AA$1:$AJ$12,MATCH(C2048,圣物评级,0),1))</f>
        <v>5</v>
      </c>
      <c r="M2048" s="4">
        <f t="shared" si="226"/>
        <v>120</v>
      </c>
    </row>
    <row r="2049" spans="1:13" x14ac:dyDescent="0.3">
      <c r="A2049" s="4">
        <f t="shared" si="228"/>
        <v>81000018</v>
      </c>
      <c r="B2049" s="4">
        <v>2</v>
      </c>
      <c r="C2049" s="4">
        <f>INDEX(属性!F:F,MATCH(强化!A2049,属性!A:A,0))</f>
        <v>16</v>
      </c>
      <c r="D2049" s="4">
        <f t="shared" si="229"/>
        <v>7</v>
      </c>
      <c r="E2049" s="4">
        <v>0</v>
      </c>
      <c r="F2049" s="4">
        <v>0</v>
      </c>
      <c r="G2049" s="4">
        <v>0</v>
      </c>
      <c r="H2049" s="4">
        <f t="shared" si="224"/>
        <v>336</v>
      </c>
      <c r="I2049" s="4">
        <f t="shared" si="225"/>
        <v>0</v>
      </c>
      <c r="J2049" s="4">
        <f t="shared" si="230"/>
        <v>56</v>
      </c>
      <c r="K2049" s="4">
        <f t="shared" si="227"/>
        <v>6000</v>
      </c>
      <c r="L2049" s="4">
        <f>IF(D2049=1,"",VLOOKUP(D2049,系数!$AA$1:$AJ$12,MATCH(C2049,圣物评级,0),1))</f>
        <v>5</v>
      </c>
      <c r="M2049" s="4">
        <f t="shared" si="226"/>
        <v>168</v>
      </c>
    </row>
    <row r="2050" spans="1:13" x14ac:dyDescent="0.3">
      <c r="A2050" s="4">
        <f t="shared" si="228"/>
        <v>81000018</v>
      </c>
      <c r="B2050" s="4">
        <v>2</v>
      </c>
      <c r="C2050" s="4">
        <f>INDEX(属性!F:F,MATCH(强化!A2050,属性!A:A,0))</f>
        <v>16</v>
      </c>
      <c r="D2050" s="4">
        <f t="shared" si="229"/>
        <v>8</v>
      </c>
      <c r="E2050" s="4">
        <v>0</v>
      </c>
      <c r="F2050" s="4">
        <v>0</v>
      </c>
      <c r="G2050" s="4">
        <v>0</v>
      </c>
      <c r="H2050" s="4">
        <f t="shared" si="224"/>
        <v>342</v>
      </c>
      <c r="I2050" s="4">
        <f t="shared" si="225"/>
        <v>0</v>
      </c>
      <c r="J2050" s="4">
        <f t="shared" si="230"/>
        <v>64</v>
      </c>
      <c r="K2050" s="4">
        <f t="shared" si="227"/>
        <v>6000</v>
      </c>
      <c r="L2050" s="4">
        <f>IF(D2050=1,"",VLOOKUP(D2050,系数!$AA$1:$AJ$12,MATCH(C2050,圣物评级,0),1))</f>
        <v>5</v>
      </c>
      <c r="M2050" s="4">
        <f t="shared" si="226"/>
        <v>224</v>
      </c>
    </row>
    <row r="2051" spans="1:13" x14ac:dyDescent="0.3">
      <c r="A2051" s="4">
        <f t="shared" si="228"/>
        <v>81000018</v>
      </c>
      <c r="B2051" s="4">
        <v>2</v>
      </c>
      <c r="C2051" s="4">
        <f>INDEX(属性!F:F,MATCH(强化!A2051,属性!A:A,0))</f>
        <v>16</v>
      </c>
      <c r="D2051" s="4">
        <f t="shared" si="229"/>
        <v>9</v>
      </c>
      <c r="E2051" s="4">
        <v>0</v>
      </c>
      <c r="F2051" s="4">
        <v>0</v>
      </c>
      <c r="G2051" s="4">
        <v>0</v>
      </c>
      <c r="H2051" s="4">
        <f t="shared" ref="H2051:H2114" si="231">IF(B2051=1,0,VLOOKUP($C2051,圣物数值,2,0)+VLOOKUP($C2051,圣物数值,3,0)*($D2051-1))</f>
        <v>348</v>
      </c>
      <c r="I2051" s="4">
        <f t="shared" ref="I2051:I2114" si="232">IF(B2051=2,0,VLOOKUP($C2051,圣物数值,2,0)+VLOOKUP($C2051,圣物数值,3,0)*($D2051-1))</f>
        <v>0</v>
      </c>
      <c r="J2051" s="4">
        <f t="shared" si="230"/>
        <v>72</v>
      </c>
      <c r="K2051" s="4">
        <f t="shared" si="227"/>
        <v>6000</v>
      </c>
      <c r="L2051" s="4">
        <f>IF(D2051=1,"",VLOOKUP(D2051,系数!$AA$1:$AJ$12,MATCH(C2051,圣物评级,0),1))</f>
        <v>5</v>
      </c>
      <c r="M2051" s="4">
        <f t="shared" ref="M2051:M2114" si="233">IF(D2051=1,0,M2050+J2050)</f>
        <v>288</v>
      </c>
    </row>
    <row r="2052" spans="1:13" x14ac:dyDescent="0.3">
      <c r="A2052" s="4">
        <f t="shared" si="228"/>
        <v>81000018</v>
      </c>
      <c r="B2052" s="4">
        <v>2</v>
      </c>
      <c r="C2052" s="4">
        <f>INDEX(属性!F:F,MATCH(强化!A2052,属性!A:A,0))</f>
        <v>16</v>
      </c>
      <c r="D2052" s="4">
        <f t="shared" si="229"/>
        <v>10</v>
      </c>
      <c r="E2052" s="4">
        <v>0</v>
      </c>
      <c r="F2052" s="4">
        <v>0</v>
      </c>
      <c r="G2052" s="4">
        <v>0</v>
      </c>
      <c r="H2052" s="4">
        <f t="shared" si="231"/>
        <v>354</v>
      </c>
      <c r="I2052" s="4">
        <f t="shared" si="232"/>
        <v>0</v>
      </c>
      <c r="J2052" s="4">
        <f t="shared" si="230"/>
        <v>80</v>
      </c>
      <c r="K2052" s="4">
        <f t="shared" si="227"/>
        <v>6000</v>
      </c>
      <c r="L2052" s="4">
        <f>IF(D2052=1,"",VLOOKUP(D2052,系数!$AA$1:$AJ$12,MATCH(C2052,圣物评级,0),1))</f>
        <v>10</v>
      </c>
      <c r="M2052" s="4">
        <f t="shared" si="233"/>
        <v>360</v>
      </c>
    </row>
    <row r="2053" spans="1:13" x14ac:dyDescent="0.3">
      <c r="A2053" s="4">
        <f t="shared" si="228"/>
        <v>81000018</v>
      </c>
      <c r="B2053" s="4">
        <v>2</v>
      </c>
      <c r="C2053" s="4">
        <f>INDEX(属性!F:F,MATCH(强化!A2053,属性!A:A,0))</f>
        <v>16</v>
      </c>
      <c r="D2053" s="4">
        <f t="shared" si="229"/>
        <v>11</v>
      </c>
      <c r="E2053" s="4">
        <v>0</v>
      </c>
      <c r="F2053" s="4">
        <v>0</v>
      </c>
      <c r="G2053" s="4">
        <v>0</v>
      </c>
      <c r="H2053" s="4">
        <f t="shared" si="231"/>
        <v>360</v>
      </c>
      <c r="I2053" s="4">
        <f t="shared" si="232"/>
        <v>0</v>
      </c>
      <c r="J2053" s="4">
        <f t="shared" si="230"/>
        <v>96</v>
      </c>
      <c r="K2053" s="4">
        <f t="shared" si="227"/>
        <v>6000</v>
      </c>
      <c r="L2053" s="4">
        <f>IF(D2053=1,"",VLOOKUP(D2053,系数!$AA$1:$AJ$12,MATCH(C2053,圣物评级,0),1))</f>
        <v>10</v>
      </c>
      <c r="M2053" s="4">
        <f t="shared" si="233"/>
        <v>440</v>
      </c>
    </row>
    <row r="2054" spans="1:13" x14ac:dyDescent="0.3">
      <c r="A2054" s="4">
        <f t="shared" si="228"/>
        <v>81000018</v>
      </c>
      <c r="B2054" s="4">
        <v>2</v>
      </c>
      <c r="C2054" s="4">
        <f>INDEX(属性!F:F,MATCH(强化!A2054,属性!A:A,0))</f>
        <v>16</v>
      </c>
      <c r="D2054" s="4">
        <f t="shared" si="229"/>
        <v>12</v>
      </c>
      <c r="E2054" s="4">
        <v>0</v>
      </c>
      <c r="F2054" s="4">
        <v>0</v>
      </c>
      <c r="G2054" s="4">
        <v>0</v>
      </c>
      <c r="H2054" s="4">
        <f t="shared" si="231"/>
        <v>366</v>
      </c>
      <c r="I2054" s="4">
        <f t="shared" si="232"/>
        <v>0</v>
      </c>
      <c r="J2054" s="4">
        <f t="shared" si="230"/>
        <v>112</v>
      </c>
      <c r="K2054" s="4">
        <f t="shared" si="227"/>
        <v>6000</v>
      </c>
      <c r="L2054" s="4">
        <f>IF(D2054=1,"",VLOOKUP(D2054,系数!$AA$1:$AJ$12,MATCH(C2054,圣物评级,0),1))</f>
        <v>10</v>
      </c>
      <c r="M2054" s="4">
        <f t="shared" si="233"/>
        <v>536</v>
      </c>
    </row>
    <row r="2055" spans="1:13" x14ac:dyDescent="0.3">
      <c r="A2055" s="4">
        <f t="shared" si="228"/>
        <v>81000018</v>
      </c>
      <c r="B2055" s="4">
        <v>2</v>
      </c>
      <c r="C2055" s="4">
        <f>INDEX(属性!F:F,MATCH(强化!A2055,属性!A:A,0))</f>
        <v>16</v>
      </c>
      <c r="D2055" s="4">
        <f t="shared" si="229"/>
        <v>13</v>
      </c>
      <c r="E2055" s="4">
        <v>0</v>
      </c>
      <c r="F2055" s="4">
        <v>0</v>
      </c>
      <c r="G2055" s="4">
        <v>0</v>
      </c>
      <c r="H2055" s="4">
        <f t="shared" si="231"/>
        <v>372</v>
      </c>
      <c r="I2055" s="4">
        <f t="shared" si="232"/>
        <v>0</v>
      </c>
      <c r="J2055" s="4">
        <f t="shared" si="230"/>
        <v>128</v>
      </c>
      <c r="K2055" s="4">
        <f t="shared" si="227"/>
        <v>6000</v>
      </c>
      <c r="L2055" s="4">
        <f>IF(D2055=1,"",VLOOKUP(D2055,系数!$AA$1:$AJ$12,MATCH(C2055,圣物评级,0),1))</f>
        <v>10</v>
      </c>
      <c r="M2055" s="4">
        <f t="shared" si="233"/>
        <v>648</v>
      </c>
    </row>
    <row r="2056" spans="1:13" x14ac:dyDescent="0.3">
      <c r="A2056" s="4">
        <f t="shared" si="228"/>
        <v>81000018</v>
      </c>
      <c r="B2056" s="4">
        <v>2</v>
      </c>
      <c r="C2056" s="4">
        <f>INDEX(属性!F:F,MATCH(强化!A2056,属性!A:A,0))</f>
        <v>16</v>
      </c>
      <c r="D2056" s="4">
        <f t="shared" si="229"/>
        <v>14</v>
      </c>
      <c r="E2056" s="4">
        <v>0</v>
      </c>
      <c r="F2056" s="4">
        <v>0</v>
      </c>
      <c r="G2056" s="4">
        <v>0</v>
      </c>
      <c r="H2056" s="4">
        <f t="shared" si="231"/>
        <v>378</v>
      </c>
      <c r="I2056" s="4">
        <f t="shared" si="232"/>
        <v>0</v>
      </c>
      <c r="J2056" s="4">
        <f t="shared" si="230"/>
        <v>144</v>
      </c>
      <c r="K2056" s="4">
        <f t="shared" si="227"/>
        <v>6000</v>
      </c>
      <c r="L2056" s="4">
        <f>IF(D2056=1,"",VLOOKUP(D2056,系数!$AA$1:$AJ$12,MATCH(C2056,圣物评级,0),1))</f>
        <v>10</v>
      </c>
      <c r="M2056" s="4">
        <f t="shared" si="233"/>
        <v>776</v>
      </c>
    </row>
    <row r="2057" spans="1:13" x14ac:dyDescent="0.3">
      <c r="A2057" s="4">
        <f t="shared" si="228"/>
        <v>81000018</v>
      </c>
      <c r="B2057" s="4">
        <v>2</v>
      </c>
      <c r="C2057" s="4">
        <f>INDEX(属性!F:F,MATCH(强化!A2057,属性!A:A,0))</f>
        <v>16</v>
      </c>
      <c r="D2057" s="4">
        <f t="shared" si="229"/>
        <v>15</v>
      </c>
      <c r="E2057" s="4">
        <v>0</v>
      </c>
      <c r="F2057" s="4">
        <v>0</v>
      </c>
      <c r="G2057" s="4">
        <v>0</v>
      </c>
      <c r="H2057" s="4">
        <f t="shared" si="231"/>
        <v>384</v>
      </c>
      <c r="I2057" s="4">
        <f t="shared" si="232"/>
        <v>0</v>
      </c>
      <c r="J2057" s="4">
        <f t="shared" si="230"/>
        <v>160</v>
      </c>
      <c r="K2057" s="4">
        <f t="shared" si="227"/>
        <v>6000</v>
      </c>
      <c r="L2057" s="4">
        <f>IF(D2057=1,"",VLOOKUP(D2057,系数!$AA$1:$AJ$12,MATCH(C2057,圣物评级,0),1))</f>
        <v>10</v>
      </c>
      <c r="M2057" s="4">
        <f t="shared" si="233"/>
        <v>920</v>
      </c>
    </row>
    <row r="2058" spans="1:13" x14ac:dyDescent="0.3">
      <c r="A2058" s="4">
        <f t="shared" si="228"/>
        <v>81000018</v>
      </c>
      <c r="B2058" s="4">
        <v>2</v>
      </c>
      <c r="C2058" s="4">
        <f>INDEX(属性!F:F,MATCH(强化!A2058,属性!A:A,0))</f>
        <v>16</v>
      </c>
      <c r="D2058" s="4">
        <f t="shared" si="229"/>
        <v>16</v>
      </c>
      <c r="E2058" s="4">
        <v>0</v>
      </c>
      <c r="F2058" s="4">
        <v>0</v>
      </c>
      <c r="G2058" s="4">
        <v>0</v>
      </c>
      <c r="H2058" s="4">
        <f t="shared" si="231"/>
        <v>390</v>
      </c>
      <c r="I2058" s="4">
        <f t="shared" si="232"/>
        <v>0</v>
      </c>
      <c r="J2058" s="4">
        <f t="shared" si="230"/>
        <v>176</v>
      </c>
      <c r="K2058" s="4">
        <f t="shared" si="227"/>
        <v>6000</v>
      </c>
      <c r="L2058" s="4">
        <f>IF(D2058=1,"",VLOOKUP(D2058,系数!$AA$1:$AJ$12,MATCH(C2058,圣物评级,0),1))</f>
        <v>10</v>
      </c>
      <c r="M2058" s="4">
        <f t="shared" si="233"/>
        <v>1080</v>
      </c>
    </row>
    <row r="2059" spans="1:13" x14ac:dyDescent="0.3">
      <c r="A2059" s="4">
        <f t="shared" si="228"/>
        <v>81000018</v>
      </c>
      <c r="B2059" s="4">
        <v>2</v>
      </c>
      <c r="C2059" s="4">
        <f>INDEX(属性!F:F,MATCH(强化!A2059,属性!A:A,0))</f>
        <v>16</v>
      </c>
      <c r="D2059" s="4">
        <f t="shared" si="229"/>
        <v>17</v>
      </c>
      <c r="E2059" s="4">
        <v>0</v>
      </c>
      <c r="F2059" s="4">
        <v>0</v>
      </c>
      <c r="G2059" s="4">
        <v>0</v>
      </c>
      <c r="H2059" s="4">
        <f t="shared" si="231"/>
        <v>396</v>
      </c>
      <c r="I2059" s="4">
        <f t="shared" si="232"/>
        <v>0</v>
      </c>
      <c r="J2059" s="4">
        <f t="shared" si="230"/>
        <v>192</v>
      </c>
      <c r="K2059" s="4">
        <f t="shared" si="227"/>
        <v>6000</v>
      </c>
      <c r="L2059" s="4">
        <f>IF(D2059=1,"",VLOOKUP(D2059,系数!$AA$1:$AJ$12,MATCH(C2059,圣物评级,0),1))</f>
        <v>10</v>
      </c>
      <c r="M2059" s="4">
        <f t="shared" si="233"/>
        <v>1256</v>
      </c>
    </row>
    <row r="2060" spans="1:13" x14ac:dyDescent="0.3">
      <c r="A2060" s="4">
        <f t="shared" si="228"/>
        <v>81000018</v>
      </c>
      <c r="B2060" s="4">
        <v>2</v>
      </c>
      <c r="C2060" s="4">
        <f>INDEX(属性!F:F,MATCH(强化!A2060,属性!A:A,0))</f>
        <v>16</v>
      </c>
      <c r="D2060" s="4">
        <f t="shared" si="229"/>
        <v>18</v>
      </c>
      <c r="E2060" s="4">
        <v>0</v>
      </c>
      <c r="F2060" s="4">
        <v>0</v>
      </c>
      <c r="G2060" s="4">
        <v>0</v>
      </c>
      <c r="H2060" s="4">
        <f t="shared" si="231"/>
        <v>402</v>
      </c>
      <c r="I2060" s="4">
        <f t="shared" si="232"/>
        <v>0</v>
      </c>
      <c r="J2060" s="4">
        <f t="shared" si="230"/>
        <v>208</v>
      </c>
      <c r="K2060" s="4">
        <f t="shared" si="227"/>
        <v>6000</v>
      </c>
      <c r="L2060" s="4">
        <f>IF(D2060=1,"",VLOOKUP(D2060,系数!$AA$1:$AJ$12,MATCH(C2060,圣物评级,0),1))</f>
        <v>10</v>
      </c>
      <c r="M2060" s="4">
        <f t="shared" si="233"/>
        <v>1448</v>
      </c>
    </row>
    <row r="2061" spans="1:13" x14ac:dyDescent="0.3">
      <c r="A2061" s="4">
        <f t="shared" si="228"/>
        <v>81000018</v>
      </c>
      <c r="B2061" s="4">
        <v>2</v>
      </c>
      <c r="C2061" s="4">
        <f>INDEX(属性!F:F,MATCH(强化!A2061,属性!A:A,0))</f>
        <v>16</v>
      </c>
      <c r="D2061" s="4">
        <f t="shared" si="229"/>
        <v>19</v>
      </c>
      <c r="E2061" s="4">
        <v>0</v>
      </c>
      <c r="F2061" s="4">
        <v>0</v>
      </c>
      <c r="G2061" s="4">
        <v>0</v>
      </c>
      <c r="H2061" s="4">
        <f t="shared" si="231"/>
        <v>408</v>
      </c>
      <c r="I2061" s="4">
        <f t="shared" si="232"/>
        <v>0</v>
      </c>
      <c r="J2061" s="4">
        <f t="shared" si="230"/>
        <v>224</v>
      </c>
      <c r="K2061" s="4">
        <f t="shared" si="227"/>
        <v>6000</v>
      </c>
      <c r="L2061" s="4">
        <f>IF(D2061=1,"",VLOOKUP(D2061,系数!$AA$1:$AJ$12,MATCH(C2061,圣物评级,0),1))</f>
        <v>10</v>
      </c>
      <c r="M2061" s="4">
        <f t="shared" si="233"/>
        <v>1656</v>
      </c>
    </row>
    <row r="2062" spans="1:13" x14ac:dyDescent="0.3">
      <c r="A2062" s="4">
        <f t="shared" si="228"/>
        <v>81000018</v>
      </c>
      <c r="B2062" s="4">
        <v>2</v>
      </c>
      <c r="C2062" s="4">
        <f>INDEX(属性!F:F,MATCH(强化!A2062,属性!A:A,0))</f>
        <v>16</v>
      </c>
      <c r="D2062" s="4">
        <f t="shared" si="229"/>
        <v>20</v>
      </c>
      <c r="E2062" s="4">
        <v>0</v>
      </c>
      <c r="F2062" s="4">
        <v>0</v>
      </c>
      <c r="G2062" s="4">
        <v>0</v>
      </c>
      <c r="H2062" s="4">
        <f t="shared" si="231"/>
        <v>414</v>
      </c>
      <c r="I2062" s="4">
        <f t="shared" si="232"/>
        <v>0</v>
      </c>
      <c r="J2062" s="4">
        <f t="shared" si="230"/>
        <v>240</v>
      </c>
      <c r="K2062" s="4">
        <f t="shared" si="227"/>
        <v>6000</v>
      </c>
      <c r="L2062" s="4">
        <f>IF(D2062=1,"",VLOOKUP(D2062,系数!$AA$1:$AJ$12,MATCH(C2062,圣物评级,0),1))</f>
        <v>15</v>
      </c>
      <c r="M2062" s="4">
        <f t="shared" si="233"/>
        <v>1880</v>
      </c>
    </row>
    <row r="2063" spans="1:13" x14ac:dyDescent="0.3">
      <c r="A2063" s="4">
        <f t="shared" si="228"/>
        <v>81000018</v>
      </c>
      <c r="B2063" s="4">
        <v>2</v>
      </c>
      <c r="C2063" s="4">
        <f>INDEX(属性!F:F,MATCH(强化!A2063,属性!A:A,0))</f>
        <v>16</v>
      </c>
      <c r="D2063" s="4">
        <f t="shared" si="229"/>
        <v>21</v>
      </c>
      <c r="E2063" s="4">
        <v>0</v>
      </c>
      <c r="F2063" s="4">
        <v>0</v>
      </c>
      <c r="G2063" s="4">
        <v>0</v>
      </c>
      <c r="H2063" s="4">
        <f t="shared" si="231"/>
        <v>420</v>
      </c>
      <c r="I2063" s="4">
        <f t="shared" si="232"/>
        <v>0</v>
      </c>
      <c r="J2063" s="4">
        <f t="shared" si="230"/>
        <v>256</v>
      </c>
      <c r="K2063" s="4">
        <f t="shared" si="227"/>
        <v>6000</v>
      </c>
      <c r="L2063" s="4">
        <f>IF(D2063=1,"",VLOOKUP(D2063,系数!$AA$1:$AJ$12,MATCH(C2063,圣物评级,0),1))</f>
        <v>15</v>
      </c>
      <c r="M2063" s="4">
        <f t="shared" si="233"/>
        <v>2120</v>
      </c>
    </row>
    <row r="2064" spans="1:13" x14ac:dyDescent="0.3">
      <c r="A2064" s="4">
        <f t="shared" si="228"/>
        <v>81000018</v>
      </c>
      <c r="B2064" s="4">
        <v>2</v>
      </c>
      <c r="C2064" s="4">
        <f>INDEX(属性!F:F,MATCH(强化!A2064,属性!A:A,0))</f>
        <v>16</v>
      </c>
      <c r="D2064" s="4">
        <f t="shared" si="229"/>
        <v>22</v>
      </c>
      <c r="E2064" s="4">
        <v>0</v>
      </c>
      <c r="F2064" s="4">
        <v>0</v>
      </c>
      <c r="G2064" s="4">
        <v>0</v>
      </c>
      <c r="H2064" s="4">
        <f t="shared" si="231"/>
        <v>426</v>
      </c>
      <c r="I2064" s="4">
        <f t="shared" si="232"/>
        <v>0</v>
      </c>
      <c r="J2064" s="4">
        <f t="shared" si="230"/>
        <v>272</v>
      </c>
      <c r="K2064" s="4">
        <f t="shared" si="227"/>
        <v>6000</v>
      </c>
      <c r="L2064" s="4">
        <f>IF(D2064=1,"",VLOOKUP(D2064,系数!$AA$1:$AJ$12,MATCH(C2064,圣物评级,0),1))</f>
        <v>15</v>
      </c>
      <c r="M2064" s="4">
        <f t="shared" si="233"/>
        <v>2376</v>
      </c>
    </row>
    <row r="2065" spans="1:13" x14ac:dyDescent="0.3">
      <c r="A2065" s="4">
        <f t="shared" si="228"/>
        <v>81000018</v>
      </c>
      <c r="B2065" s="4">
        <v>2</v>
      </c>
      <c r="C2065" s="4">
        <f>INDEX(属性!F:F,MATCH(强化!A2065,属性!A:A,0))</f>
        <v>16</v>
      </c>
      <c r="D2065" s="4">
        <f t="shared" si="229"/>
        <v>23</v>
      </c>
      <c r="E2065" s="4">
        <v>0</v>
      </c>
      <c r="F2065" s="4">
        <v>0</v>
      </c>
      <c r="G2065" s="4">
        <v>0</v>
      </c>
      <c r="H2065" s="4">
        <f t="shared" si="231"/>
        <v>432</v>
      </c>
      <c r="I2065" s="4">
        <f t="shared" si="232"/>
        <v>0</v>
      </c>
      <c r="J2065" s="4">
        <f t="shared" si="230"/>
        <v>288</v>
      </c>
      <c r="K2065" s="4">
        <f t="shared" si="227"/>
        <v>6000</v>
      </c>
      <c r="L2065" s="4">
        <f>IF(D2065=1,"",VLOOKUP(D2065,系数!$AA$1:$AJ$12,MATCH(C2065,圣物评级,0),1))</f>
        <v>15</v>
      </c>
      <c r="M2065" s="4">
        <f t="shared" si="233"/>
        <v>2648</v>
      </c>
    </row>
    <row r="2066" spans="1:13" x14ac:dyDescent="0.3">
      <c r="A2066" s="4">
        <f t="shared" si="228"/>
        <v>81000018</v>
      </c>
      <c r="B2066" s="4">
        <v>2</v>
      </c>
      <c r="C2066" s="4">
        <f>INDEX(属性!F:F,MATCH(强化!A2066,属性!A:A,0))</f>
        <v>16</v>
      </c>
      <c r="D2066" s="4">
        <f t="shared" si="229"/>
        <v>24</v>
      </c>
      <c r="E2066" s="4">
        <v>0</v>
      </c>
      <c r="F2066" s="4">
        <v>0</v>
      </c>
      <c r="G2066" s="4">
        <v>0</v>
      </c>
      <c r="H2066" s="4">
        <f t="shared" si="231"/>
        <v>438</v>
      </c>
      <c r="I2066" s="4">
        <f t="shared" si="232"/>
        <v>0</v>
      </c>
      <c r="J2066" s="4">
        <f t="shared" si="230"/>
        <v>304</v>
      </c>
      <c r="K2066" s="4">
        <f t="shared" si="227"/>
        <v>6000</v>
      </c>
      <c r="L2066" s="4">
        <f>IF(D2066=1,"",VLOOKUP(D2066,系数!$AA$1:$AJ$12,MATCH(C2066,圣物评级,0),1))</f>
        <v>15</v>
      </c>
      <c r="M2066" s="4">
        <f t="shared" si="233"/>
        <v>2936</v>
      </c>
    </row>
    <row r="2067" spans="1:13" x14ac:dyDescent="0.3">
      <c r="A2067" s="4">
        <f t="shared" si="228"/>
        <v>81000018</v>
      </c>
      <c r="B2067" s="4">
        <v>2</v>
      </c>
      <c r="C2067" s="4">
        <f>INDEX(属性!F:F,MATCH(强化!A2067,属性!A:A,0))</f>
        <v>16</v>
      </c>
      <c r="D2067" s="4">
        <f t="shared" si="229"/>
        <v>25</v>
      </c>
      <c r="E2067" s="4">
        <v>0</v>
      </c>
      <c r="F2067" s="4">
        <v>0</v>
      </c>
      <c r="G2067" s="4">
        <v>0</v>
      </c>
      <c r="H2067" s="4">
        <f t="shared" si="231"/>
        <v>444</v>
      </c>
      <c r="I2067" s="4">
        <f t="shared" si="232"/>
        <v>0</v>
      </c>
      <c r="J2067" s="4">
        <f t="shared" si="230"/>
        <v>320</v>
      </c>
      <c r="K2067" s="4">
        <f t="shared" si="227"/>
        <v>6000</v>
      </c>
      <c r="L2067" s="4">
        <f>IF(D2067=1,"",VLOOKUP(D2067,系数!$AA$1:$AJ$12,MATCH(C2067,圣物评级,0),1))</f>
        <v>15</v>
      </c>
      <c r="M2067" s="4">
        <f t="shared" si="233"/>
        <v>3240</v>
      </c>
    </row>
    <row r="2068" spans="1:13" x14ac:dyDescent="0.3">
      <c r="A2068" s="4">
        <f t="shared" si="228"/>
        <v>81000018</v>
      </c>
      <c r="B2068" s="4">
        <v>2</v>
      </c>
      <c r="C2068" s="4">
        <f>INDEX(属性!F:F,MATCH(强化!A2068,属性!A:A,0))</f>
        <v>16</v>
      </c>
      <c r="D2068" s="4">
        <f t="shared" si="229"/>
        <v>26</v>
      </c>
      <c r="E2068" s="4">
        <v>0</v>
      </c>
      <c r="F2068" s="4">
        <v>0</v>
      </c>
      <c r="G2068" s="4">
        <v>0</v>
      </c>
      <c r="H2068" s="4">
        <f t="shared" si="231"/>
        <v>450</v>
      </c>
      <c r="I2068" s="4">
        <f t="shared" si="232"/>
        <v>0</v>
      </c>
      <c r="J2068" s="4">
        <f t="shared" si="230"/>
        <v>336</v>
      </c>
      <c r="K2068" s="4">
        <f t="shared" si="227"/>
        <v>6000</v>
      </c>
      <c r="L2068" s="4">
        <f>IF(D2068=1,"",VLOOKUP(D2068,系数!$AA$1:$AJ$12,MATCH(C2068,圣物评级,0),1))</f>
        <v>15</v>
      </c>
      <c r="M2068" s="4">
        <f t="shared" si="233"/>
        <v>3560</v>
      </c>
    </row>
    <row r="2069" spans="1:13" x14ac:dyDescent="0.3">
      <c r="A2069" s="4">
        <f t="shared" si="228"/>
        <v>81000018</v>
      </c>
      <c r="B2069" s="4">
        <v>2</v>
      </c>
      <c r="C2069" s="4">
        <f>INDEX(属性!F:F,MATCH(强化!A2069,属性!A:A,0))</f>
        <v>16</v>
      </c>
      <c r="D2069" s="4">
        <f t="shared" si="229"/>
        <v>27</v>
      </c>
      <c r="E2069" s="4">
        <v>0</v>
      </c>
      <c r="F2069" s="4">
        <v>0</v>
      </c>
      <c r="G2069" s="4">
        <v>0</v>
      </c>
      <c r="H2069" s="4">
        <f t="shared" si="231"/>
        <v>456</v>
      </c>
      <c r="I2069" s="4">
        <f t="shared" si="232"/>
        <v>0</v>
      </c>
      <c r="J2069" s="4">
        <f t="shared" si="230"/>
        <v>352</v>
      </c>
      <c r="K2069" s="4">
        <f t="shared" si="227"/>
        <v>6000</v>
      </c>
      <c r="L2069" s="4">
        <f>IF(D2069=1,"",VLOOKUP(D2069,系数!$AA$1:$AJ$12,MATCH(C2069,圣物评级,0),1))</f>
        <v>15</v>
      </c>
      <c r="M2069" s="4">
        <f t="shared" si="233"/>
        <v>3896</v>
      </c>
    </row>
    <row r="2070" spans="1:13" x14ac:dyDescent="0.3">
      <c r="A2070" s="4">
        <f t="shared" si="228"/>
        <v>81000018</v>
      </c>
      <c r="B2070" s="4">
        <v>2</v>
      </c>
      <c r="C2070" s="4">
        <f>INDEX(属性!F:F,MATCH(强化!A2070,属性!A:A,0))</f>
        <v>16</v>
      </c>
      <c r="D2070" s="4">
        <f t="shared" si="229"/>
        <v>28</v>
      </c>
      <c r="E2070" s="4">
        <v>0</v>
      </c>
      <c r="F2070" s="4">
        <v>0</v>
      </c>
      <c r="G2070" s="4">
        <v>0</v>
      </c>
      <c r="H2070" s="4">
        <f t="shared" si="231"/>
        <v>462</v>
      </c>
      <c r="I2070" s="4">
        <f t="shared" si="232"/>
        <v>0</v>
      </c>
      <c r="J2070" s="4">
        <f t="shared" si="230"/>
        <v>368</v>
      </c>
      <c r="K2070" s="4">
        <f t="shared" si="227"/>
        <v>6000</v>
      </c>
      <c r="L2070" s="4">
        <f>IF(D2070=1,"",VLOOKUP(D2070,系数!$AA$1:$AJ$12,MATCH(C2070,圣物评级,0),1))</f>
        <v>15</v>
      </c>
      <c r="M2070" s="4">
        <f t="shared" si="233"/>
        <v>4248</v>
      </c>
    </row>
    <row r="2071" spans="1:13" x14ac:dyDescent="0.3">
      <c r="A2071" s="4">
        <f t="shared" si="228"/>
        <v>81000018</v>
      </c>
      <c r="B2071" s="4">
        <v>2</v>
      </c>
      <c r="C2071" s="4">
        <f>INDEX(属性!F:F,MATCH(强化!A2071,属性!A:A,0))</f>
        <v>16</v>
      </c>
      <c r="D2071" s="4">
        <f t="shared" si="229"/>
        <v>29</v>
      </c>
      <c r="E2071" s="4">
        <v>0</v>
      </c>
      <c r="F2071" s="4">
        <v>0</v>
      </c>
      <c r="G2071" s="4">
        <v>0</v>
      </c>
      <c r="H2071" s="4">
        <f t="shared" si="231"/>
        <v>468</v>
      </c>
      <c r="I2071" s="4">
        <f t="shared" si="232"/>
        <v>0</v>
      </c>
      <c r="J2071" s="4">
        <f t="shared" si="230"/>
        <v>384</v>
      </c>
      <c r="K2071" s="4">
        <f t="shared" si="227"/>
        <v>6000</v>
      </c>
      <c r="L2071" s="4">
        <f>IF(D2071=1,"",VLOOKUP(D2071,系数!$AA$1:$AJ$12,MATCH(C2071,圣物评级,0),1))</f>
        <v>15</v>
      </c>
      <c r="M2071" s="4">
        <f t="shared" si="233"/>
        <v>4616</v>
      </c>
    </row>
    <row r="2072" spans="1:13" x14ac:dyDescent="0.3">
      <c r="A2072" s="4">
        <f t="shared" si="228"/>
        <v>81000018</v>
      </c>
      <c r="B2072" s="4">
        <v>2</v>
      </c>
      <c r="C2072" s="4">
        <f>INDEX(属性!F:F,MATCH(强化!A2072,属性!A:A,0))</f>
        <v>16</v>
      </c>
      <c r="D2072" s="4">
        <f t="shared" si="229"/>
        <v>30</v>
      </c>
      <c r="E2072" s="4">
        <v>0</v>
      </c>
      <c r="F2072" s="4">
        <v>0</v>
      </c>
      <c r="G2072" s="4">
        <v>0</v>
      </c>
      <c r="H2072" s="4">
        <f t="shared" si="231"/>
        <v>474</v>
      </c>
      <c r="I2072" s="4">
        <f t="shared" si="232"/>
        <v>0</v>
      </c>
      <c r="J2072" s="4">
        <f t="shared" si="230"/>
        <v>400</v>
      </c>
      <c r="K2072" s="4">
        <f t="shared" si="227"/>
        <v>6000</v>
      </c>
      <c r="L2072" s="4">
        <f>IF(D2072=1,"",VLOOKUP(D2072,系数!$AA$1:$AJ$12,MATCH(C2072,圣物评级,0),1))</f>
        <v>20</v>
      </c>
      <c r="M2072" s="4">
        <f t="shared" si="233"/>
        <v>5000</v>
      </c>
    </row>
    <row r="2073" spans="1:13" x14ac:dyDescent="0.3">
      <c r="A2073" s="4">
        <f t="shared" si="228"/>
        <v>81000018</v>
      </c>
      <c r="B2073" s="4">
        <v>2</v>
      </c>
      <c r="C2073" s="4">
        <f>INDEX(属性!F:F,MATCH(强化!A2073,属性!A:A,0))</f>
        <v>16</v>
      </c>
      <c r="D2073" s="4">
        <f t="shared" si="229"/>
        <v>31</v>
      </c>
      <c r="E2073" s="4">
        <v>0</v>
      </c>
      <c r="F2073" s="4">
        <v>0</v>
      </c>
      <c r="G2073" s="4">
        <v>0</v>
      </c>
      <c r="H2073" s="4">
        <f t="shared" si="231"/>
        <v>480</v>
      </c>
      <c r="I2073" s="4">
        <f t="shared" si="232"/>
        <v>0</v>
      </c>
      <c r="J2073" s="4">
        <f t="shared" si="230"/>
        <v>424</v>
      </c>
      <c r="K2073" s="4">
        <f t="shared" si="227"/>
        <v>6000</v>
      </c>
      <c r="L2073" s="4">
        <f>IF(D2073=1,"",VLOOKUP(D2073,系数!$AA$1:$AJ$12,MATCH(C2073,圣物评级,0),1))</f>
        <v>20</v>
      </c>
      <c r="M2073" s="4">
        <f t="shared" si="233"/>
        <v>5400</v>
      </c>
    </row>
    <row r="2074" spans="1:13" x14ac:dyDescent="0.3">
      <c r="A2074" s="4">
        <f t="shared" si="228"/>
        <v>81000018</v>
      </c>
      <c r="B2074" s="4">
        <v>2</v>
      </c>
      <c r="C2074" s="4">
        <f>INDEX(属性!F:F,MATCH(强化!A2074,属性!A:A,0))</f>
        <v>16</v>
      </c>
      <c r="D2074" s="4">
        <f t="shared" si="229"/>
        <v>32</v>
      </c>
      <c r="E2074" s="4">
        <v>0</v>
      </c>
      <c r="F2074" s="4">
        <v>0</v>
      </c>
      <c r="G2074" s="4">
        <v>0</v>
      </c>
      <c r="H2074" s="4">
        <f t="shared" si="231"/>
        <v>486</v>
      </c>
      <c r="I2074" s="4">
        <f t="shared" si="232"/>
        <v>0</v>
      </c>
      <c r="J2074" s="4">
        <f t="shared" si="230"/>
        <v>448</v>
      </c>
      <c r="K2074" s="4">
        <f t="shared" si="227"/>
        <v>6000</v>
      </c>
      <c r="L2074" s="4">
        <f>IF(D2074=1,"",VLOOKUP(D2074,系数!$AA$1:$AJ$12,MATCH(C2074,圣物评级,0),1))</f>
        <v>20</v>
      </c>
      <c r="M2074" s="4">
        <f t="shared" si="233"/>
        <v>5824</v>
      </c>
    </row>
    <row r="2075" spans="1:13" x14ac:dyDescent="0.3">
      <c r="A2075" s="4">
        <f t="shared" si="228"/>
        <v>81000018</v>
      </c>
      <c r="B2075" s="4">
        <v>2</v>
      </c>
      <c r="C2075" s="4">
        <f>INDEX(属性!F:F,MATCH(强化!A2075,属性!A:A,0))</f>
        <v>16</v>
      </c>
      <c r="D2075" s="4">
        <f t="shared" si="229"/>
        <v>33</v>
      </c>
      <c r="E2075" s="4">
        <v>0</v>
      </c>
      <c r="F2075" s="4">
        <v>0</v>
      </c>
      <c r="G2075" s="4">
        <v>0</v>
      </c>
      <c r="H2075" s="4">
        <f t="shared" si="231"/>
        <v>492</v>
      </c>
      <c r="I2075" s="4">
        <f t="shared" si="232"/>
        <v>0</v>
      </c>
      <c r="J2075" s="4">
        <f t="shared" si="230"/>
        <v>472</v>
      </c>
      <c r="K2075" s="4">
        <f t="shared" si="227"/>
        <v>6000</v>
      </c>
      <c r="L2075" s="4">
        <f>IF(D2075=1,"",VLOOKUP(D2075,系数!$AA$1:$AJ$12,MATCH(C2075,圣物评级,0),1))</f>
        <v>20</v>
      </c>
      <c r="M2075" s="4">
        <f t="shared" si="233"/>
        <v>6272</v>
      </c>
    </row>
    <row r="2076" spans="1:13" x14ac:dyDescent="0.3">
      <c r="A2076" s="4">
        <f t="shared" si="228"/>
        <v>81000018</v>
      </c>
      <c r="B2076" s="4">
        <v>2</v>
      </c>
      <c r="C2076" s="4">
        <f>INDEX(属性!F:F,MATCH(强化!A2076,属性!A:A,0))</f>
        <v>16</v>
      </c>
      <c r="D2076" s="4">
        <f t="shared" si="229"/>
        <v>34</v>
      </c>
      <c r="E2076" s="4">
        <v>0</v>
      </c>
      <c r="F2076" s="4">
        <v>0</v>
      </c>
      <c r="G2076" s="4">
        <v>0</v>
      </c>
      <c r="H2076" s="4">
        <f t="shared" si="231"/>
        <v>498</v>
      </c>
      <c r="I2076" s="4">
        <f t="shared" si="232"/>
        <v>0</v>
      </c>
      <c r="J2076" s="4">
        <f t="shared" si="230"/>
        <v>496</v>
      </c>
      <c r="K2076" s="4">
        <f t="shared" si="227"/>
        <v>6000</v>
      </c>
      <c r="L2076" s="4">
        <f>IF(D2076=1,"",VLOOKUP(D2076,系数!$AA$1:$AJ$12,MATCH(C2076,圣物评级,0),1))</f>
        <v>20</v>
      </c>
      <c r="M2076" s="4">
        <f t="shared" si="233"/>
        <v>6744</v>
      </c>
    </row>
    <row r="2077" spans="1:13" x14ac:dyDescent="0.3">
      <c r="A2077" s="4">
        <f t="shared" si="228"/>
        <v>81000018</v>
      </c>
      <c r="B2077" s="4">
        <v>2</v>
      </c>
      <c r="C2077" s="4">
        <f>INDEX(属性!F:F,MATCH(强化!A2077,属性!A:A,0))</f>
        <v>16</v>
      </c>
      <c r="D2077" s="4">
        <f t="shared" si="229"/>
        <v>35</v>
      </c>
      <c r="E2077" s="4">
        <v>0</v>
      </c>
      <c r="F2077" s="4">
        <v>0</v>
      </c>
      <c r="G2077" s="4">
        <v>0</v>
      </c>
      <c r="H2077" s="4">
        <f t="shared" si="231"/>
        <v>504</v>
      </c>
      <c r="I2077" s="4">
        <f t="shared" si="232"/>
        <v>0</v>
      </c>
      <c r="J2077" s="4">
        <f t="shared" si="230"/>
        <v>520</v>
      </c>
      <c r="K2077" s="4">
        <f t="shared" si="227"/>
        <v>6000</v>
      </c>
      <c r="L2077" s="4">
        <f>IF(D2077=1,"",VLOOKUP(D2077,系数!$AA$1:$AJ$12,MATCH(C2077,圣物评级,0),1))</f>
        <v>20</v>
      </c>
      <c r="M2077" s="4">
        <f t="shared" si="233"/>
        <v>7240</v>
      </c>
    </row>
    <row r="2078" spans="1:13" x14ac:dyDescent="0.3">
      <c r="A2078" s="4">
        <f t="shared" si="228"/>
        <v>81000018</v>
      </c>
      <c r="B2078" s="4">
        <v>2</v>
      </c>
      <c r="C2078" s="4">
        <f>INDEX(属性!F:F,MATCH(强化!A2078,属性!A:A,0))</f>
        <v>16</v>
      </c>
      <c r="D2078" s="4">
        <f t="shared" si="229"/>
        <v>36</v>
      </c>
      <c r="E2078" s="4">
        <v>0</v>
      </c>
      <c r="F2078" s="4">
        <v>0</v>
      </c>
      <c r="G2078" s="4">
        <v>0</v>
      </c>
      <c r="H2078" s="4">
        <f t="shared" si="231"/>
        <v>510</v>
      </c>
      <c r="I2078" s="4">
        <f t="shared" si="232"/>
        <v>0</v>
      </c>
      <c r="J2078" s="4">
        <f t="shared" si="230"/>
        <v>544</v>
      </c>
      <c r="K2078" s="4">
        <f t="shared" si="227"/>
        <v>6000</v>
      </c>
      <c r="L2078" s="4">
        <f>IF(D2078=1,"",VLOOKUP(D2078,系数!$AA$1:$AJ$12,MATCH(C2078,圣物评级,0),1))</f>
        <v>20</v>
      </c>
      <c r="M2078" s="4">
        <f t="shared" si="233"/>
        <v>7760</v>
      </c>
    </row>
    <row r="2079" spans="1:13" x14ac:dyDescent="0.3">
      <c r="A2079" s="4">
        <f t="shared" si="228"/>
        <v>81000018</v>
      </c>
      <c r="B2079" s="4">
        <v>2</v>
      </c>
      <c r="C2079" s="4">
        <f>INDEX(属性!F:F,MATCH(强化!A2079,属性!A:A,0))</f>
        <v>16</v>
      </c>
      <c r="D2079" s="4">
        <f t="shared" si="229"/>
        <v>37</v>
      </c>
      <c r="E2079" s="4">
        <v>0</v>
      </c>
      <c r="F2079" s="4">
        <v>0</v>
      </c>
      <c r="G2079" s="4">
        <v>0</v>
      </c>
      <c r="H2079" s="4">
        <f t="shared" si="231"/>
        <v>516</v>
      </c>
      <c r="I2079" s="4">
        <f t="shared" si="232"/>
        <v>0</v>
      </c>
      <c r="J2079" s="4">
        <f t="shared" si="230"/>
        <v>568</v>
      </c>
      <c r="K2079" s="4">
        <f t="shared" si="227"/>
        <v>6000</v>
      </c>
      <c r="L2079" s="4">
        <f>IF(D2079=1,"",VLOOKUP(D2079,系数!$AA$1:$AJ$12,MATCH(C2079,圣物评级,0),1))</f>
        <v>20</v>
      </c>
      <c r="M2079" s="4">
        <f t="shared" si="233"/>
        <v>8304</v>
      </c>
    </row>
    <row r="2080" spans="1:13" x14ac:dyDescent="0.3">
      <c r="A2080" s="4">
        <f t="shared" si="228"/>
        <v>81000018</v>
      </c>
      <c r="B2080" s="4">
        <v>2</v>
      </c>
      <c r="C2080" s="4">
        <f>INDEX(属性!F:F,MATCH(强化!A2080,属性!A:A,0))</f>
        <v>16</v>
      </c>
      <c r="D2080" s="4">
        <f t="shared" si="229"/>
        <v>38</v>
      </c>
      <c r="E2080" s="4">
        <v>0</v>
      </c>
      <c r="F2080" s="4">
        <v>0</v>
      </c>
      <c r="G2080" s="4">
        <v>0</v>
      </c>
      <c r="H2080" s="4">
        <f t="shared" si="231"/>
        <v>522</v>
      </c>
      <c r="I2080" s="4">
        <f t="shared" si="232"/>
        <v>0</v>
      </c>
      <c r="J2080" s="4">
        <f t="shared" si="230"/>
        <v>592</v>
      </c>
      <c r="K2080" s="4">
        <f t="shared" si="227"/>
        <v>6000</v>
      </c>
      <c r="L2080" s="4">
        <f>IF(D2080=1,"",VLOOKUP(D2080,系数!$AA$1:$AJ$12,MATCH(C2080,圣物评级,0),1))</f>
        <v>20</v>
      </c>
      <c r="M2080" s="4">
        <f t="shared" si="233"/>
        <v>8872</v>
      </c>
    </row>
    <row r="2081" spans="1:13" x14ac:dyDescent="0.3">
      <c r="A2081" s="4">
        <f t="shared" si="228"/>
        <v>81000018</v>
      </c>
      <c r="B2081" s="4">
        <v>2</v>
      </c>
      <c r="C2081" s="4">
        <f>INDEX(属性!F:F,MATCH(强化!A2081,属性!A:A,0))</f>
        <v>16</v>
      </c>
      <c r="D2081" s="4">
        <f t="shared" si="229"/>
        <v>39</v>
      </c>
      <c r="E2081" s="4">
        <v>0</v>
      </c>
      <c r="F2081" s="4">
        <v>0</v>
      </c>
      <c r="G2081" s="4">
        <v>0</v>
      </c>
      <c r="H2081" s="4">
        <f t="shared" si="231"/>
        <v>528</v>
      </c>
      <c r="I2081" s="4">
        <f t="shared" si="232"/>
        <v>0</v>
      </c>
      <c r="J2081" s="4">
        <f t="shared" si="230"/>
        <v>616</v>
      </c>
      <c r="K2081" s="4">
        <f t="shared" si="227"/>
        <v>6000</v>
      </c>
      <c r="L2081" s="4">
        <f>IF(D2081=1,"",VLOOKUP(D2081,系数!$AA$1:$AJ$12,MATCH(C2081,圣物评级,0),1))</f>
        <v>20</v>
      </c>
      <c r="M2081" s="4">
        <f t="shared" si="233"/>
        <v>9464</v>
      </c>
    </row>
    <row r="2082" spans="1:13" x14ac:dyDescent="0.3">
      <c r="A2082" s="4">
        <f t="shared" si="228"/>
        <v>81000018</v>
      </c>
      <c r="B2082" s="4">
        <v>2</v>
      </c>
      <c r="C2082" s="4">
        <f>INDEX(属性!F:F,MATCH(强化!A2082,属性!A:A,0))</f>
        <v>16</v>
      </c>
      <c r="D2082" s="4">
        <f t="shared" si="229"/>
        <v>40</v>
      </c>
      <c r="E2082" s="4">
        <v>0</v>
      </c>
      <c r="F2082" s="4">
        <v>0</v>
      </c>
      <c r="G2082" s="4">
        <v>0</v>
      </c>
      <c r="H2082" s="4">
        <f t="shared" si="231"/>
        <v>534</v>
      </c>
      <c r="I2082" s="4">
        <f t="shared" si="232"/>
        <v>0</v>
      </c>
      <c r="J2082" s="4">
        <f t="shared" si="230"/>
        <v>640</v>
      </c>
      <c r="K2082" s="4">
        <f t="shared" si="227"/>
        <v>6000</v>
      </c>
      <c r="L2082" s="4">
        <f>IF(D2082=1,"",VLOOKUP(D2082,系数!$AA$1:$AJ$12,MATCH(C2082,圣物评级,0),1))</f>
        <v>25</v>
      </c>
      <c r="M2082" s="4">
        <f t="shared" si="233"/>
        <v>10080</v>
      </c>
    </row>
    <row r="2083" spans="1:13" x14ac:dyDescent="0.3">
      <c r="A2083" s="4">
        <f t="shared" si="228"/>
        <v>81000018</v>
      </c>
      <c r="B2083" s="4">
        <v>2</v>
      </c>
      <c r="C2083" s="4">
        <f>INDEX(属性!F:F,MATCH(强化!A2083,属性!A:A,0))</f>
        <v>16</v>
      </c>
      <c r="D2083" s="4">
        <f t="shared" si="229"/>
        <v>41</v>
      </c>
      <c r="E2083" s="4">
        <v>0</v>
      </c>
      <c r="F2083" s="4">
        <v>0</v>
      </c>
      <c r="G2083" s="4">
        <v>0</v>
      </c>
      <c r="H2083" s="4">
        <f t="shared" si="231"/>
        <v>540</v>
      </c>
      <c r="I2083" s="4">
        <f t="shared" si="232"/>
        <v>0</v>
      </c>
      <c r="J2083" s="4">
        <f t="shared" si="230"/>
        <v>672</v>
      </c>
      <c r="K2083" s="4">
        <f t="shared" si="227"/>
        <v>6000</v>
      </c>
      <c r="L2083" s="4">
        <f>IF(D2083=1,"",VLOOKUP(D2083,系数!$AA$1:$AJ$12,MATCH(C2083,圣物评级,0),1))</f>
        <v>25</v>
      </c>
      <c r="M2083" s="4">
        <f t="shared" si="233"/>
        <v>10720</v>
      </c>
    </row>
    <row r="2084" spans="1:13" x14ac:dyDescent="0.3">
      <c r="A2084" s="4">
        <f t="shared" si="228"/>
        <v>81000018</v>
      </c>
      <c r="B2084" s="4">
        <v>2</v>
      </c>
      <c r="C2084" s="4">
        <f>INDEX(属性!F:F,MATCH(强化!A2084,属性!A:A,0))</f>
        <v>16</v>
      </c>
      <c r="D2084" s="4">
        <f t="shared" si="229"/>
        <v>42</v>
      </c>
      <c r="E2084" s="4">
        <v>0</v>
      </c>
      <c r="F2084" s="4">
        <v>0</v>
      </c>
      <c r="G2084" s="4">
        <v>0</v>
      </c>
      <c r="H2084" s="4">
        <f t="shared" si="231"/>
        <v>546</v>
      </c>
      <c r="I2084" s="4">
        <f t="shared" si="232"/>
        <v>0</v>
      </c>
      <c r="J2084" s="4">
        <f t="shared" si="230"/>
        <v>705</v>
      </c>
      <c r="K2084" s="4">
        <f t="shared" si="227"/>
        <v>6000</v>
      </c>
      <c r="L2084" s="4">
        <f>IF(D2084=1,"",VLOOKUP(D2084,系数!$AA$1:$AJ$12,MATCH(C2084,圣物评级,0),1))</f>
        <v>25</v>
      </c>
      <c r="M2084" s="4">
        <f t="shared" si="233"/>
        <v>11392</v>
      </c>
    </row>
    <row r="2085" spans="1:13" x14ac:dyDescent="0.3">
      <c r="A2085" s="4">
        <f t="shared" si="228"/>
        <v>81000018</v>
      </c>
      <c r="B2085" s="4">
        <v>2</v>
      </c>
      <c r="C2085" s="4">
        <f>INDEX(属性!F:F,MATCH(强化!A2085,属性!A:A,0))</f>
        <v>16</v>
      </c>
      <c r="D2085" s="4">
        <f t="shared" si="229"/>
        <v>43</v>
      </c>
      <c r="E2085" s="4">
        <v>0</v>
      </c>
      <c r="F2085" s="4">
        <v>0</v>
      </c>
      <c r="G2085" s="4">
        <v>0</v>
      </c>
      <c r="H2085" s="4">
        <f t="shared" si="231"/>
        <v>552</v>
      </c>
      <c r="I2085" s="4">
        <f t="shared" si="232"/>
        <v>0</v>
      </c>
      <c r="J2085" s="4">
        <f t="shared" si="230"/>
        <v>740</v>
      </c>
      <c r="K2085" s="4">
        <f t="shared" si="227"/>
        <v>6000</v>
      </c>
      <c r="L2085" s="4">
        <f>IF(D2085=1,"",VLOOKUP(D2085,系数!$AA$1:$AJ$12,MATCH(C2085,圣物评级,0),1))</f>
        <v>25</v>
      </c>
      <c r="M2085" s="4">
        <f t="shared" si="233"/>
        <v>12097</v>
      </c>
    </row>
    <row r="2086" spans="1:13" x14ac:dyDescent="0.3">
      <c r="A2086" s="4">
        <f t="shared" si="228"/>
        <v>81000018</v>
      </c>
      <c r="B2086" s="4">
        <v>2</v>
      </c>
      <c r="C2086" s="4">
        <f>INDEX(属性!F:F,MATCH(强化!A2086,属性!A:A,0))</f>
        <v>16</v>
      </c>
      <c r="D2086" s="4">
        <f t="shared" si="229"/>
        <v>44</v>
      </c>
      <c r="E2086" s="4">
        <v>0</v>
      </c>
      <c r="F2086" s="4">
        <v>0</v>
      </c>
      <c r="G2086" s="4">
        <v>0</v>
      </c>
      <c r="H2086" s="4">
        <f t="shared" si="231"/>
        <v>558</v>
      </c>
      <c r="I2086" s="4">
        <f t="shared" si="232"/>
        <v>0</v>
      </c>
      <c r="J2086" s="4">
        <f t="shared" si="230"/>
        <v>777</v>
      </c>
      <c r="K2086" s="4">
        <f t="shared" si="227"/>
        <v>6000</v>
      </c>
      <c r="L2086" s="4">
        <f>IF(D2086=1,"",VLOOKUP(D2086,系数!$AA$1:$AJ$12,MATCH(C2086,圣物评级,0),1))</f>
        <v>25</v>
      </c>
      <c r="M2086" s="4">
        <f t="shared" si="233"/>
        <v>12837</v>
      </c>
    </row>
    <row r="2087" spans="1:13" x14ac:dyDescent="0.3">
      <c r="A2087" s="4">
        <f t="shared" si="228"/>
        <v>81000018</v>
      </c>
      <c r="B2087" s="4">
        <v>2</v>
      </c>
      <c r="C2087" s="4">
        <f>INDEX(属性!F:F,MATCH(强化!A2087,属性!A:A,0))</f>
        <v>16</v>
      </c>
      <c r="D2087" s="4">
        <f t="shared" si="229"/>
        <v>45</v>
      </c>
      <c r="E2087" s="4">
        <v>0</v>
      </c>
      <c r="F2087" s="4">
        <v>0</v>
      </c>
      <c r="G2087" s="4">
        <v>0</v>
      </c>
      <c r="H2087" s="4">
        <f t="shared" si="231"/>
        <v>564</v>
      </c>
      <c r="I2087" s="4">
        <f t="shared" si="232"/>
        <v>0</v>
      </c>
      <c r="J2087" s="4">
        <f t="shared" si="230"/>
        <v>816</v>
      </c>
      <c r="K2087" s="4">
        <f t="shared" si="227"/>
        <v>6000</v>
      </c>
      <c r="L2087" s="4">
        <f>IF(D2087=1,"",VLOOKUP(D2087,系数!$AA$1:$AJ$12,MATCH(C2087,圣物评级,0),1))</f>
        <v>25</v>
      </c>
      <c r="M2087" s="4">
        <f t="shared" si="233"/>
        <v>13614</v>
      </c>
    </row>
    <row r="2088" spans="1:13" x14ac:dyDescent="0.3">
      <c r="A2088" s="4">
        <f t="shared" si="228"/>
        <v>81000018</v>
      </c>
      <c r="B2088" s="4">
        <v>2</v>
      </c>
      <c r="C2088" s="4">
        <f>INDEX(属性!F:F,MATCH(强化!A2088,属性!A:A,0))</f>
        <v>16</v>
      </c>
      <c r="D2088" s="4">
        <f t="shared" si="229"/>
        <v>46</v>
      </c>
      <c r="E2088" s="4">
        <v>0</v>
      </c>
      <c r="F2088" s="4">
        <v>0</v>
      </c>
      <c r="G2088" s="4">
        <v>0</v>
      </c>
      <c r="H2088" s="4">
        <f t="shared" si="231"/>
        <v>570</v>
      </c>
      <c r="I2088" s="4">
        <f t="shared" si="232"/>
        <v>0</v>
      </c>
      <c r="J2088" s="4">
        <f t="shared" si="230"/>
        <v>856</v>
      </c>
      <c r="K2088" s="4">
        <f t="shared" si="227"/>
        <v>6000</v>
      </c>
      <c r="L2088" s="4">
        <f>IF(D2088=1,"",VLOOKUP(D2088,系数!$AA$1:$AJ$12,MATCH(C2088,圣物评级,0),1))</f>
        <v>25</v>
      </c>
      <c r="M2088" s="4">
        <f t="shared" si="233"/>
        <v>14430</v>
      </c>
    </row>
    <row r="2089" spans="1:13" x14ac:dyDescent="0.3">
      <c r="A2089" s="4">
        <f t="shared" si="228"/>
        <v>81000018</v>
      </c>
      <c r="B2089" s="4">
        <v>2</v>
      </c>
      <c r="C2089" s="4">
        <f>INDEX(属性!F:F,MATCH(强化!A2089,属性!A:A,0))</f>
        <v>16</v>
      </c>
      <c r="D2089" s="4">
        <f t="shared" si="229"/>
        <v>47</v>
      </c>
      <c r="E2089" s="4">
        <v>0</v>
      </c>
      <c r="F2089" s="4">
        <v>0</v>
      </c>
      <c r="G2089" s="4">
        <v>0</v>
      </c>
      <c r="H2089" s="4">
        <f t="shared" si="231"/>
        <v>576</v>
      </c>
      <c r="I2089" s="4">
        <f t="shared" si="232"/>
        <v>0</v>
      </c>
      <c r="J2089" s="4">
        <f t="shared" si="230"/>
        <v>899</v>
      </c>
      <c r="K2089" s="4">
        <f t="shared" si="227"/>
        <v>6000</v>
      </c>
      <c r="L2089" s="4">
        <f>IF(D2089=1,"",VLOOKUP(D2089,系数!$AA$1:$AJ$12,MATCH(C2089,圣物评级,0),1))</f>
        <v>25</v>
      </c>
      <c r="M2089" s="4">
        <f t="shared" si="233"/>
        <v>15286</v>
      </c>
    </row>
    <row r="2090" spans="1:13" x14ac:dyDescent="0.3">
      <c r="A2090" s="4">
        <f t="shared" si="228"/>
        <v>81000018</v>
      </c>
      <c r="B2090" s="4">
        <v>2</v>
      </c>
      <c r="C2090" s="4">
        <f>INDEX(属性!F:F,MATCH(强化!A2090,属性!A:A,0))</f>
        <v>16</v>
      </c>
      <c r="D2090" s="4">
        <f t="shared" si="229"/>
        <v>48</v>
      </c>
      <c r="E2090" s="4">
        <v>0</v>
      </c>
      <c r="F2090" s="4">
        <v>0</v>
      </c>
      <c r="G2090" s="4">
        <v>0</v>
      </c>
      <c r="H2090" s="4">
        <f t="shared" si="231"/>
        <v>582</v>
      </c>
      <c r="I2090" s="4">
        <f t="shared" si="232"/>
        <v>0</v>
      </c>
      <c r="J2090" s="4">
        <f t="shared" si="230"/>
        <v>944</v>
      </c>
      <c r="K2090" s="4">
        <f t="shared" si="227"/>
        <v>6000</v>
      </c>
      <c r="L2090" s="4">
        <f>IF(D2090=1,"",VLOOKUP(D2090,系数!$AA$1:$AJ$12,MATCH(C2090,圣物评级,0),1))</f>
        <v>25</v>
      </c>
      <c r="M2090" s="4">
        <f t="shared" si="233"/>
        <v>16185</v>
      </c>
    </row>
    <row r="2091" spans="1:13" x14ac:dyDescent="0.3">
      <c r="A2091" s="4">
        <f t="shared" si="228"/>
        <v>81000018</v>
      </c>
      <c r="B2091" s="4">
        <v>2</v>
      </c>
      <c r="C2091" s="4">
        <f>INDEX(属性!F:F,MATCH(强化!A2091,属性!A:A,0))</f>
        <v>16</v>
      </c>
      <c r="D2091" s="4">
        <f t="shared" si="229"/>
        <v>49</v>
      </c>
      <c r="E2091" s="4">
        <v>0</v>
      </c>
      <c r="F2091" s="4">
        <v>0</v>
      </c>
      <c r="G2091" s="4">
        <v>0</v>
      </c>
      <c r="H2091" s="4">
        <f t="shared" si="231"/>
        <v>588</v>
      </c>
      <c r="I2091" s="4">
        <f t="shared" si="232"/>
        <v>0</v>
      </c>
      <c r="J2091" s="4">
        <f t="shared" si="230"/>
        <v>991</v>
      </c>
      <c r="K2091" s="4">
        <f t="shared" si="227"/>
        <v>6000</v>
      </c>
      <c r="L2091" s="4">
        <f>IF(D2091=1,"",VLOOKUP(D2091,系数!$AA$1:$AJ$12,MATCH(C2091,圣物评级,0),1))</f>
        <v>25</v>
      </c>
      <c r="M2091" s="4">
        <f t="shared" si="233"/>
        <v>17129</v>
      </c>
    </row>
    <row r="2092" spans="1:13" x14ac:dyDescent="0.3">
      <c r="A2092" s="4">
        <f t="shared" si="228"/>
        <v>81000018</v>
      </c>
      <c r="B2092" s="4">
        <v>2</v>
      </c>
      <c r="C2092" s="4">
        <f>INDEX(属性!F:F,MATCH(强化!A2092,属性!A:A,0))</f>
        <v>16</v>
      </c>
      <c r="D2092" s="4">
        <f t="shared" si="229"/>
        <v>50</v>
      </c>
      <c r="E2092" s="4">
        <v>0</v>
      </c>
      <c r="F2092" s="4">
        <v>0</v>
      </c>
      <c r="G2092" s="4">
        <v>0</v>
      </c>
      <c r="H2092" s="4">
        <f t="shared" si="231"/>
        <v>594</v>
      </c>
      <c r="I2092" s="4">
        <f t="shared" si="232"/>
        <v>0</v>
      </c>
      <c r="J2092" s="4">
        <f t="shared" si="230"/>
        <v>1040</v>
      </c>
      <c r="K2092" s="4">
        <f t="shared" si="227"/>
        <v>6000</v>
      </c>
      <c r="L2092" s="4">
        <f>IF(D2092=1,"",VLOOKUP(D2092,系数!$AA$1:$AJ$12,MATCH(C2092,圣物评级,0),1))</f>
        <v>30</v>
      </c>
      <c r="M2092" s="4">
        <f t="shared" si="233"/>
        <v>18120</v>
      </c>
    </row>
    <row r="2093" spans="1:13" x14ac:dyDescent="0.3">
      <c r="A2093" s="4">
        <f t="shared" si="228"/>
        <v>81000018</v>
      </c>
      <c r="B2093" s="4">
        <v>2</v>
      </c>
      <c r="C2093" s="4">
        <f>INDEX(属性!F:F,MATCH(强化!A2093,属性!A:A,0))</f>
        <v>16</v>
      </c>
      <c r="D2093" s="4">
        <f t="shared" si="229"/>
        <v>51</v>
      </c>
      <c r="E2093" s="4">
        <v>0</v>
      </c>
      <c r="F2093" s="4">
        <v>0</v>
      </c>
      <c r="G2093" s="4">
        <v>0</v>
      </c>
      <c r="H2093" s="4">
        <f t="shared" si="231"/>
        <v>600</v>
      </c>
      <c r="I2093" s="4">
        <f t="shared" si="232"/>
        <v>0</v>
      </c>
      <c r="J2093" s="4">
        <f t="shared" si="230"/>
        <v>1112</v>
      </c>
      <c r="K2093" s="4">
        <f t="shared" si="227"/>
        <v>6000</v>
      </c>
      <c r="L2093" s="4">
        <f>IF(D2093=1,"",VLOOKUP(D2093,系数!$AA$1:$AJ$12,MATCH(C2093,圣物评级,0),1))</f>
        <v>30</v>
      </c>
      <c r="M2093" s="4">
        <f t="shared" si="233"/>
        <v>19160</v>
      </c>
    </row>
    <row r="2094" spans="1:13" x14ac:dyDescent="0.3">
      <c r="A2094" s="4">
        <f t="shared" si="228"/>
        <v>81000018</v>
      </c>
      <c r="B2094" s="4">
        <v>2</v>
      </c>
      <c r="C2094" s="4">
        <f>INDEX(属性!F:F,MATCH(强化!A2094,属性!A:A,0))</f>
        <v>16</v>
      </c>
      <c r="D2094" s="4">
        <f t="shared" si="229"/>
        <v>52</v>
      </c>
      <c r="E2094" s="4">
        <v>0</v>
      </c>
      <c r="F2094" s="4">
        <v>0</v>
      </c>
      <c r="G2094" s="4">
        <v>0</v>
      </c>
      <c r="H2094" s="4">
        <f t="shared" si="231"/>
        <v>606</v>
      </c>
      <c r="I2094" s="4">
        <f t="shared" si="232"/>
        <v>0</v>
      </c>
      <c r="J2094" s="4">
        <f t="shared" si="230"/>
        <v>1190</v>
      </c>
      <c r="K2094" s="4">
        <f t="shared" si="227"/>
        <v>6000</v>
      </c>
      <c r="L2094" s="4">
        <f>IF(D2094=1,"",VLOOKUP(D2094,系数!$AA$1:$AJ$12,MATCH(C2094,圣物评级,0),1))</f>
        <v>30</v>
      </c>
      <c r="M2094" s="4">
        <f t="shared" si="233"/>
        <v>20272</v>
      </c>
    </row>
    <row r="2095" spans="1:13" x14ac:dyDescent="0.3">
      <c r="A2095" s="4">
        <f t="shared" si="228"/>
        <v>81000018</v>
      </c>
      <c r="B2095" s="4">
        <v>2</v>
      </c>
      <c r="C2095" s="4">
        <f>INDEX(属性!F:F,MATCH(强化!A2095,属性!A:A,0))</f>
        <v>16</v>
      </c>
      <c r="D2095" s="4">
        <f t="shared" si="229"/>
        <v>53</v>
      </c>
      <c r="E2095" s="4">
        <v>0</v>
      </c>
      <c r="F2095" s="4">
        <v>0</v>
      </c>
      <c r="G2095" s="4">
        <v>0</v>
      </c>
      <c r="H2095" s="4">
        <f t="shared" si="231"/>
        <v>612</v>
      </c>
      <c r="I2095" s="4">
        <f t="shared" si="232"/>
        <v>0</v>
      </c>
      <c r="J2095" s="4">
        <f t="shared" si="230"/>
        <v>1273</v>
      </c>
      <c r="K2095" s="4">
        <f t="shared" si="227"/>
        <v>6000</v>
      </c>
      <c r="L2095" s="4">
        <f>IF(D2095=1,"",VLOOKUP(D2095,系数!$AA$1:$AJ$12,MATCH(C2095,圣物评级,0),1))</f>
        <v>30</v>
      </c>
      <c r="M2095" s="4">
        <f t="shared" si="233"/>
        <v>21462</v>
      </c>
    </row>
    <row r="2096" spans="1:13" x14ac:dyDescent="0.3">
      <c r="A2096" s="4">
        <f t="shared" si="228"/>
        <v>81000018</v>
      </c>
      <c r="B2096" s="4">
        <v>2</v>
      </c>
      <c r="C2096" s="4">
        <f>INDEX(属性!F:F,MATCH(强化!A2096,属性!A:A,0))</f>
        <v>16</v>
      </c>
      <c r="D2096" s="4">
        <f t="shared" si="229"/>
        <v>54</v>
      </c>
      <c r="E2096" s="4">
        <v>0</v>
      </c>
      <c r="F2096" s="4">
        <v>0</v>
      </c>
      <c r="G2096" s="4">
        <v>0</v>
      </c>
      <c r="H2096" s="4">
        <f t="shared" si="231"/>
        <v>618</v>
      </c>
      <c r="I2096" s="4">
        <f t="shared" si="232"/>
        <v>0</v>
      </c>
      <c r="J2096" s="4">
        <f t="shared" si="230"/>
        <v>1362</v>
      </c>
      <c r="K2096" s="4">
        <f t="shared" si="227"/>
        <v>6000</v>
      </c>
      <c r="L2096" s="4">
        <f>IF(D2096=1,"",VLOOKUP(D2096,系数!$AA$1:$AJ$12,MATCH(C2096,圣物评级,0),1))</f>
        <v>30</v>
      </c>
      <c r="M2096" s="4">
        <f t="shared" si="233"/>
        <v>22735</v>
      </c>
    </row>
    <row r="2097" spans="1:13" x14ac:dyDescent="0.3">
      <c r="A2097" s="4">
        <f t="shared" si="228"/>
        <v>81000018</v>
      </c>
      <c r="B2097" s="4">
        <v>2</v>
      </c>
      <c r="C2097" s="4">
        <f>INDEX(属性!F:F,MATCH(强化!A2097,属性!A:A,0))</f>
        <v>16</v>
      </c>
      <c r="D2097" s="4">
        <f t="shared" si="229"/>
        <v>55</v>
      </c>
      <c r="E2097" s="4">
        <v>0</v>
      </c>
      <c r="F2097" s="4">
        <v>0</v>
      </c>
      <c r="G2097" s="4">
        <v>0</v>
      </c>
      <c r="H2097" s="4">
        <f t="shared" si="231"/>
        <v>624</v>
      </c>
      <c r="I2097" s="4">
        <f t="shared" si="232"/>
        <v>0</v>
      </c>
      <c r="J2097" s="4">
        <f t="shared" si="230"/>
        <v>1457</v>
      </c>
      <c r="K2097" s="4">
        <f t="shared" si="227"/>
        <v>6000</v>
      </c>
      <c r="L2097" s="4">
        <f>IF(D2097=1,"",VLOOKUP(D2097,系数!$AA$1:$AJ$12,MATCH(C2097,圣物评级,0),1))</f>
        <v>30</v>
      </c>
      <c r="M2097" s="4">
        <f t="shared" si="233"/>
        <v>24097</v>
      </c>
    </row>
    <row r="2098" spans="1:13" x14ac:dyDescent="0.3">
      <c r="A2098" s="4">
        <f t="shared" si="228"/>
        <v>81000018</v>
      </c>
      <c r="B2098" s="4">
        <v>2</v>
      </c>
      <c r="C2098" s="4">
        <f>INDEX(属性!F:F,MATCH(强化!A2098,属性!A:A,0))</f>
        <v>16</v>
      </c>
      <c r="D2098" s="4">
        <f t="shared" si="229"/>
        <v>56</v>
      </c>
      <c r="E2098" s="4">
        <v>0</v>
      </c>
      <c r="F2098" s="4">
        <v>0</v>
      </c>
      <c r="G2098" s="4">
        <v>0</v>
      </c>
      <c r="H2098" s="4">
        <f t="shared" si="231"/>
        <v>630</v>
      </c>
      <c r="I2098" s="4">
        <f t="shared" si="232"/>
        <v>0</v>
      </c>
      <c r="J2098" s="4">
        <f t="shared" si="230"/>
        <v>1559</v>
      </c>
      <c r="K2098" s="4">
        <f t="shared" si="227"/>
        <v>6000</v>
      </c>
      <c r="L2098" s="4">
        <f>IF(D2098=1,"",VLOOKUP(D2098,系数!$AA$1:$AJ$12,MATCH(C2098,圣物评级,0),1))</f>
        <v>30</v>
      </c>
      <c r="M2098" s="4">
        <f t="shared" si="233"/>
        <v>25554</v>
      </c>
    </row>
    <row r="2099" spans="1:13" x14ac:dyDescent="0.3">
      <c r="A2099" s="4">
        <f t="shared" si="228"/>
        <v>81000018</v>
      </c>
      <c r="B2099" s="4">
        <v>2</v>
      </c>
      <c r="C2099" s="4">
        <f>INDEX(属性!F:F,MATCH(强化!A2099,属性!A:A,0))</f>
        <v>16</v>
      </c>
      <c r="D2099" s="4">
        <f t="shared" si="229"/>
        <v>57</v>
      </c>
      <c r="E2099" s="4">
        <v>0</v>
      </c>
      <c r="F2099" s="4">
        <v>0</v>
      </c>
      <c r="G2099" s="4">
        <v>0</v>
      </c>
      <c r="H2099" s="4">
        <f t="shared" si="231"/>
        <v>636</v>
      </c>
      <c r="I2099" s="4">
        <f t="shared" si="232"/>
        <v>0</v>
      </c>
      <c r="J2099" s="4">
        <f t="shared" si="230"/>
        <v>1668</v>
      </c>
      <c r="K2099" s="4">
        <f t="shared" si="227"/>
        <v>6000</v>
      </c>
      <c r="L2099" s="4">
        <f>IF(D2099=1,"",VLOOKUP(D2099,系数!$AA$1:$AJ$12,MATCH(C2099,圣物评级,0),1))</f>
        <v>30</v>
      </c>
      <c r="M2099" s="4">
        <f t="shared" si="233"/>
        <v>27113</v>
      </c>
    </row>
    <row r="2100" spans="1:13" x14ac:dyDescent="0.3">
      <c r="A2100" s="4">
        <f t="shared" si="228"/>
        <v>81000018</v>
      </c>
      <c r="B2100" s="4">
        <v>2</v>
      </c>
      <c r="C2100" s="4">
        <f>INDEX(属性!F:F,MATCH(强化!A2100,属性!A:A,0))</f>
        <v>16</v>
      </c>
      <c r="D2100" s="4">
        <f t="shared" si="229"/>
        <v>58</v>
      </c>
      <c r="E2100" s="4">
        <v>0</v>
      </c>
      <c r="F2100" s="4">
        <v>0</v>
      </c>
      <c r="G2100" s="4">
        <v>0</v>
      </c>
      <c r="H2100" s="4">
        <f t="shared" si="231"/>
        <v>642</v>
      </c>
      <c r="I2100" s="4">
        <f t="shared" si="232"/>
        <v>0</v>
      </c>
      <c r="J2100" s="4">
        <f t="shared" si="230"/>
        <v>1784</v>
      </c>
      <c r="K2100" s="4">
        <f t="shared" ref="K2100:K2163" si="234">60*100</f>
        <v>6000</v>
      </c>
      <c r="L2100" s="4">
        <f>IF(D2100=1,"",VLOOKUP(D2100,系数!$AA$1:$AJ$12,MATCH(C2100,圣物评级,0),1))</f>
        <v>30</v>
      </c>
      <c r="M2100" s="4">
        <f t="shared" si="233"/>
        <v>28781</v>
      </c>
    </row>
    <row r="2101" spans="1:13" x14ac:dyDescent="0.3">
      <c r="A2101" s="4">
        <f t="shared" si="228"/>
        <v>81000018</v>
      </c>
      <c r="B2101" s="4">
        <v>2</v>
      </c>
      <c r="C2101" s="4">
        <f>INDEX(属性!F:F,MATCH(强化!A2101,属性!A:A,0))</f>
        <v>16</v>
      </c>
      <c r="D2101" s="4">
        <f t="shared" si="229"/>
        <v>59</v>
      </c>
      <c r="E2101" s="4">
        <v>0</v>
      </c>
      <c r="F2101" s="4">
        <v>0</v>
      </c>
      <c r="G2101" s="4">
        <v>0</v>
      </c>
      <c r="H2101" s="4">
        <f t="shared" si="231"/>
        <v>648</v>
      </c>
      <c r="I2101" s="4">
        <f t="shared" si="232"/>
        <v>0</v>
      </c>
      <c r="J2101" s="4">
        <f t="shared" si="230"/>
        <v>1908</v>
      </c>
      <c r="K2101" s="4">
        <f t="shared" si="234"/>
        <v>6000</v>
      </c>
      <c r="L2101" s="4">
        <f>IF(D2101=1,"",VLOOKUP(D2101,系数!$AA$1:$AJ$12,MATCH(C2101,圣物评级,0),1))</f>
        <v>30</v>
      </c>
      <c r="M2101" s="4">
        <f t="shared" si="233"/>
        <v>30565</v>
      </c>
    </row>
    <row r="2102" spans="1:13" x14ac:dyDescent="0.3">
      <c r="A2102" s="4">
        <f t="shared" si="228"/>
        <v>81000018</v>
      </c>
      <c r="B2102" s="4">
        <v>2</v>
      </c>
      <c r="C2102" s="4">
        <f>INDEX(属性!F:F,MATCH(强化!A2102,属性!A:A,0))</f>
        <v>16</v>
      </c>
      <c r="D2102" s="4">
        <f t="shared" si="229"/>
        <v>60</v>
      </c>
      <c r="E2102" s="4">
        <v>0</v>
      </c>
      <c r="F2102" s="4">
        <v>0</v>
      </c>
      <c r="G2102" s="4">
        <v>0</v>
      </c>
      <c r="H2102" s="4">
        <f t="shared" si="231"/>
        <v>654</v>
      </c>
      <c r="I2102" s="4">
        <f t="shared" si="232"/>
        <v>0</v>
      </c>
      <c r="J2102" s="4">
        <f t="shared" si="230"/>
        <v>2042</v>
      </c>
      <c r="K2102" s="4">
        <f t="shared" si="234"/>
        <v>6000</v>
      </c>
      <c r="L2102" s="4">
        <f>IF(D2102=1,"",VLOOKUP(D2102,系数!$AA$1:$AJ$12,MATCH(C2102,圣物评级,0),1))</f>
        <v>35</v>
      </c>
      <c r="M2102" s="4">
        <f t="shared" si="233"/>
        <v>32473</v>
      </c>
    </row>
    <row r="2103" spans="1:13" x14ac:dyDescent="0.3">
      <c r="A2103" s="4">
        <f t="shared" si="228"/>
        <v>81000018</v>
      </c>
      <c r="B2103" s="4">
        <v>2</v>
      </c>
      <c r="C2103" s="4">
        <f>INDEX(属性!F:F,MATCH(强化!A2103,属性!A:A,0))</f>
        <v>16</v>
      </c>
      <c r="D2103" s="4">
        <f t="shared" si="229"/>
        <v>61</v>
      </c>
      <c r="E2103" s="4">
        <v>0</v>
      </c>
      <c r="F2103" s="4">
        <v>0</v>
      </c>
      <c r="G2103" s="4">
        <v>0</v>
      </c>
      <c r="H2103" s="4">
        <f t="shared" si="231"/>
        <v>660</v>
      </c>
      <c r="I2103" s="4">
        <f t="shared" si="232"/>
        <v>0</v>
      </c>
      <c r="J2103" s="4">
        <f t="shared" si="230"/>
        <v>2225</v>
      </c>
      <c r="K2103" s="4">
        <f t="shared" si="234"/>
        <v>6000</v>
      </c>
      <c r="L2103" s="4">
        <f>IF(D2103=1,"",VLOOKUP(D2103,系数!$AA$1:$AJ$12,MATCH(C2103,圣物评级,0),1))</f>
        <v>35</v>
      </c>
      <c r="M2103" s="4">
        <f t="shared" si="233"/>
        <v>34515</v>
      </c>
    </row>
    <row r="2104" spans="1:13" x14ac:dyDescent="0.3">
      <c r="A2104" s="4">
        <f t="shared" si="228"/>
        <v>81000018</v>
      </c>
      <c r="B2104" s="4">
        <v>2</v>
      </c>
      <c r="C2104" s="4">
        <f>INDEX(属性!F:F,MATCH(强化!A2104,属性!A:A,0))</f>
        <v>16</v>
      </c>
      <c r="D2104" s="4">
        <f t="shared" si="229"/>
        <v>62</v>
      </c>
      <c r="E2104" s="4">
        <v>0</v>
      </c>
      <c r="F2104" s="4">
        <v>0</v>
      </c>
      <c r="G2104" s="4">
        <v>0</v>
      </c>
      <c r="H2104" s="4">
        <f t="shared" si="231"/>
        <v>666</v>
      </c>
      <c r="I2104" s="4">
        <f t="shared" si="232"/>
        <v>0</v>
      </c>
      <c r="J2104" s="4">
        <f t="shared" si="230"/>
        <v>2425</v>
      </c>
      <c r="K2104" s="4">
        <f t="shared" si="234"/>
        <v>6000</v>
      </c>
      <c r="L2104" s="4">
        <f>IF(D2104=1,"",VLOOKUP(D2104,系数!$AA$1:$AJ$12,MATCH(C2104,圣物评级,0),1))</f>
        <v>35</v>
      </c>
      <c r="M2104" s="4">
        <f t="shared" si="233"/>
        <v>36740</v>
      </c>
    </row>
    <row r="2105" spans="1:13" x14ac:dyDescent="0.3">
      <c r="A2105" s="4">
        <f t="shared" si="228"/>
        <v>81000018</v>
      </c>
      <c r="B2105" s="4">
        <v>2</v>
      </c>
      <c r="C2105" s="4">
        <f>INDEX(属性!F:F,MATCH(强化!A2105,属性!A:A,0))</f>
        <v>16</v>
      </c>
      <c r="D2105" s="4">
        <f t="shared" si="229"/>
        <v>63</v>
      </c>
      <c r="E2105" s="4">
        <v>0</v>
      </c>
      <c r="F2105" s="4">
        <v>0</v>
      </c>
      <c r="G2105" s="4">
        <v>0</v>
      </c>
      <c r="H2105" s="4">
        <f t="shared" si="231"/>
        <v>672</v>
      </c>
      <c r="I2105" s="4">
        <f t="shared" si="232"/>
        <v>0</v>
      </c>
      <c r="J2105" s="4">
        <f t="shared" si="230"/>
        <v>2643</v>
      </c>
      <c r="K2105" s="4">
        <f t="shared" si="234"/>
        <v>6000</v>
      </c>
      <c r="L2105" s="4">
        <f>IF(D2105=1,"",VLOOKUP(D2105,系数!$AA$1:$AJ$12,MATCH(C2105,圣物评级,0),1))</f>
        <v>35</v>
      </c>
      <c r="M2105" s="4">
        <f t="shared" si="233"/>
        <v>39165</v>
      </c>
    </row>
    <row r="2106" spans="1:13" x14ac:dyDescent="0.3">
      <c r="A2106" s="4">
        <f t="shared" si="228"/>
        <v>81000018</v>
      </c>
      <c r="B2106" s="4">
        <v>2</v>
      </c>
      <c r="C2106" s="4">
        <f>INDEX(属性!F:F,MATCH(强化!A2106,属性!A:A,0))</f>
        <v>16</v>
      </c>
      <c r="D2106" s="4">
        <f t="shared" si="229"/>
        <v>64</v>
      </c>
      <c r="E2106" s="4">
        <v>0</v>
      </c>
      <c r="F2106" s="4">
        <v>0</v>
      </c>
      <c r="G2106" s="4">
        <v>0</v>
      </c>
      <c r="H2106" s="4">
        <f t="shared" si="231"/>
        <v>678</v>
      </c>
      <c r="I2106" s="4">
        <f t="shared" si="232"/>
        <v>0</v>
      </c>
      <c r="J2106" s="4">
        <f t="shared" si="230"/>
        <v>2880</v>
      </c>
      <c r="K2106" s="4">
        <f t="shared" si="234"/>
        <v>6000</v>
      </c>
      <c r="L2106" s="4">
        <f>IF(D2106=1,"",VLOOKUP(D2106,系数!$AA$1:$AJ$12,MATCH(C2106,圣物评级,0),1))</f>
        <v>35</v>
      </c>
      <c r="M2106" s="4">
        <f t="shared" si="233"/>
        <v>41808</v>
      </c>
    </row>
    <row r="2107" spans="1:13" x14ac:dyDescent="0.3">
      <c r="A2107" s="4">
        <f t="shared" si="228"/>
        <v>81000018</v>
      </c>
      <c r="B2107" s="4">
        <v>2</v>
      </c>
      <c r="C2107" s="4">
        <f>INDEX(属性!F:F,MATCH(强化!A2107,属性!A:A,0))</f>
        <v>16</v>
      </c>
      <c r="D2107" s="4">
        <f t="shared" si="229"/>
        <v>65</v>
      </c>
      <c r="E2107" s="4">
        <v>0</v>
      </c>
      <c r="F2107" s="4">
        <v>0</v>
      </c>
      <c r="G2107" s="4">
        <v>0</v>
      </c>
      <c r="H2107" s="4">
        <f t="shared" si="231"/>
        <v>684</v>
      </c>
      <c r="I2107" s="4">
        <f t="shared" si="232"/>
        <v>0</v>
      </c>
      <c r="J2107" s="4">
        <f t="shared" si="230"/>
        <v>3140</v>
      </c>
      <c r="K2107" s="4">
        <f t="shared" si="234"/>
        <v>6000</v>
      </c>
      <c r="L2107" s="4">
        <f>IF(D2107=1,"",VLOOKUP(D2107,系数!$AA$1:$AJ$12,MATCH(C2107,圣物评级,0),1))</f>
        <v>35</v>
      </c>
      <c r="M2107" s="4">
        <f t="shared" si="233"/>
        <v>44688</v>
      </c>
    </row>
    <row r="2108" spans="1:13" x14ac:dyDescent="0.3">
      <c r="A2108" s="4">
        <f t="shared" ref="A2108:A2171" si="235">A1988+1</f>
        <v>81000018</v>
      </c>
      <c r="B2108" s="4">
        <v>2</v>
      </c>
      <c r="C2108" s="4">
        <f>INDEX(属性!F:F,MATCH(强化!A2108,属性!A:A,0))</f>
        <v>16</v>
      </c>
      <c r="D2108" s="4">
        <f t="shared" ref="D2108:D2171" si="236">D1988</f>
        <v>66</v>
      </c>
      <c r="E2108" s="4">
        <v>0</v>
      </c>
      <c r="F2108" s="4">
        <v>0</v>
      </c>
      <c r="G2108" s="4">
        <v>0</v>
      </c>
      <c r="H2108" s="4">
        <f t="shared" si="231"/>
        <v>690</v>
      </c>
      <c r="I2108" s="4">
        <f t="shared" si="232"/>
        <v>0</v>
      </c>
      <c r="J2108" s="4">
        <f t="shared" ref="J2108:J2162" si="237">J1988</f>
        <v>3422</v>
      </c>
      <c r="K2108" s="4">
        <f t="shared" si="234"/>
        <v>6000</v>
      </c>
      <c r="L2108" s="4">
        <f>IF(D2108=1,"",VLOOKUP(D2108,系数!$AA$1:$AJ$12,MATCH(C2108,圣物评级,0),1))</f>
        <v>35</v>
      </c>
      <c r="M2108" s="4">
        <f t="shared" si="233"/>
        <v>47828</v>
      </c>
    </row>
    <row r="2109" spans="1:13" x14ac:dyDescent="0.3">
      <c r="A2109" s="4">
        <f t="shared" si="235"/>
        <v>81000018</v>
      </c>
      <c r="B2109" s="4">
        <v>2</v>
      </c>
      <c r="C2109" s="4">
        <f>INDEX(属性!F:F,MATCH(强化!A2109,属性!A:A,0))</f>
        <v>16</v>
      </c>
      <c r="D2109" s="4">
        <f t="shared" si="236"/>
        <v>67</v>
      </c>
      <c r="E2109" s="4">
        <v>0</v>
      </c>
      <c r="F2109" s="4">
        <v>0</v>
      </c>
      <c r="G2109" s="4">
        <v>0</v>
      </c>
      <c r="H2109" s="4">
        <f t="shared" si="231"/>
        <v>696</v>
      </c>
      <c r="I2109" s="4">
        <f t="shared" si="232"/>
        <v>0</v>
      </c>
      <c r="J2109" s="4">
        <f t="shared" si="237"/>
        <v>3730</v>
      </c>
      <c r="K2109" s="4">
        <f t="shared" si="234"/>
        <v>6000</v>
      </c>
      <c r="L2109" s="4">
        <f>IF(D2109=1,"",VLOOKUP(D2109,系数!$AA$1:$AJ$12,MATCH(C2109,圣物评级,0),1))</f>
        <v>35</v>
      </c>
      <c r="M2109" s="4">
        <f t="shared" si="233"/>
        <v>51250</v>
      </c>
    </row>
    <row r="2110" spans="1:13" x14ac:dyDescent="0.3">
      <c r="A2110" s="4">
        <f t="shared" si="235"/>
        <v>81000018</v>
      </c>
      <c r="B2110" s="4">
        <v>2</v>
      </c>
      <c r="C2110" s="4">
        <f>INDEX(属性!F:F,MATCH(强化!A2110,属性!A:A,0))</f>
        <v>16</v>
      </c>
      <c r="D2110" s="4">
        <f t="shared" si="236"/>
        <v>68</v>
      </c>
      <c r="E2110" s="4">
        <v>0</v>
      </c>
      <c r="F2110" s="4">
        <v>0</v>
      </c>
      <c r="G2110" s="4">
        <v>0</v>
      </c>
      <c r="H2110" s="4">
        <f t="shared" si="231"/>
        <v>702</v>
      </c>
      <c r="I2110" s="4">
        <f t="shared" si="232"/>
        <v>0</v>
      </c>
      <c r="J2110" s="4">
        <f t="shared" si="237"/>
        <v>4065</v>
      </c>
      <c r="K2110" s="4">
        <f t="shared" si="234"/>
        <v>6000</v>
      </c>
      <c r="L2110" s="4">
        <f>IF(D2110=1,"",VLOOKUP(D2110,系数!$AA$1:$AJ$12,MATCH(C2110,圣物评级,0),1))</f>
        <v>35</v>
      </c>
      <c r="M2110" s="4">
        <f t="shared" si="233"/>
        <v>54980</v>
      </c>
    </row>
    <row r="2111" spans="1:13" x14ac:dyDescent="0.3">
      <c r="A2111" s="4">
        <f t="shared" si="235"/>
        <v>81000018</v>
      </c>
      <c r="B2111" s="4">
        <v>2</v>
      </c>
      <c r="C2111" s="4">
        <f>INDEX(属性!F:F,MATCH(强化!A2111,属性!A:A,0))</f>
        <v>16</v>
      </c>
      <c r="D2111" s="4">
        <f t="shared" si="236"/>
        <v>69</v>
      </c>
      <c r="E2111" s="4">
        <v>0</v>
      </c>
      <c r="F2111" s="4">
        <v>0</v>
      </c>
      <c r="G2111" s="4">
        <v>0</v>
      </c>
      <c r="H2111" s="4">
        <f t="shared" si="231"/>
        <v>708</v>
      </c>
      <c r="I2111" s="4">
        <f t="shared" si="232"/>
        <v>0</v>
      </c>
      <c r="J2111" s="4">
        <f t="shared" si="237"/>
        <v>4431</v>
      </c>
      <c r="K2111" s="4">
        <f t="shared" si="234"/>
        <v>6000</v>
      </c>
      <c r="L2111" s="4">
        <f>IF(D2111=1,"",VLOOKUP(D2111,系数!$AA$1:$AJ$12,MATCH(C2111,圣物评级,0),1))</f>
        <v>35</v>
      </c>
      <c r="M2111" s="4">
        <f t="shared" si="233"/>
        <v>59045</v>
      </c>
    </row>
    <row r="2112" spans="1:13" x14ac:dyDescent="0.3">
      <c r="A2112" s="4">
        <f t="shared" si="235"/>
        <v>81000018</v>
      </c>
      <c r="B2112" s="4">
        <v>2</v>
      </c>
      <c r="C2112" s="4">
        <f>INDEX(属性!F:F,MATCH(强化!A2112,属性!A:A,0))</f>
        <v>16</v>
      </c>
      <c r="D2112" s="4">
        <f t="shared" si="236"/>
        <v>70</v>
      </c>
      <c r="E2112" s="4">
        <v>0</v>
      </c>
      <c r="F2112" s="4">
        <v>0</v>
      </c>
      <c r="G2112" s="4">
        <v>0</v>
      </c>
      <c r="H2112" s="4">
        <f t="shared" si="231"/>
        <v>714</v>
      </c>
      <c r="I2112" s="4">
        <f t="shared" si="232"/>
        <v>0</v>
      </c>
      <c r="J2112" s="4">
        <f t="shared" si="237"/>
        <v>4829</v>
      </c>
      <c r="K2112" s="4">
        <f t="shared" si="234"/>
        <v>6000</v>
      </c>
      <c r="L2112" s="4">
        <f>IF(D2112=1,"",VLOOKUP(D2112,系数!$AA$1:$AJ$12,MATCH(C2112,圣物评级,0),1))</f>
        <v>40</v>
      </c>
      <c r="M2112" s="4">
        <f t="shared" si="233"/>
        <v>63476</v>
      </c>
    </row>
    <row r="2113" spans="1:13" x14ac:dyDescent="0.3">
      <c r="A2113" s="4">
        <f t="shared" si="235"/>
        <v>81000018</v>
      </c>
      <c r="B2113" s="4">
        <v>2</v>
      </c>
      <c r="C2113" s="4">
        <f>INDEX(属性!F:F,MATCH(强化!A2113,属性!A:A,0))</f>
        <v>16</v>
      </c>
      <c r="D2113" s="4">
        <f t="shared" si="236"/>
        <v>71</v>
      </c>
      <c r="E2113" s="4">
        <v>0</v>
      </c>
      <c r="F2113" s="4">
        <v>0</v>
      </c>
      <c r="G2113" s="4">
        <v>0</v>
      </c>
      <c r="H2113" s="4">
        <f t="shared" si="231"/>
        <v>720</v>
      </c>
      <c r="I2113" s="4">
        <f t="shared" si="232"/>
        <v>0</v>
      </c>
      <c r="J2113" s="4">
        <f t="shared" si="237"/>
        <v>5360</v>
      </c>
      <c r="K2113" s="4">
        <f t="shared" si="234"/>
        <v>6000</v>
      </c>
      <c r="L2113" s="4">
        <f>IF(D2113=1,"",VLOOKUP(D2113,系数!$AA$1:$AJ$12,MATCH(C2113,圣物评级,0),1))</f>
        <v>40</v>
      </c>
      <c r="M2113" s="4">
        <f t="shared" si="233"/>
        <v>68305</v>
      </c>
    </row>
    <row r="2114" spans="1:13" x14ac:dyDescent="0.3">
      <c r="A2114" s="4">
        <f t="shared" si="235"/>
        <v>81000018</v>
      </c>
      <c r="B2114" s="4">
        <v>2</v>
      </c>
      <c r="C2114" s="4">
        <f>INDEX(属性!F:F,MATCH(强化!A2114,属性!A:A,0))</f>
        <v>16</v>
      </c>
      <c r="D2114" s="4">
        <f t="shared" si="236"/>
        <v>72</v>
      </c>
      <c r="E2114" s="4">
        <v>0</v>
      </c>
      <c r="F2114" s="4">
        <v>0</v>
      </c>
      <c r="G2114" s="4">
        <v>0</v>
      </c>
      <c r="H2114" s="4">
        <f t="shared" si="231"/>
        <v>726</v>
      </c>
      <c r="I2114" s="4">
        <f t="shared" si="232"/>
        <v>0</v>
      </c>
      <c r="J2114" s="4">
        <f t="shared" si="237"/>
        <v>5950</v>
      </c>
      <c r="K2114" s="4">
        <f t="shared" si="234"/>
        <v>6000</v>
      </c>
      <c r="L2114" s="4">
        <f>IF(D2114=1,"",VLOOKUP(D2114,系数!$AA$1:$AJ$12,MATCH(C2114,圣物评级,0),1))</f>
        <v>40</v>
      </c>
      <c r="M2114" s="4">
        <f t="shared" si="233"/>
        <v>73665</v>
      </c>
    </row>
    <row r="2115" spans="1:13" x14ac:dyDescent="0.3">
      <c r="A2115" s="4">
        <f t="shared" si="235"/>
        <v>81000018</v>
      </c>
      <c r="B2115" s="4">
        <v>2</v>
      </c>
      <c r="C2115" s="4">
        <f>INDEX(属性!F:F,MATCH(强化!A2115,属性!A:A,0))</f>
        <v>16</v>
      </c>
      <c r="D2115" s="4">
        <f t="shared" si="236"/>
        <v>73</v>
      </c>
      <c r="E2115" s="4">
        <v>0</v>
      </c>
      <c r="F2115" s="4">
        <v>0</v>
      </c>
      <c r="G2115" s="4">
        <v>0</v>
      </c>
      <c r="H2115" s="4">
        <f t="shared" ref="H2115:H2178" si="238">IF(B2115=1,0,VLOOKUP($C2115,圣物数值,2,0)+VLOOKUP($C2115,圣物数值,3,0)*($D2115-1))</f>
        <v>732</v>
      </c>
      <c r="I2115" s="4">
        <f t="shared" ref="I2115:I2178" si="239">IF(B2115=2,0,VLOOKUP($C2115,圣物数值,2,0)+VLOOKUP($C2115,圣物数值,3,0)*($D2115-1))</f>
        <v>0</v>
      </c>
      <c r="J2115" s="4">
        <f t="shared" si="237"/>
        <v>6604</v>
      </c>
      <c r="K2115" s="4">
        <f t="shared" si="234"/>
        <v>6000</v>
      </c>
      <c r="L2115" s="4">
        <f>IF(D2115=1,"",VLOOKUP(D2115,系数!$AA$1:$AJ$12,MATCH(C2115,圣物评级,0),1))</f>
        <v>40</v>
      </c>
      <c r="M2115" s="4">
        <f t="shared" ref="M2115:M2178" si="240">IF(D2115=1,0,M2114+J2114)</f>
        <v>79615</v>
      </c>
    </row>
    <row r="2116" spans="1:13" x14ac:dyDescent="0.3">
      <c r="A2116" s="4">
        <f t="shared" si="235"/>
        <v>81000018</v>
      </c>
      <c r="B2116" s="4">
        <v>2</v>
      </c>
      <c r="C2116" s="4">
        <f>INDEX(属性!F:F,MATCH(强化!A2116,属性!A:A,0))</f>
        <v>16</v>
      </c>
      <c r="D2116" s="4">
        <f t="shared" si="236"/>
        <v>74</v>
      </c>
      <c r="E2116" s="4">
        <v>0</v>
      </c>
      <c r="F2116" s="4">
        <v>0</v>
      </c>
      <c r="G2116" s="4">
        <v>0</v>
      </c>
      <c r="H2116" s="4">
        <f t="shared" si="238"/>
        <v>738</v>
      </c>
      <c r="I2116" s="4">
        <f t="shared" si="239"/>
        <v>0</v>
      </c>
      <c r="J2116" s="4">
        <f t="shared" si="237"/>
        <v>7331</v>
      </c>
      <c r="K2116" s="4">
        <f t="shared" si="234"/>
        <v>6000</v>
      </c>
      <c r="L2116" s="4">
        <f>IF(D2116=1,"",VLOOKUP(D2116,系数!$AA$1:$AJ$12,MATCH(C2116,圣物评级,0),1))</f>
        <v>40</v>
      </c>
      <c r="M2116" s="4">
        <f t="shared" si="240"/>
        <v>86219</v>
      </c>
    </row>
    <row r="2117" spans="1:13" x14ac:dyDescent="0.3">
      <c r="A2117" s="4">
        <f t="shared" si="235"/>
        <v>81000018</v>
      </c>
      <c r="B2117" s="4">
        <v>2</v>
      </c>
      <c r="C2117" s="4">
        <f>INDEX(属性!F:F,MATCH(强化!A2117,属性!A:A,0))</f>
        <v>16</v>
      </c>
      <c r="D2117" s="4">
        <f t="shared" si="236"/>
        <v>75</v>
      </c>
      <c r="E2117" s="4">
        <v>0</v>
      </c>
      <c r="F2117" s="4">
        <v>0</v>
      </c>
      <c r="G2117" s="4">
        <v>0</v>
      </c>
      <c r="H2117" s="4">
        <f t="shared" si="238"/>
        <v>744</v>
      </c>
      <c r="I2117" s="4">
        <f t="shared" si="239"/>
        <v>0</v>
      </c>
      <c r="J2117" s="4">
        <f t="shared" si="237"/>
        <v>8137</v>
      </c>
      <c r="K2117" s="4">
        <f t="shared" si="234"/>
        <v>6000</v>
      </c>
      <c r="L2117" s="4">
        <f>IF(D2117=1,"",VLOOKUP(D2117,系数!$AA$1:$AJ$12,MATCH(C2117,圣物评级,0),1))</f>
        <v>40</v>
      </c>
      <c r="M2117" s="4">
        <f t="shared" si="240"/>
        <v>93550</v>
      </c>
    </row>
    <row r="2118" spans="1:13" x14ac:dyDescent="0.3">
      <c r="A2118" s="4">
        <f t="shared" si="235"/>
        <v>81000018</v>
      </c>
      <c r="B2118" s="4">
        <v>2</v>
      </c>
      <c r="C2118" s="4">
        <f>INDEX(属性!F:F,MATCH(强化!A2118,属性!A:A,0))</f>
        <v>16</v>
      </c>
      <c r="D2118" s="4">
        <f t="shared" si="236"/>
        <v>76</v>
      </c>
      <c r="E2118" s="4">
        <v>0</v>
      </c>
      <c r="F2118" s="4">
        <v>0</v>
      </c>
      <c r="G2118" s="4">
        <v>0</v>
      </c>
      <c r="H2118" s="4">
        <f t="shared" si="238"/>
        <v>750</v>
      </c>
      <c r="I2118" s="4">
        <f t="shared" si="239"/>
        <v>0</v>
      </c>
      <c r="J2118" s="4">
        <f t="shared" si="237"/>
        <v>9032</v>
      </c>
      <c r="K2118" s="4">
        <f t="shared" si="234"/>
        <v>6000</v>
      </c>
      <c r="L2118" s="4">
        <f>IF(D2118=1,"",VLOOKUP(D2118,系数!$AA$1:$AJ$12,MATCH(C2118,圣物评级,0),1))</f>
        <v>40</v>
      </c>
      <c r="M2118" s="4">
        <f t="shared" si="240"/>
        <v>101687</v>
      </c>
    </row>
    <row r="2119" spans="1:13" x14ac:dyDescent="0.3">
      <c r="A2119" s="4">
        <f t="shared" si="235"/>
        <v>81000018</v>
      </c>
      <c r="B2119" s="4">
        <v>2</v>
      </c>
      <c r="C2119" s="4">
        <f>INDEX(属性!F:F,MATCH(强化!A2119,属性!A:A,0))</f>
        <v>16</v>
      </c>
      <c r="D2119" s="4">
        <f t="shared" si="236"/>
        <v>77</v>
      </c>
      <c r="E2119" s="4">
        <v>0</v>
      </c>
      <c r="F2119" s="4">
        <v>0</v>
      </c>
      <c r="G2119" s="4">
        <v>0</v>
      </c>
      <c r="H2119" s="4">
        <f t="shared" si="238"/>
        <v>756</v>
      </c>
      <c r="I2119" s="4">
        <f t="shared" si="239"/>
        <v>0</v>
      </c>
      <c r="J2119" s="4">
        <f t="shared" si="237"/>
        <v>10024</v>
      </c>
      <c r="K2119" s="4">
        <f t="shared" si="234"/>
        <v>6000</v>
      </c>
      <c r="L2119" s="4">
        <f>IF(D2119=1,"",VLOOKUP(D2119,系数!$AA$1:$AJ$12,MATCH(C2119,圣物评级,0),1))</f>
        <v>40</v>
      </c>
      <c r="M2119" s="4">
        <f t="shared" si="240"/>
        <v>110719</v>
      </c>
    </row>
    <row r="2120" spans="1:13" x14ac:dyDescent="0.3">
      <c r="A2120" s="4">
        <f t="shared" si="235"/>
        <v>81000018</v>
      </c>
      <c r="B2120" s="4">
        <v>2</v>
      </c>
      <c r="C2120" s="4">
        <f>INDEX(属性!F:F,MATCH(强化!A2120,属性!A:A,0))</f>
        <v>16</v>
      </c>
      <c r="D2120" s="4">
        <f t="shared" si="236"/>
        <v>78</v>
      </c>
      <c r="E2120" s="4">
        <v>0</v>
      </c>
      <c r="F2120" s="4">
        <v>0</v>
      </c>
      <c r="G2120" s="4">
        <v>0</v>
      </c>
      <c r="H2120" s="4">
        <f t="shared" si="238"/>
        <v>762</v>
      </c>
      <c r="I2120" s="4">
        <f t="shared" si="239"/>
        <v>0</v>
      </c>
      <c r="J2120" s="4">
        <f t="shared" si="237"/>
        <v>11127</v>
      </c>
      <c r="K2120" s="4">
        <f t="shared" si="234"/>
        <v>6000</v>
      </c>
      <c r="L2120" s="4">
        <f>IF(D2120=1,"",VLOOKUP(D2120,系数!$AA$1:$AJ$12,MATCH(C2120,圣物评级,0),1))</f>
        <v>40</v>
      </c>
      <c r="M2120" s="4">
        <f t="shared" si="240"/>
        <v>120743</v>
      </c>
    </row>
    <row r="2121" spans="1:13" x14ac:dyDescent="0.3">
      <c r="A2121" s="4">
        <f t="shared" si="235"/>
        <v>81000018</v>
      </c>
      <c r="B2121" s="4">
        <v>2</v>
      </c>
      <c r="C2121" s="4">
        <f>INDEX(属性!F:F,MATCH(强化!A2121,属性!A:A,0))</f>
        <v>16</v>
      </c>
      <c r="D2121" s="4">
        <f t="shared" si="236"/>
        <v>79</v>
      </c>
      <c r="E2121" s="4">
        <v>0</v>
      </c>
      <c r="F2121" s="4">
        <v>0</v>
      </c>
      <c r="G2121" s="4">
        <v>0</v>
      </c>
      <c r="H2121" s="4">
        <f t="shared" si="238"/>
        <v>768</v>
      </c>
      <c r="I2121" s="4">
        <f t="shared" si="239"/>
        <v>0</v>
      </c>
      <c r="J2121" s="4">
        <f t="shared" si="237"/>
        <v>12350</v>
      </c>
      <c r="K2121" s="4">
        <f t="shared" si="234"/>
        <v>6000</v>
      </c>
      <c r="L2121" s="4">
        <f>IF(D2121=1,"",VLOOKUP(D2121,系数!$AA$1:$AJ$12,MATCH(C2121,圣物评级,0),1))</f>
        <v>40</v>
      </c>
      <c r="M2121" s="4">
        <f t="shared" si="240"/>
        <v>131870</v>
      </c>
    </row>
    <row r="2122" spans="1:13" x14ac:dyDescent="0.3">
      <c r="A2122" s="4">
        <f t="shared" si="235"/>
        <v>81000018</v>
      </c>
      <c r="B2122" s="4">
        <v>2</v>
      </c>
      <c r="C2122" s="4">
        <f>INDEX(属性!F:F,MATCH(强化!A2122,属性!A:A,0))</f>
        <v>16</v>
      </c>
      <c r="D2122" s="4">
        <f t="shared" si="236"/>
        <v>80</v>
      </c>
      <c r="E2122" s="4">
        <v>0</v>
      </c>
      <c r="F2122" s="4">
        <v>0</v>
      </c>
      <c r="G2122" s="4">
        <v>0</v>
      </c>
      <c r="H2122" s="4">
        <f t="shared" si="238"/>
        <v>774</v>
      </c>
      <c r="I2122" s="4">
        <f t="shared" si="239"/>
        <v>0</v>
      </c>
      <c r="J2122" s="4">
        <f t="shared" si="237"/>
        <v>14400</v>
      </c>
      <c r="K2122" s="4">
        <f t="shared" si="234"/>
        <v>6000</v>
      </c>
      <c r="L2122" s="4">
        <f>IF(D2122=1,"",VLOOKUP(D2122,系数!$AA$1:$AJ$12,MATCH(C2122,圣物评级,0),1))</f>
        <v>45</v>
      </c>
      <c r="M2122" s="4">
        <f t="shared" si="240"/>
        <v>144220</v>
      </c>
    </row>
    <row r="2123" spans="1:13" x14ac:dyDescent="0.3">
      <c r="A2123" s="4">
        <f t="shared" si="235"/>
        <v>81000018</v>
      </c>
      <c r="B2123" s="4">
        <v>2</v>
      </c>
      <c r="C2123" s="4">
        <f>INDEX(属性!F:F,MATCH(强化!A2123,属性!A:A,0))</f>
        <v>16</v>
      </c>
      <c r="D2123" s="4">
        <f t="shared" si="236"/>
        <v>81</v>
      </c>
      <c r="E2123" s="4">
        <v>0</v>
      </c>
      <c r="F2123" s="4">
        <v>0</v>
      </c>
      <c r="G2123" s="4">
        <v>0</v>
      </c>
      <c r="H2123" s="4">
        <f t="shared" si="238"/>
        <v>780</v>
      </c>
      <c r="I2123" s="4">
        <f t="shared" si="239"/>
        <v>0</v>
      </c>
      <c r="J2123" s="4">
        <f t="shared" si="237"/>
        <v>16800</v>
      </c>
      <c r="K2123" s="4">
        <f t="shared" si="234"/>
        <v>6000</v>
      </c>
      <c r="L2123" s="4">
        <f>IF(D2123=1,"",VLOOKUP(D2123,系数!$AA$1:$AJ$12,MATCH(C2123,圣物评级,0),1))</f>
        <v>45</v>
      </c>
      <c r="M2123" s="4">
        <f t="shared" si="240"/>
        <v>158620</v>
      </c>
    </row>
    <row r="2124" spans="1:13" x14ac:dyDescent="0.3">
      <c r="A2124" s="4">
        <f t="shared" si="235"/>
        <v>81000018</v>
      </c>
      <c r="B2124" s="4">
        <v>2</v>
      </c>
      <c r="C2124" s="4">
        <f>INDEX(属性!F:F,MATCH(强化!A2124,属性!A:A,0))</f>
        <v>16</v>
      </c>
      <c r="D2124" s="4">
        <f t="shared" si="236"/>
        <v>82</v>
      </c>
      <c r="E2124" s="4">
        <v>0</v>
      </c>
      <c r="F2124" s="4">
        <v>0</v>
      </c>
      <c r="G2124" s="4">
        <v>0</v>
      </c>
      <c r="H2124" s="4">
        <f t="shared" si="238"/>
        <v>786</v>
      </c>
      <c r="I2124" s="4">
        <f t="shared" si="239"/>
        <v>0</v>
      </c>
      <c r="J2124" s="4">
        <f t="shared" si="237"/>
        <v>19200</v>
      </c>
      <c r="K2124" s="4">
        <f t="shared" si="234"/>
        <v>6000</v>
      </c>
      <c r="L2124" s="4">
        <f>IF(D2124=1,"",VLOOKUP(D2124,系数!$AA$1:$AJ$12,MATCH(C2124,圣物评级,0),1))</f>
        <v>45</v>
      </c>
      <c r="M2124" s="4">
        <f t="shared" si="240"/>
        <v>175420</v>
      </c>
    </row>
    <row r="2125" spans="1:13" x14ac:dyDescent="0.3">
      <c r="A2125" s="4">
        <f t="shared" si="235"/>
        <v>81000018</v>
      </c>
      <c r="B2125" s="4">
        <v>2</v>
      </c>
      <c r="C2125" s="4">
        <f>INDEX(属性!F:F,MATCH(强化!A2125,属性!A:A,0))</f>
        <v>16</v>
      </c>
      <c r="D2125" s="4">
        <f t="shared" si="236"/>
        <v>83</v>
      </c>
      <c r="E2125" s="4">
        <v>0</v>
      </c>
      <c r="F2125" s="4">
        <v>0</v>
      </c>
      <c r="G2125" s="4">
        <v>0</v>
      </c>
      <c r="H2125" s="4">
        <f t="shared" si="238"/>
        <v>792</v>
      </c>
      <c r="I2125" s="4">
        <f t="shared" si="239"/>
        <v>0</v>
      </c>
      <c r="J2125" s="4">
        <f t="shared" si="237"/>
        <v>21600</v>
      </c>
      <c r="K2125" s="4">
        <f t="shared" si="234"/>
        <v>6000</v>
      </c>
      <c r="L2125" s="4">
        <f>IF(D2125=1,"",VLOOKUP(D2125,系数!$AA$1:$AJ$12,MATCH(C2125,圣物评级,0),1))</f>
        <v>45</v>
      </c>
      <c r="M2125" s="4">
        <f t="shared" si="240"/>
        <v>194620</v>
      </c>
    </row>
    <row r="2126" spans="1:13" x14ac:dyDescent="0.3">
      <c r="A2126" s="4">
        <f t="shared" si="235"/>
        <v>81000018</v>
      </c>
      <c r="B2126" s="4">
        <v>2</v>
      </c>
      <c r="C2126" s="4">
        <f>INDEX(属性!F:F,MATCH(强化!A2126,属性!A:A,0))</f>
        <v>16</v>
      </c>
      <c r="D2126" s="4">
        <f t="shared" si="236"/>
        <v>84</v>
      </c>
      <c r="E2126" s="4">
        <v>0</v>
      </c>
      <c r="F2126" s="4">
        <v>0</v>
      </c>
      <c r="G2126" s="4">
        <v>0</v>
      </c>
      <c r="H2126" s="4">
        <f t="shared" si="238"/>
        <v>798</v>
      </c>
      <c r="I2126" s="4">
        <f t="shared" si="239"/>
        <v>0</v>
      </c>
      <c r="J2126" s="4">
        <f t="shared" si="237"/>
        <v>24000</v>
      </c>
      <c r="K2126" s="4">
        <f t="shared" si="234"/>
        <v>6000</v>
      </c>
      <c r="L2126" s="4">
        <f>IF(D2126=1,"",VLOOKUP(D2126,系数!$AA$1:$AJ$12,MATCH(C2126,圣物评级,0),1))</f>
        <v>45</v>
      </c>
      <c r="M2126" s="4">
        <f t="shared" si="240"/>
        <v>216220</v>
      </c>
    </row>
    <row r="2127" spans="1:13" x14ac:dyDescent="0.3">
      <c r="A2127" s="4">
        <f t="shared" si="235"/>
        <v>81000018</v>
      </c>
      <c r="B2127" s="4">
        <v>2</v>
      </c>
      <c r="C2127" s="4">
        <f>INDEX(属性!F:F,MATCH(强化!A2127,属性!A:A,0))</f>
        <v>16</v>
      </c>
      <c r="D2127" s="4">
        <f t="shared" si="236"/>
        <v>85</v>
      </c>
      <c r="E2127" s="4">
        <v>0</v>
      </c>
      <c r="F2127" s="4">
        <v>0</v>
      </c>
      <c r="G2127" s="4">
        <v>0</v>
      </c>
      <c r="H2127" s="4">
        <f t="shared" si="238"/>
        <v>804</v>
      </c>
      <c r="I2127" s="4">
        <f t="shared" si="239"/>
        <v>0</v>
      </c>
      <c r="J2127" s="4">
        <f t="shared" si="237"/>
        <v>28000</v>
      </c>
      <c r="K2127" s="4">
        <f t="shared" si="234"/>
        <v>6000</v>
      </c>
      <c r="L2127" s="4">
        <f>IF(D2127=1,"",VLOOKUP(D2127,系数!$AA$1:$AJ$12,MATCH(C2127,圣物评级,0),1))</f>
        <v>45</v>
      </c>
      <c r="M2127" s="4">
        <f t="shared" si="240"/>
        <v>240220</v>
      </c>
    </row>
    <row r="2128" spans="1:13" x14ac:dyDescent="0.3">
      <c r="A2128" s="4">
        <f t="shared" si="235"/>
        <v>81000018</v>
      </c>
      <c r="B2128" s="4">
        <v>2</v>
      </c>
      <c r="C2128" s="4">
        <f>INDEX(属性!F:F,MATCH(强化!A2128,属性!A:A,0))</f>
        <v>16</v>
      </c>
      <c r="D2128" s="4">
        <f t="shared" si="236"/>
        <v>86</v>
      </c>
      <c r="E2128" s="4">
        <v>0</v>
      </c>
      <c r="F2128" s="4">
        <v>0</v>
      </c>
      <c r="G2128" s="4">
        <v>0</v>
      </c>
      <c r="H2128" s="4">
        <f t="shared" si="238"/>
        <v>810</v>
      </c>
      <c r="I2128" s="4">
        <f t="shared" si="239"/>
        <v>0</v>
      </c>
      <c r="J2128" s="4">
        <f t="shared" si="237"/>
        <v>32000</v>
      </c>
      <c r="K2128" s="4">
        <f t="shared" si="234"/>
        <v>6000</v>
      </c>
      <c r="L2128" s="4">
        <f>IF(D2128=1,"",VLOOKUP(D2128,系数!$AA$1:$AJ$12,MATCH(C2128,圣物评级,0),1))</f>
        <v>45</v>
      </c>
      <c r="M2128" s="4">
        <f t="shared" si="240"/>
        <v>268220</v>
      </c>
    </row>
    <row r="2129" spans="1:13" x14ac:dyDescent="0.3">
      <c r="A2129" s="4">
        <f t="shared" si="235"/>
        <v>81000018</v>
      </c>
      <c r="B2129" s="4">
        <v>2</v>
      </c>
      <c r="C2129" s="4">
        <f>INDEX(属性!F:F,MATCH(强化!A2129,属性!A:A,0))</f>
        <v>16</v>
      </c>
      <c r="D2129" s="4">
        <f t="shared" si="236"/>
        <v>87</v>
      </c>
      <c r="E2129" s="4">
        <v>0</v>
      </c>
      <c r="F2129" s="4">
        <v>0</v>
      </c>
      <c r="G2129" s="4">
        <v>0</v>
      </c>
      <c r="H2129" s="4">
        <f t="shared" si="238"/>
        <v>816</v>
      </c>
      <c r="I2129" s="4">
        <f t="shared" si="239"/>
        <v>0</v>
      </c>
      <c r="J2129" s="4">
        <f t="shared" si="237"/>
        <v>36000</v>
      </c>
      <c r="K2129" s="4">
        <f t="shared" si="234"/>
        <v>6000</v>
      </c>
      <c r="L2129" s="4">
        <f>IF(D2129=1,"",VLOOKUP(D2129,系数!$AA$1:$AJ$12,MATCH(C2129,圣物评级,0),1))</f>
        <v>45</v>
      </c>
      <c r="M2129" s="4">
        <f t="shared" si="240"/>
        <v>300220</v>
      </c>
    </row>
    <row r="2130" spans="1:13" x14ac:dyDescent="0.3">
      <c r="A2130" s="4">
        <f t="shared" si="235"/>
        <v>81000018</v>
      </c>
      <c r="B2130" s="4">
        <v>2</v>
      </c>
      <c r="C2130" s="4">
        <f>INDEX(属性!F:F,MATCH(强化!A2130,属性!A:A,0))</f>
        <v>16</v>
      </c>
      <c r="D2130" s="4">
        <f t="shared" si="236"/>
        <v>88</v>
      </c>
      <c r="E2130" s="4">
        <v>0</v>
      </c>
      <c r="F2130" s="4">
        <v>0</v>
      </c>
      <c r="G2130" s="4">
        <v>0</v>
      </c>
      <c r="H2130" s="4">
        <f t="shared" si="238"/>
        <v>822</v>
      </c>
      <c r="I2130" s="4">
        <f t="shared" si="239"/>
        <v>0</v>
      </c>
      <c r="J2130" s="4">
        <f t="shared" si="237"/>
        <v>40000</v>
      </c>
      <c r="K2130" s="4">
        <f t="shared" si="234"/>
        <v>6000</v>
      </c>
      <c r="L2130" s="4">
        <f>IF(D2130=1,"",VLOOKUP(D2130,系数!$AA$1:$AJ$12,MATCH(C2130,圣物评级,0),1))</f>
        <v>45</v>
      </c>
      <c r="M2130" s="4">
        <f t="shared" si="240"/>
        <v>336220</v>
      </c>
    </row>
    <row r="2131" spans="1:13" x14ac:dyDescent="0.3">
      <c r="A2131" s="4">
        <f t="shared" si="235"/>
        <v>81000018</v>
      </c>
      <c r="B2131" s="4">
        <v>2</v>
      </c>
      <c r="C2131" s="4">
        <f>INDEX(属性!F:F,MATCH(强化!A2131,属性!A:A,0))</f>
        <v>16</v>
      </c>
      <c r="D2131" s="4">
        <f t="shared" si="236"/>
        <v>89</v>
      </c>
      <c r="E2131" s="4">
        <v>0</v>
      </c>
      <c r="F2131" s="4">
        <v>0</v>
      </c>
      <c r="G2131" s="4">
        <v>0</v>
      </c>
      <c r="H2131" s="4">
        <f t="shared" si="238"/>
        <v>828</v>
      </c>
      <c r="I2131" s="4">
        <f t="shared" si="239"/>
        <v>0</v>
      </c>
      <c r="J2131" s="4">
        <f t="shared" si="237"/>
        <v>44000</v>
      </c>
      <c r="K2131" s="4">
        <f t="shared" si="234"/>
        <v>6000</v>
      </c>
      <c r="L2131" s="4">
        <f>IF(D2131=1,"",VLOOKUP(D2131,系数!$AA$1:$AJ$12,MATCH(C2131,圣物评级,0),1))</f>
        <v>45</v>
      </c>
      <c r="M2131" s="4">
        <f t="shared" si="240"/>
        <v>376220</v>
      </c>
    </row>
    <row r="2132" spans="1:13" x14ac:dyDescent="0.3">
      <c r="A2132" s="4">
        <f t="shared" si="235"/>
        <v>81000018</v>
      </c>
      <c r="B2132" s="4">
        <v>2</v>
      </c>
      <c r="C2132" s="4">
        <f>INDEX(属性!F:F,MATCH(强化!A2132,属性!A:A,0))</f>
        <v>16</v>
      </c>
      <c r="D2132" s="4">
        <f t="shared" si="236"/>
        <v>90</v>
      </c>
      <c r="E2132" s="4">
        <v>0</v>
      </c>
      <c r="F2132" s="4">
        <v>0</v>
      </c>
      <c r="G2132" s="4">
        <v>0</v>
      </c>
      <c r="H2132" s="4">
        <f t="shared" si="238"/>
        <v>834</v>
      </c>
      <c r="I2132" s="4">
        <f t="shared" si="239"/>
        <v>0</v>
      </c>
      <c r="J2132" s="4">
        <f t="shared" si="237"/>
        <v>44000</v>
      </c>
      <c r="K2132" s="4">
        <f t="shared" si="234"/>
        <v>6000</v>
      </c>
      <c r="L2132" s="4">
        <f>IF(D2132=1,"",VLOOKUP(D2132,系数!$AA$1:$AJ$12,MATCH(C2132,圣物评级,0),1))</f>
        <v>50</v>
      </c>
      <c r="M2132" s="4">
        <f t="shared" si="240"/>
        <v>420220</v>
      </c>
    </row>
    <row r="2133" spans="1:13" x14ac:dyDescent="0.3">
      <c r="A2133" s="4">
        <f t="shared" si="235"/>
        <v>81000018</v>
      </c>
      <c r="B2133" s="4">
        <v>2</v>
      </c>
      <c r="C2133" s="4">
        <f>INDEX(属性!F:F,MATCH(强化!A2133,属性!A:A,0))</f>
        <v>16</v>
      </c>
      <c r="D2133" s="4">
        <f t="shared" si="236"/>
        <v>91</v>
      </c>
      <c r="E2133" s="4">
        <v>0</v>
      </c>
      <c r="F2133" s="4">
        <v>0</v>
      </c>
      <c r="G2133" s="4">
        <v>0</v>
      </c>
      <c r="H2133" s="4">
        <f t="shared" si="238"/>
        <v>840</v>
      </c>
      <c r="I2133" s="4">
        <f t="shared" si="239"/>
        <v>0</v>
      </c>
      <c r="J2133" s="4">
        <f t="shared" si="237"/>
        <v>44000</v>
      </c>
      <c r="K2133" s="4">
        <f t="shared" si="234"/>
        <v>6000</v>
      </c>
      <c r="L2133" s="4">
        <f>IF(D2133=1,"",VLOOKUP(D2133,系数!$AA$1:$AJ$12,MATCH(C2133,圣物评级,0),1))</f>
        <v>50</v>
      </c>
      <c r="M2133" s="4">
        <f t="shared" si="240"/>
        <v>464220</v>
      </c>
    </row>
    <row r="2134" spans="1:13" x14ac:dyDescent="0.3">
      <c r="A2134" s="4">
        <f t="shared" si="235"/>
        <v>81000018</v>
      </c>
      <c r="B2134" s="4">
        <v>2</v>
      </c>
      <c r="C2134" s="4">
        <f>INDEX(属性!F:F,MATCH(强化!A2134,属性!A:A,0))</f>
        <v>16</v>
      </c>
      <c r="D2134" s="4">
        <f t="shared" si="236"/>
        <v>92</v>
      </c>
      <c r="E2134" s="4">
        <v>0</v>
      </c>
      <c r="F2134" s="4">
        <v>0</v>
      </c>
      <c r="G2134" s="4">
        <v>0</v>
      </c>
      <c r="H2134" s="4">
        <f t="shared" si="238"/>
        <v>846</v>
      </c>
      <c r="I2134" s="4">
        <f t="shared" si="239"/>
        <v>0</v>
      </c>
      <c r="J2134" s="4">
        <f t="shared" si="237"/>
        <v>44000</v>
      </c>
      <c r="K2134" s="4">
        <f t="shared" si="234"/>
        <v>6000</v>
      </c>
      <c r="L2134" s="4">
        <f>IF(D2134=1,"",VLOOKUP(D2134,系数!$AA$1:$AJ$12,MATCH(C2134,圣物评级,0),1))</f>
        <v>50</v>
      </c>
      <c r="M2134" s="4">
        <f t="shared" si="240"/>
        <v>508220</v>
      </c>
    </row>
    <row r="2135" spans="1:13" x14ac:dyDescent="0.3">
      <c r="A2135" s="4">
        <f t="shared" si="235"/>
        <v>81000018</v>
      </c>
      <c r="B2135" s="4">
        <v>2</v>
      </c>
      <c r="C2135" s="4">
        <f>INDEX(属性!F:F,MATCH(强化!A2135,属性!A:A,0))</f>
        <v>16</v>
      </c>
      <c r="D2135" s="4">
        <f t="shared" si="236"/>
        <v>93</v>
      </c>
      <c r="E2135" s="4">
        <v>0</v>
      </c>
      <c r="F2135" s="4">
        <v>0</v>
      </c>
      <c r="G2135" s="4">
        <v>0</v>
      </c>
      <c r="H2135" s="4">
        <f t="shared" si="238"/>
        <v>852</v>
      </c>
      <c r="I2135" s="4">
        <f t="shared" si="239"/>
        <v>0</v>
      </c>
      <c r="J2135" s="4">
        <f t="shared" si="237"/>
        <v>44000</v>
      </c>
      <c r="K2135" s="4">
        <f t="shared" si="234"/>
        <v>6000</v>
      </c>
      <c r="L2135" s="4">
        <f>IF(D2135=1,"",VLOOKUP(D2135,系数!$AA$1:$AJ$12,MATCH(C2135,圣物评级,0),1))</f>
        <v>50</v>
      </c>
      <c r="M2135" s="4">
        <f t="shared" si="240"/>
        <v>552220</v>
      </c>
    </row>
    <row r="2136" spans="1:13" x14ac:dyDescent="0.3">
      <c r="A2136" s="4">
        <f t="shared" si="235"/>
        <v>81000018</v>
      </c>
      <c r="B2136" s="4">
        <v>2</v>
      </c>
      <c r="C2136" s="4">
        <f>INDEX(属性!F:F,MATCH(强化!A2136,属性!A:A,0))</f>
        <v>16</v>
      </c>
      <c r="D2136" s="4">
        <f t="shared" si="236"/>
        <v>94</v>
      </c>
      <c r="E2136" s="4">
        <v>0</v>
      </c>
      <c r="F2136" s="4">
        <v>0</v>
      </c>
      <c r="G2136" s="4">
        <v>0</v>
      </c>
      <c r="H2136" s="4">
        <f t="shared" si="238"/>
        <v>858</v>
      </c>
      <c r="I2136" s="4">
        <f t="shared" si="239"/>
        <v>0</v>
      </c>
      <c r="J2136" s="4">
        <f t="shared" si="237"/>
        <v>44000</v>
      </c>
      <c r="K2136" s="4">
        <f t="shared" si="234"/>
        <v>6000</v>
      </c>
      <c r="L2136" s="4">
        <f>IF(D2136=1,"",VLOOKUP(D2136,系数!$AA$1:$AJ$12,MATCH(C2136,圣物评级,0),1))</f>
        <v>50</v>
      </c>
      <c r="M2136" s="4">
        <f t="shared" si="240"/>
        <v>596220</v>
      </c>
    </row>
    <row r="2137" spans="1:13" x14ac:dyDescent="0.3">
      <c r="A2137" s="4">
        <f t="shared" si="235"/>
        <v>81000018</v>
      </c>
      <c r="B2137" s="4">
        <v>2</v>
      </c>
      <c r="C2137" s="4">
        <f>INDEX(属性!F:F,MATCH(强化!A2137,属性!A:A,0))</f>
        <v>16</v>
      </c>
      <c r="D2137" s="4">
        <f t="shared" si="236"/>
        <v>95</v>
      </c>
      <c r="E2137" s="4">
        <v>0</v>
      </c>
      <c r="F2137" s="4">
        <v>0</v>
      </c>
      <c r="G2137" s="4">
        <v>0</v>
      </c>
      <c r="H2137" s="4">
        <f t="shared" si="238"/>
        <v>864</v>
      </c>
      <c r="I2137" s="4">
        <f t="shared" si="239"/>
        <v>0</v>
      </c>
      <c r="J2137" s="4">
        <f t="shared" si="237"/>
        <v>44000</v>
      </c>
      <c r="K2137" s="4">
        <f t="shared" si="234"/>
        <v>6000</v>
      </c>
      <c r="L2137" s="4">
        <f>IF(D2137=1,"",VLOOKUP(D2137,系数!$AA$1:$AJ$12,MATCH(C2137,圣物评级,0),1))</f>
        <v>50</v>
      </c>
      <c r="M2137" s="4">
        <f t="shared" si="240"/>
        <v>640220</v>
      </c>
    </row>
    <row r="2138" spans="1:13" x14ac:dyDescent="0.3">
      <c r="A2138" s="4">
        <f t="shared" si="235"/>
        <v>81000018</v>
      </c>
      <c r="B2138" s="4">
        <v>2</v>
      </c>
      <c r="C2138" s="4">
        <f>INDEX(属性!F:F,MATCH(强化!A2138,属性!A:A,0))</f>
        <v>16</v>
      </c>
      <c r="D2138" s="4">
        <f t="shared" si="236"/>
        <v>96</v>
      </c>
      <c r="E2138" s="4">
        <v>0</v>
      </c>
      <c r="F2138" s="4">
        <v>0</v>
      </c>
      <c r="G2138" s="4">
        <v>0</v>
      </c>
      <c r="H2138" s="4">
        <f t="shared" si="238"/>
        <v>870</v>
      </c>
      <c r="I2138" s="4">
        <f t="shared" si="239"/>
        <v>0</v>
      </c>
      <c r="J2138" s="4">
        <f t="shared" si="237"/>
        <v>44000</v>
      </c>
      <c r="K2138" s="4">
        <f t="shared" si="234"/>
        <v>6000</v>
      </c>
      <c r="L2138" s="4">
        <f>IF(D2138=1,"",VLOOKUP(D2138,系数!$AA$1:$AJ$12,MATCH(C2138,圣物评级,0),1))</f>
        <v>50</v>
      </c>
      <c r="M2138" s="4">
        <f t="shared" si="240"/>
        <v>684220</v>
      </c>
    </row>
    <row r="2139" spans="1:13" x14ac:dyDescent="0.3">
      <c r="A2139" s="4">
        <f t="shared" si="235"/>
        <v>81000018</v>
      </c>
      <c r="B2139" s="4">
        <v>2</v>
      </c>
      <c r="C2139" s="4">
        <f>INDEX(属性!F:F,MATCH(强化!A2139,属性!A:A,0))</f>
        <v>16</v>
      </c>
      <c r="D2139" s="4">
        <f t="shared" si="236"/>
        <v>97</v>
      </c>
      <c r="E2139" s="4">
        <v>0</v>
      </c>
      <c r="F2139" s="4">
        <v>0</v>
      </c>
      <c r="G2139" s="4">
        <v>0</v>
      </c>
      <c r="H2139" s="4">
        <f t="shared" si="238"/>
        <v>876</v>
      </c>
      <c r="I2139" s="4">
        <f t="shared" si="239"/>
        <v>0</v>
      </c>
      <c r="J2139" s="4">
        <f t="shared" si="237"/>
        <v>44000</v>
      </c>
      <c r="K2139" s="4">
        <f t="shared" si="234"/>
        <v>6000</v>
      </c>
      <c r="L2139" s="4">
        <f>IF(D2139=1,"",VLOOKUP(D2139,系数!$AA$1:$AJ$12,MATCH(C2139,圣物评级,0),1))</f>
        <v>50</v>
      </c>
      <c r="M2139" s="4">
        <f t="shared" si="240"/>
        <v>728220</v>
      </c>
    </row>
    <row r="2140" spans="1:13" x14ac:dyDescent="0.3">
      <c r="A2140" s="4">
        <f t="shared" si="235"/>
        <v>81000018</v>
      </c>
      <c r="B2140" s="4">
        <v>2</v>
      </c>
      <c r="C2140" s="4">
        <f>INDEX(属性!F:F,MATCH(强化!A2140,属性!A:A,0))</f>
        <v>16</v>
      </c>
      <c r="D2140" s="4">
        <f t="shared" si="236"/>
        <v>98</v>
      </c>
      <c r="E2140" s="4">
        <v>0</v>
      </c>
      <c r="F2140" s="4">
        <v>0</v>
      </c>
      <c r="G2140" s="4">
        <v>0</v>
      </c>
      <c r="H2140" s="4">
        <f t="shared" si="238"/>
        <v>882</v>
      </c>
      <c r="I2140" s="4">
        <f t="shared" si="239"/>
        <v>0</v>
      </c>
      <c r="J2140" s="4">
        <f t="shared" si="237"/>
        <v>44000</v>
      </c>
      <c r="K2140" s="4">
        <f t="shared" si="234"/>
        <v>6000</v>
      </c>
      <c r="L2140" s="4">
        <f>IF(D2140=1,"",VLOOKUP(D2140,系数!$AA$1:$AJ$12,MATCH(C2140,圣物评级,0),1))</f>
        <v>50</v>
      </c>
      <c r="M2140" s="4">
        <f t="shared" si="240"/>
        <v>772220</v>
      </c>
    </row>
    <row r="2141" spans="1:13" x14ac:dyDescent="0.3">
      <c r="A2141" s="4">
        <f t="shared" si="235"/>
        <v>81000018</v>
      </c>
      <c r="B2141" s="4">
        <v>2</v>
      </c>
      <c r="C2141" s="4">
        <f>INDEX(属性!F:F,MATCH(强化!A2141,属性!A:A,0))</f>
        <v>16</v>
      </c>
      <c r="D2141" s="4">
        <f t="shared" si="236"/>
        <v>99</v>
      </c>
      <c r="E2141" s="4">
        <v>0</v>
      </c>
      <c r="F2141" s="4">
        <v>0</v>
      </c>
      <c r="G2141" s="4">
        <v>0</v>
      </c>
      <c r="H2141" s="4">
        <f t="shared" si="238"/>
        <v>888</v>
      </c>
      <c r="I2141" s="4">
        <f t="shared" si="239"/>
        <v>0</v>
      </c>
      <c r="J2141" s="4">
        <f t="shared" si="237"/>
        <v>44000</v>
      </c>
      <c r="K2141" s="4">
        <f t="shared" si="234"/>
        <v>6000</v>
      </c>
      <c r="L2141" s="4">
        <f>IF(D2141=1,"",VLOOKUP(D2141,系数!$AA$1:$AJ$12,MATCH(C2141,圣物评级,0),1))</f>
        <v>50</v>
      </c>
      <c r="M2141" s="4">
        <f t="shared" si="240"/>
        <v>816220</v>
      </c>
    </row>
    <row r="2142" spans="1:13" x14ac:dyDescent="0.3">
      <c r="A2142" s="4">
        <f t="shared" si="235"/>
        <v>81000018</v>
      </c>
      <c r="B2142" s="4">
        <v>2</v>
      </c>
      <c r="C2142" s="4">
        <f>INDEX(属性!F:F,MATCH(强化!A2142,属性!A:A,0))</f>
        <v>16</v>
      </c>
      <c r="D2142" s="4">
        <f t="shared" si="236"/>
        <v>100</v>
      </c>
      <c r="E2142" s="4">
        <v>0</v>
      </c>
      <c r="F2142" s="4">
        <v>0</v>
      </c>
      <c r="G2142" s="4">
        <v>0</v>
      </c>
      <c r="H2142" s="4">
        <f t="shared" si="238"/>
        <v>894</v>
      </c>
      <c r="I2142" s="4">
        <f t="shared" si="239"/>
        <v>0</v>
      </c>
      <c r="J2142" s="4">
        <f t="shared" si="237"/>
        <v>44000</v>
      </c>
      <c r="K2142" s="4">
        <f t="shared" si="234"/>
        <v>6000</v>
      </c>
      <c r="L2142" s="4">
        <f>IF(D2142=1,"",VLOOKUP(D2142,系数!$AA$1:$AJ$12,MATCH(C2142,圣物评级,0),1))</f>
        <v>55</v>
      </c>
      <c r="M2142" s="4">
        <f t="shared" si="240"/>
        <v>860220</v>
      </c>
    </row>
    <row r="2143" spans="1:13" x14ac:dyDescent="0.3">
      <c r="A2143" s="4">
        <f t="shared" si="235"/>
        <v>81000018</v>
      </c>
      <c r="B2143" s="4">
        <v>2</v>
      </c>
      <c r="C2143" s="4">
        <f>INDEX(属性!F:F,MATCH(强化!A2143,属性!A:A,0))</f>
        <v>16</v>
      </c>
      <c r="D2143" s="4">
        <f t="shared" si="236"/>
        <v>101</v>
      </c>
      <c r="E2143" s="4">
        <v>0</v>
      </c>
      <c r="F2143" s="4">
        <v>0</v>
      </c>
      <c r="G2143" s="4">
        <v>0</v>
      </c>
      <c r="H2143" s="4">
        <f t="shared" si="238"/>
        <v>900</v>
      </c>
      <c r="I2143" s="4">
        <f t="shared" si="239"/>
        <v>0</v>
      </c>
      <c r="J2143" s="4">
        <f t="shared" si="237"/>
        <v>44000</v>
      </c>
      <c r="K2143" s="4">
        <f t="shared" si="234"/>
        <v>6000</v>
      </c>
      <c r="L2143" s="4">
        <f>IF(D2143=1,"",VLOOKUP(D2143,系数!$AA$1:$AJ$12,MATCH(C2143,圣物评级,0),1))</f>
        <v>55</v>
      </c>
      <c r="M2143" s="4">
        <f t="shared" si="240"/>
        <v>904220</v>
      </c>
    </row>
    <row r="2144" spans="1:13" x14ac:dyDescent="0.3">
      <c r="A2144" s="4">
        <f t="shared" si="235"/>
        <v>81000018</v>
      </c>
      <c r="B2144" s="4">
        <v>2</v>
      </c>
      <c r="C2144" s="4">
        <f>INDEX(属性!F:F,MATCH(强化!A2144,属性!A:A,0))</f>
        <v>16</v>
      </c>
      <c r="D2144" s="4">
        <f t="shared" si="236"/>
        <v>102</v>
      </c>
      <c r="E2144" s="4">
        <v>0</v>
      </c>
      <c r="F2144" s="4">
        <v>0</v>
      </c>
      <c r="G2144" s="4">
        <v>0</v>
      </c>
      <c r="H2144" s="4">
        <f t="shared" si="238"/>
        <v>906</v>
      </c>
      <c r="I2144" s="4">
        <f t="shared" si="239"/>
        <v>0</v>
      </c>
      <c r="J2144" s="4">
        <f t="shared" si="237"/>
        <v>44000</v>
      </c>
      <c r="K2144" s="4">
        <f t="shared" si="234"/>
        <v>6000</v>
      </c>
      <c r="L2144" s="4">
        <f>IF(D2144=1,"",VLOOKUP(D2144,系数!$AA$1:$AJ$12,MATCH(C2144,圣物评级,0),1))</f>
        <v>55</v>
      </c>
      <c r="M2144" s="4">
        <f t="shared" si="240"/>
        <v>948220</v>
      </c>
    </row>
    <row r="2145" spans="1:13" x14ac:dyDescent="0.3">
      <c r="A2145" s="4">
        <f t="shared" si="235"/>
        <v>81000018</v>
      </c>
      <c r="B2145" s="4">
        <v>2</v>
      </c>
      <c r="C2145" s="4">
        <f>INDEX(属性!F:F,MATCH(强化!A2145,属性!A:A,0))</f>
        <v>16</v>
      </c>
      <c r="D2145" s="4">
        <f t="shared" si="236"/>
        <v>103</v>
      </c>
      <c r="E2145" s="4">
        <v>0</v>
      </c>
      <c r="F2145" s="4">
        <v>0</v>
      </c>
      <c r="G2145" s="4">
        <v>0</v>
      </c>
      <c r="H2145" s="4">
        <f t="shared" si="238"/>
        <v>912</v>
      </c>
      <c r="I2145" s="4">
        <f t="shared" si="239"/>
        <v>0</v>
      </c>
      <c r="J2145" s="4">
        <f t="shared" si="237"/>
        <v>44000</v>
      </c>
      <c r="K2145" s="4">
        <f t="shared" si="234"/>
        <v>6000</v>
      </c>
      <c r="L2145" s="4">
        <f>IF(D2145=1,"",VLOOKUP(D2145,系数!$AA$1:$AJ$12,MATCH(C2145,圣物评级,0),1))</f>
        <v>55</v>
      </c>
      <c r="M2145" s="4">
        <f t="shared" si="240"/>
        <v>992220</v>
      </c>
    </row>
    <row r="2146" spans="1:13" x14ac:dyDescent="0.3">
      <c r="A2146" s="4">
        <f t="shared" si="235"/>
        <v>81000018</v>
      </c>
      <c r="B2146" s="4">
        <v>2</v>
      </c>
      <c r="C2146" s="4">
        <f>INDEX(属性!F:F,MATCH(强化!A2146,属性!A:A,0))</f>
        <v>16</v>
      </c>
      <c r="D2146" s="4">
        <f t="shared" si="236"/>
        <v>104</v>
      </c>
      <c r="E2146" s="4">
        <v>0</v>
      </c>
      <c r="F2146" s="4">
        <v>0</v>
      </c>
      <c r="G2146" s="4">
        <v>0</v>
      </c>
      <c r="H2146" s="4">
        <f t="shared" si="238"/>
        <v>918</v>
      </c>
      <c r="I2146" s="4">
        <f t="shared" si="239"/>
        <v>0</v>
      </c>
      <c r="J2146" s="4">
        <f t="shared" si="237"/>
        <v>44000</v>
      </c>
      <c r="K2146" s="4">
        <f t="shared" si="234"/>
        <v>6000</v>
      </c>
      <c r="L2146" s="4">
        <f>IF(D2146=1,"",VLOOKUP(D2146,系数!$AA$1:$AJ$12,MATCH(C2146,圣物评级,0),1))</f>
        <v>55</v>
      </c>
      <c r="M2146" s="4">
        <f t="shared" si="240"/>
        <v>1036220</v>
      </c>
    </row>
    <row r="2147" spans="1:13" x14ac:dyDescent="0.3">
      <c r="A2147" s="4">
        <f t="shared" si="235"/>
        <v>81000018</v>
      </c>
      <c r="B2147" s="4">
        <v>2</v>
      </c>
      <c r="C2147" s="4">
        <f>INDEX(属性!F:F,MATCH(强化!A2147,属性!A:A,0))</f>
        <v>16</v>
      </c>
      <c r="D2147" s="4">
        <f t="shared" si="236"/>
        <v>105</v>
      </c>
      <c r="E2147" s="4">
        <v>0</v>
      </c>
      <c r="F2147" s="4">
        <v>0</v>
      </c>
      <c r="G2147" s="4">
        <v>0</v>
      </c>
      <c r="H2147" s="4">
        <f t="shared" si="238"/>
        <v>924</v>
      </c>
      <c r="I2147" s="4">
        <f t="shared" si="239"/>
        <v>0</v>
      </c>
      <c r="J2147" s="4">
        <f t="shared" si="237"/>
        <v>44000</v>
      </c>
      <c r="K2147" s="4">
        <f t="shared" si="234"/>
        <v>6000</v>
      </c>
      <c r="L2147" s="4">
        <f>IF(D2147=1,"",VLOOKUP(D2147,系数!$AA$1:$AJ$12,MATCH(C2147,圣物评级,0),1))</f>
        <v>55</v>
      </c>
      <c r="M2147" s="4">
        <f t="shared" si="240"/>
        <v>1080220</v>
      </c>
    </row>
    <row r="2148" spans="1:13" x14ac:dyDescent="0.3">
      <c r="A2148" s="4">
        <f t="shared" si="235"/>
        <v>81000018</v>
      </c>
      <c r="B2148" s="4">
        <v>2</v>
      </c>
      <c r="C2148" s="4">
        <f>INDEX(属性!F:F,MATCH(强化!A2148,属性!A:A,0))</f>
        <v>16</v>
      </c>
      <c r="D2148" s="4">
        <f t="shared" si="236"/>
        <v>106</v>
      </c>
      <c r="E2148" s="4">
        <v>0</v>
      </c>
      <c r="F2148" s="4">
        <v>0</v>
      </c>
      <c r="G2148" s="4">
        <v>0</v>
      </c>
      <c r="H2148" s="4">
        <f t="shared" si="238"/>
        <v>930</v>
      </c>
      <c r="I2148" s="4">
        <f t="shared" si="239"/>
        <v>0</v>
      </c>
      <c r="J2148" s="4">
        <f t="shared" si="237"/>
        <v>44000</v>
      </c>
      <c r="K2148" s="4">
        <f t="shared" si="234"/>
        <v>6000</v>
      </c>
      <c r="L2148" s="4">
        <f>IF(D2148=1,"",VLOOKUP(D2148,系数!$AA$1:$AJ$12,MATCH(C2148,圣物评级,0),1))</f>
        <v>55</v>
      </c>
      <c r="M2148" s="4">
        <f t="shared" si="240"/>
        <v>1124220</v>
      </c>
    </row>
    <row r="2149" spans="1:13" x14ac:dyDescent="0.3">
      <c r="A2149" s="4">
        <f t="shared" si="235"/>
        <v>81000018</v>
      </c>
      <c r="B2149" s="4">
        <v>2</v>
      </c>
      <c r="C2149" s="4">
        <f>INDEX(属性!F:F,MATCH(强化!A2149,属性!A:A,0))</f>
        <v>16</v>
      </c>
      <c r="D2149" s="4">
        <f t="shared" si="236"/>
        <v>107</v>
      </c>
      <c r="E2149" s="4">
        <v>0</v>
      </c>
      <c r="F2149" s="4">
        <v>0</v>
      </c>
      <c r="G2149" s="4">
        <v>0</v>
      </c>
      <c r="H2149" s="4">
        <f t="shared" si="238"/>
        <v>936</v>
      </c>
      <c r="I2149" s="4">
        <f t="shared" si="239"/>
        <v>0</v>
      </c>
      <c r="J2149" s="4">
        <f t="shared" si="237"/>
        <v>44000</v>
      </c>
      <c r="K2149" s="4">
        <f t="shared" si="234"/>
        <v>6000</v>
      </c>
      <c r="L2149" s="4">
        <f>IF(D2149=1,"",VLOOKUP(D2149,系数!$AA$1:$AJ$12,MATCH(C2149,圣物评级,0),1))</f>
        <v>55</v>
      </c>
      <c r="M2149" s="4">
        <f t="shared" si="240"/>
        <v>1168220</v>
      </c>
    </row>
    <row r="2150" spans="1:13" x14ac:dyDescent="0.3">
      <c r="A2150" s="4">
        <f t="shared" si="235"/>
        <v>81000018</v>
      </c>
      <c r="B2150" s="4">
        <v>2</v>
      </c>
      <c r="C2150" s="4">
        <f>INDEX(属性!F:F,MATCH(强化!A2150,属性!A:A,0))</f>
        <v>16</v>
      </c>
      <c r="D2150" s="4">
        <f t="shared" si="236"/>
        <v>108</v>
      </c>
      <c r="E2150" s="4">
        <v>0</v>
      </c>
      <c r="F2150" s="4">
        <v>0</v>
      </c>
      <c r="G2150" s="4">
        <v>0</v>
      </c>
      <c r="H2150" s="4">
        <f t="shared" si="238"/>
        <v>942</v>
      </c>
      <c r="I2150" s="4">
        <f t="shared" si="239"/>
        <v>0</v>
      </c>
      <c r="J2150" s="4">
        <f t="shared" si="237"/>
        <v>44000</v>
      </c>
      <c r="K2150" s="4">
        <f t="shared" si="234"/>
        <v>6000</v>
      </c>
      <c r="L2150" s="4">
        <f>IF(D2150=1,"",VLOOKUP(D2150,系数!$AA$1:$AJ$12,MATCH(C2150,圣物评级,0),1))</f>
        <v>55</v>
      </c>
      <c r="M2150" s="4">
        <f t="shared" si="240"/>
        <v>1212220</v>
      </c>
    </row>
    <row r="2151" spans="1:13" x14ac:dyDescent="0.3">
      <c r="A2151" s="4">
        <f t="shared" si="235"/>
        <v>81000018</v>
      </c>
      <c r="B2151" s="4">
        <v>2</v>
      </c>
      <c r="C2151" s="4">
        <f>INDEX(属性!F:F,MATCH(强化!A2151,属性!A:A,0))</f>
        <v>16</v>
      </c>
      <c r="D2151" s="4">
        <f t="shared" si="236"/>
        <v>109</v>
      </c>
      <c r="E2151" s="4">
        <v>0</v>
      </c>
      <c r="F2151" s="4">
        <v>0</v>
      </c>
      <c r="G2151" s="4">
        <v>0</v>
      </c>
      <c r="H2151" s="4">
        <f t="shared" si="238"/>
        <v>948</v>
      </c>
      <c r="I2151" s="4">
        <f t="shared" si="239"/>
        <v>0</v>
      </c>
      <c r="J2151" s="4">
        <f t="shared" si="237"/>
        <v>44000</v>
      </c>
      <c r="K2151" s="4">
        <f t="shared" si="234"/>
        <v>6000</v>
      </c>
      <c r="L2151" s="4">
        <f>IF(D2151=1,"",VLOOKUP(D2151,系数!$AA$1:$AJ$12,MATCH(C2151,圣物评级,0),1))</f>
        <v>55</v>
      </c>
      <c r="M2151" s="4">
        <f t="shared" si="240"/>
        <v>1256220</v>
      </c>
    </row>
    <row r="2152" spans="1:13" x14ac:dyDescent="0.3">
      <c r="A2152" s="4">
        <f t="shared" si="235"/>
        <v>81000018</v>
      </c>
      <c r="B2152" s="4">
        <v>2</v>
      </c>
      <c r="C2152" s="4">
        <f>INDEX(属性!F:F,MATCH(强化!A2152,属性!A:A,0))</f>
        <v>16</v>
      </c>
      <c r="D2152" s="4">
        <f t="shared" si="236"/>
        <v>110</v>
      </c>
      <c r="E2152" s="4">
        <v>0</v>
      </c>
      <c r="F2152" s="4">
        <v>0</v>
      </c>
      <c r="G2152" s="4">
        <v>0</v>
      </c>
      <c r="H2152" s="4">
        <f t="shared" si="238"/>
        <v>954</v>
      </c>
      <c r="I2152" s="4">
        <f t="shared" si="239"/>
        <v>0</v>
      </c>
      <c r="J2152" s="4">
        <f t="shared" si="237"/>
        <v>44000</v>
      </c>
      <c r="K2152" s="4">
        <f t="shared" si="234"/>
        <v>6000</v>
      </c>
      <c r="L2152" s="4">
        <f>IF(D2152=1,"",VLOOKUP(D2152,系数!$AA$1:$AJ$12,MATCH(C2152,圣物评级,0),1))</f>
        <v>55</v>
      </c>
      <c r="M2152" s="4">
        <f t="shared" si="240"/>
        <v>1300220</v>
      </c>
    </row>
    <row r="2153" spans="1:13" x14ac:dyDescent="0.3">
      <c r="A2153" s="4">
        <f t="shared" si="235"/>
        <v>81000018</v>
      </c>
      <c r="B2153" s="4">
        <v>2</v>
      </c>
      <c r="C2153" s="4">
        <f>INDEX(属性!F:F,MATCH(强化!A2153,属性!A:A,0))</f>
        <v>16</v>
      </c>
      <c r="D2153" s="4">
        <f t="shared" si="236"/>
        <v>111</v>
      </c>
      <c r="E2153" s="4">
        <v>0</v>
      </c>
      <c r="F2153" s="4">
        <v>0</v>
      </c>
      <c r="G2153" s="4">
        <v>0</v>
      </c>
      <c r="H2153" s="4">
        <f t="shared" si="238"/>
        <v>960</v>
      </c>
      <c r="I2153" s="4">
        <f t="shared" si="239"/>
        <v>0</v>
      </c>
      <c r="J2153" s="4">
        <f t="shared" si="237"/>
        <v>44000</v>
      </c>
      <c r="K2153" s="4">
        <f t="shared" si="234"/>
        <v>6000</v>
      </c>
      <c r="L2153" s="4">
        <f>IF(D2153=1,"",VLOOKUP(D2153,系数!$AA$1:$AJ$12,MATCH(C2153,圣物评级,0),1))</f>
        <v>55</v>
      </c>
      <c r="M2153" s="4">
        <f t="shared" si="240"/>
        <v>1344220</v>
      </c>
    </row>
    <row r="2154" spans="1:13" x14ac:dyDescent="0.3">
      <c r="A2154" s="4">
        <f t="shared" si="235"/>
        <v>81000018</v>
      </c>
      <c r="B2154" s="4">
        <v>2</v>
      </c>
      <c r="C2154" s="4">
        <f>INDEX(属性!F:F,MATCH(强化!A2154,属性!A:A,0))</f>
        <v>16</v>
      </c>
      <c r="D2154" s="4">
        <f t="shared" si="236"/>
        <v>112</v>
      </c>
      <c r="E2154" s="4">
        <v>0</v>
      </c>
      <c r="F2154" s="4">
        <v>0</v>
      </c>
      <c r="G2154" s="4">
        <v>0</v>
      </c>
      <c r="H2154" s="4">
        <f t="shared" si="238"/>
        <v>966</v>
      </c>
      <c r="I2154" s="4">
        <f t="shared" si="239"/>
        <v>0</v>
      </c>
      <c r="J2154" s="4">
        <f t="shared" si="237"/>
        <v>44000</v>
      </c>
      <c r="K2154" s="4">
        <f t="shared" si="234"/>
        <v>6000</v>
      </c>
      <c r="L2154" s="4">
        <f>IF(D2154=1,"",VLOOKUP(D2154,系数!$AA$1:$AJ$12,MATCH(C2154,圣物评级,0),1))</f>
        <v>55</v>
      </c>
      <c r="M2154" s="4">
        <f t="shared" si="240"/>
        <v>1388220</v>
      </c>
    </row>
    <row r="2155" spans="1:13" x14ac:dyDescent="0.3">
      <c r="A2155" s="4">
        <f t="shared" si="235"/>
        <v>81000018</v>
      </c>
      <c r="B2155" s="4">
        <v>2</v>
      </c>
      <c r="C2155" s="4">
        <f>INDEX(属性!F:F,MATCH(强化!A2155,属性!A:A,0))</f>
        <v>16</v>
      </c>
      <c r="D2155" s="4">
        <f t="shared" si="236"/>
        <v>113</v>
      </c>
      <c r="E2155" s="4">
        <v>0</v>
      </c>
      <c r="F2155" s="4">
        <v>0</v>
      </c>
      <c r="G2155" s="4">
        <v>0</v>
      </c>
      <c r="H2155" s="4">
        <f t="shared" si="238"/>
        <v>972</v>
      </c>
      <c r="I2155" s="4">
        <f t="shared" si="239"/>
        <v>0</v>
      </c>
      <c r="J2155" s="4">
        <f t="shared" si="237"/>
        <v>44000</v>
      </c>
      <c r="K2155" s="4">
        <f t="shared" si="234"/>
        <v>6000</v>
      </c>
      <c r="L2155" s="4">
        <f>IF(D2155=1,"",VLOOKUP(D2155,系数!$AA$1:$AJ$12,MATCH(C2155,圣物评级,0),1))</f>
        <v>55</v>
      </c>
      <c r="M2155" s="4">
        <f t="shared" si="240"/>
        <v>1432220</v>
      </c>
    </row>
    <row r="2156" spans="1:13" x14ac:dyDescent="0.3">
      <c r="A2156" s="4">
        <f t="shared" si="235"/>
        <v>81000018</v>
      </c>
      <c r="B2156" s="4">
        <v>2</v>
      </c>
      <c r="C2156" s="4">
        <f>INDEX(属性!F:F,MATCH(强化!A2156,属性!A:A,0))</f>
        <v>16</v>
      </c>
      <c r="D2156" s="4">
        <f t="shared" si="236"/>
        <v>114</v>
      </c>
      <c r="E2156" s="4">
        <v>0</v>
      </c>
      <c r="F2156" s="4">
        <v>0</v>
      </c>
      <c r="G2156" s="4">
        <v>0</v>
      </c>
      <c r="H2156" s="4">
        <f t="shared" si="238"/>
        <v>978</v>
      </c>
      <c r="I2156" s="4">
        <f t="shared" si="239"/>
        <v>0</v>
      </c>
      <c r="J2156" s="4">
        <f t="shared" si="237"/>
        <v>44000</v>
      </c>
      <c r="K2156" s="4">
        <f t="shared" si="234"/>
        <v>6000</v>
      </c>
      <c r="L2156" s="4">
        <f>IF(D2156=1,"",VLOOKUP(D2156,系数!$AA$1:$AJ$12,MATCH(C2156,圣物评级,0),1))</f>
        <v>55</v>
      </c>
      <c r="M2156" s="4">
        <f t="shared" si="240"/>
        <v>1476220</v>
      </c>
    </row>
    <row r="2157" spans="1:13" x14ac:dyDescent="0.3">
      <c r="A2157" s="4">
        <f t="shared" si="235"/>
        <v>81000018</v>
      </c>
      <c r="B2157" s="4">
        <v>2</v>
      </c>
      <c r="C2157" s="4">
        <f>INDEX(属性!F:F,MATCH(强化!A2157,属性!A:A,0))</f>
        <v>16</v>
      </c>
      <c r="D2157" s="4">
        <f t="shared" si="236"/>
        <v>115</v>
      </c>
      <c r="E2157" s="4">
        <v>0</v>
      </c>
      <c r="F2157" s="4">
        <v>0</v>
      </c>
      <c r="G2157" s="4">
        <v>0</v>
      </c>
      <c r="H2157" s="4">
        <f t="shared" si="238"/>
        <v>984</v>
      </c>
      <c r="I2157" s="4">
        <f t="shared" si="239"/>
        <v>0</v>
      </c>
      <c r="J2157" s="4">
        <f t="shared" si="237"/>
        <v>44000</v>
      </c>
      <c r="K2157" s="4">
        <f t="shared" si="234"/>
        <v>6000</v>
      </c>
      <c r="L2157" s="4">
        <f>IF(D2157=1,"",VLOOKUP(D2157,系数!$AA$1:$AJ$12,MATCH(C2157,圣物评级,0),1))</f>
        <v>55</v>
      </c>
      <c r="M2157" s="4">
        <f t="shared" si="240"/>
        <v>1520220</v>
      </c>
    </row>
    <row r="2158" spans="1:13" x14ac:dyDescent="0.3">
      <c r="A2158" s="4">
        <f t="shared" si="235"/>
        <v>81000018</v>
      </c>
      <c r="B2158" s="4">
        <v>2</v>
      </c>
      <c r="C2158" s="4">
        <f>INDEX(属性!F:F,MATCH(强化!A2158,属性!A:A,0))</f>
        <v>16</v>
      </c>
      <c r="D2158" s="4">
        <f t="shared" si="236"/>
        <v>116</v>
      </c>
      <c r="E2158" s="4">
        <v>0</v>
      </c>
      <c r="F2158" s="4">
        <v>0</v>
      </c>
      <c r="G2158" s="4">
        <v>0</v>
      </c>
      <c r="H2158" s="4">
        <f t="shared" si="238"/>
        <v>990</v>
      </c>
      <c r="I2158" s="4">
        <f t="shared" si="239"/>
        <v>0</v>
      </c>
      <c r="J2158" s="4">
        <f t="shared" si="237"/>
        <v>44000</v>
      </c>
      <c r="K2158" s="4">
        <f t="shared" si="234"/>
        <v>6000</v>
      </c>
      <c r="L2158" s="4">
        <f>IF(D2158=1,"",VLOOKUP(D2158,系数!$AA$1:$AJ$12,MATCH(C2158,圣物评级,0),1))</f>
        <v>55</v>
      </c>
      <c r="M2158" s="4">
        <f t="shared" si="240"/>
        <v>1564220</v>
      </c>
    </row>
    <row r="2159" spans="1:13" x14ac:dyDescent="0.3">
      <c r="A2159" s="4">
        <f t="shared" si="235"/>
        <v>81000018</v>
      </c>
      <c r="B2159" s="4">
        <v>2</v>
      </c>
      <c r="C2159" s="4">
        <f>INDEX(属性!F:F,MATCH(强化!A2159,属性!A:A,0))</f>
        <v>16</v>
      </c>
      <c r="D2159" s="4">
        <f t="shared" si="236"/>
        <v>117</v>
      </c>
      <c r="E2159" s="4">
        <v>0</v>
      </c>
      <c r="F2159" s="4">
        <v>0</v>
      </c>
      <c r="G2159" s="4">
        <v>0</v>
      </c>
      <c r="H2159" s="4">
        <f t="shared" si="238"/>
        <v>996</v>
      </c>
      <c r="I2159" s="4">
        <f t="shared" si="239"/>
        <v>0</v>
      </c>
      <c r="J2159" s="4">
        <f t="shared" si="237"/>
        <v>44000</v>
      </c>
      <c r="K2159" s="4">
        <f t="shared" si="234"/>
        <v>6000</v>
      </c>
      <c r="L2159" s="4">
        <f>IF(D2159=1,"",VLOOKUP(D2159,系数!$AA$1:$AJ$12,MATCH(C2159,圣物评级,0),1))</f>
        <v>55</v>
      </c>
      <c r="M2159" s="4">
        <f t="shared" si="240"/>
        <v>1608220</v>
      </c>
    </row>
    <row r="2160" spans="1:13" x14ac:dyDescent="0.3">
      <c r="A2160" s="4">
        <f t="shared" si="235"/>
        <v>81000018</v>
      </c>
      <c r="B2160" s="4">
        <v>2</v>
      </c>
      <c r="C2160" s="4">
        <f>INDEX(属性!F:F,MATCH(强化!A2160,属性!A:A,0))</f>
        <v>16</v>
      </c>
      <c r="D2160" s="4">
        <f t="shared" si="236"/>
        <v>118</v>
      </c>
      <c r="E2160" s="4">
        <v>0</v>
      </c>
      <c r="F2160" s="4">
        <v>0</v>
      </c>
      <c r="G2160" s="4">
        <v>0</v>
      </c>
      <c r="H2160" s="4">
        <f t="shared" si="238"/>
        <v>1002</v>
      </c>
      <c r="I2160" s="4">
        <f t="shared" si="239"/>
        <v>0</v>
      </c>
      <c r="J2160" s="4">
        <f t="shared" si="237"/>
        <v>44000</v>
      </c>
      <c r="K2160" s="4">
        <f t="shared" si="234"/>
        <v>6000</v>
      </c>
      <c r="L2160" s="4">
        <f>IF(D2160=1,"",VLOOKUP(D2160,系数!$AA$1:$AJ$12,MATCH(C2160,圣物评级,0),1))</f>
        <v>55</v>
      </c>
      <c r="M2160" s="4">
        <f t="shared" si="240"/>
        <v>1652220</v>
      </c>
    </row>
    <row r="2161" spans="1:13" x14ac:dyDescent="0.3">
      <c r="A2161" s="4">
        <f t="shared" si="235"/>
        <v>81000018</v>
      </c>
      <c r="B2161" s="4">
        <v>2</v>
      </c>
      <c r="C2161" s="4">
        <f>INDEX(属性!F:F,MATCH(强化!A2161,属性!A:A,0))</f>
        <v>16</v>
      </c>
      <c r="D2161" s="4">
        <f t="shared" si="236"/>
        <v>119</v>
      </c>
      <c r="E2161" s="4">
        <v>0</v>
      </c>
      <c r="F2161" s="4">
        <v>0</v>
      </c>
      <c r="G2161" s="4">
        <v>0</v>
      </c>
      <c r="H2161" s="4">
        <f t="shared" si="238"/>
        <v>1008</v>
      </c>
      <c r="I2161" s="4">
        <f t="shared" si="239"/>
        <v>0</v>
      </c>
      <c r="J2161" s="4">
        <f t="shared" si="237"/>
        <v>44000</v>
      </c>
      <c r="K2161" s="4">
        <f t="shared" si="234"/>
        <v>6000</v>
      </c>
      <c r="L2161" s="4">
        <f>IF(D2161=1,"",VLOOKUP(D2161,系数!$AA$1:$AJ$12,MATCH(C2161,圣物评级,0),1))</f>
        <v>55</v>
      </c>
      <c r="M2161" s="4">
        <f t="shared" si="240"/>
        <v>1696220</v>
      </c>
    </row>
    <row r="2162" spans="1:13" x14ac:dyDescent="0.3">
      <c r="A2162" s="4">
        <f t="shared" si="235"/>
        <v>81000018</v>
      </c>
      <c r="B2162" s="4">
        <v>2</v>
      </c>
      <c r="C2162" s="4">
        <f>INDEX(属性!F:F,MATCH(强化!A2162,属性!A:A,0))</f>
        <v>16</v>
      </c>
      <c r="D2162" s="4">
        <f t="shared" si="236"/>
        <v>120</v>
      </c>
      <c r="E2162" s="4">
        <v>0</v>
      </c>
      <c r="F2162" s="4">
        <v>0</v>
      </c>
      <c r="G2162" s="4">
        <v>0</v>
      </c>
      <c r="H2162" s="4">
        <f t="shared" si="238"/>
        <v>1014</v>
      </c>
      <c r="I2162" s="4">
        <f t="shared" si="239"/>
        <v>0</v>
      </c>
      <c r="J2162" s="4">
        <f t="shared" si="237"/>
        <v>44000</v>
      </c>
      <c r="K2162" s="4">
        <f t="shared" si="234"/>
        <v>6000</v>
      </c>
      <c r="L2162" s="4">
        <f>IF(D2162=1,"",VLOOKUP(D2162,系数!$AA$1:$AJ$12,MATCH(C2162,圣物评级,0),1))</f>
        <v>55</v>
      </c>
      <c r="M2162" s="4">
        <f t="shared" si="240"/>
        <v>1740220</v>
      </c>
    </row>
    <row r="2163" spans="1:13" x14ac:dyDescent="0.3">
      <c r="A2163" s="4">
        <f t="shared" si="235"/>
        <v>81000019</v>
      </c>
      <c r="B2163" s="4">
        <v>1</v>
      </c>
      <c r="C2163" s="4">
        <f>INDEX(属性!F:F,MATCH(强化!A2163,属性!A:A,0))</f>
        <v>17</v>
      </c>
      <c r="D2163" s="4">
        <f t="shared" si="236"/>
        <v>1</v>
      </c>
      <c r="E2163" s="4">
        <v>0</v>
      </c>
      <c r="F2163" s="4">
        <v>0</v>
      </c>
      <c r="G2163" s="4">
        <v>0</v>
      </c>
      <c r="H2163" s="4">
        <f t="shared" si="238"/>
        <v>0</v>
      </c>
      <c r="I2163" s="4">
        <f t="shared" si="239"/>
        <v>400</v>
      </c>
      <c r="J2163" s="4">
        <v>10</v>
      </c>
      <c r="K2163" s="4">
        <f t="shared" si="234"/>
        <v>6000</v>
      </c>
      <c r="L2163" s="4" t="str">
        <f>IF(D2163=1,"",VLOOKUP(D2163,系数!$AA$1:$AJ$12,MATCH(C2163,圣物评级,0),1))</f>
        <v/>
      </c>
      <c r="M2163" s="4">
        <f t="shared" si="240"/>
        <v>0</v>
      </c>
    </row>
    <row r="2164" spans="1:13" x14ac:dyDescent="0.3">
      <c r="A2164" s="4">
        <f t="shared" si="235"/>
        <v>81000019</v>
      </c>
      <c r="B2164" s="4">
        <v>1</v>
      </c>
      <c r="C2164" s="4">
        <f>INDEX(属性!F:F,MATCH(强化!A2164,属性!A:A,0))</f>
        <v>17</v>
      </c>
      <c r="D2164" s="4">
        <f t="shared" si="236"/>
        <v>2</v>
      </c>
      <c r="E2164" s="4">
        <v>0</v>
      </c>
      <c r="F2164" s="4">
        <v>0</v>
      </c>
      <c r="G2164" s="4">
        <v>0</v>
      </c>
      <c r="H2164" s="4">
        <f t="shared" si="238"/>
        <v>0</v>
      </c>
      <c r="I2164" s="4">
        <f t="shared" si="239"/>
        <v>410</v>
      </c>
      <c r="J2164" s="4">
        <v>20</v>
      </c>
      <c r="K2164" s="4">
        <f t="shared" ref="K2164:K2227" si="241">60*100</f>
        <v>6000</v>
      </c>
      <c r="L2164" s="4">
        <f>IF(D2164=1,"",VLOOKUP(D2164,系数!$AA$1:$AJ$12,MATCH(C2164,圣物评级,0),1))</f>
        <v>5</v>
      </c>
      <c r="M2164" s="4">
        <f t="shared" si="240"/>
        <v>10</v>
      </c>
    </row>
    <row r="2165" spans="1:13" x14ac:dyDescent="0.3">
      <c r="A2165" s="4">
        <f t="shared" si="235"/>
        <v>81000019</v>
      </c>
      <c r="B2165" s="4">
        <v>1</v>
      </c>
      <c r="C2165" s="4">
        <f>INDEX(属性!F:F,MATCH(强化!A2165,属性!A:A,0))</f>
        <v>17</v>
      </c>
      <c r="D2165" s="4">
        <f t="shared" si="236"/>
        <v>3</v>
      </c>
      <c r="E2165" s="4">
        <v>0</v>
      </c>
      <c r="F2165" s="4">
        <v>0</v>
      </c>
      <c r="G2165" s="4">
        <v>0</v>
      </c>
      <c r="H2165" s="4">
        <f t="shared" si="238"/>
        <v>0</v>
      </c>
      <c r="I2165" s="4">
        <f t="shared" si="239"/>
        <v>420</v>
      </c>
      <c r="J2165" s="4">
        <v>30</v>
      </c>
      <c r="K2165" s="4">
        <f t="shared" si="241"/>
        <v>6000</v>
      </c>
      <c r="L2165" s="4">
        <f>IF(D2165=1,"",VLOOKUP(D2165,系数!$AA$1:$AJ$12,MATCH(C2165,圣物评级,0),1))</f>
        <v>5</v>
      </c>
      <c r="M2165" s="4">
        <f t="shared" si="240"/>
        <v>30</v>
      </c>
    </row>
    <row r="2166" spans="1:13" x14ac:dyDescent="0.3">
      <c r="A2166" s="4">
        <f t="shared" si="235"/>
        <v>81000019</v>
      </c>
      <c r="B2166" s="4">
        <v>1</v>
      </c>
      <c r="C2166" s="4">
        <f>INDEX(属性!F:F,MATCH(强化!A2166,属性!A:A,0))</f>
        <v>17</v>
      </c>
      <c r="D2166" s="4">
        <f t="shared" si="236"/>
        <v>4</v>
      </c>
      <c r="E2166" s="4">
        <v>0</v>
      </c>
      <c r="F2166" s="4">
        <v>0</v>
      </c>
      <c r="G2166" s="4">
        <v>0</v>
      </c>
      <c r="H2166" s="4">
        <f t="shared" si="238"/>
        <v>0</v>
      </c>
      <c r="I2166" s="4">
        <f t="shared" si="239"/>
        <v>430</v>
      </c>
      <c r="J2166" s="4">
        <v>40</v>
      </c>
      <c r="K2166" s="4">
        <f t="shared" si="241"/>
        <v>6000</v>
      </c>
      <c r="L2166" s="4">
        <f>IF(D2166=1,"",VLOOKUP(D2166,系数!$AA$1:$AJ$12,MATCH(C2166,圣物评级,0),1))</f>
        <v>5</v>
      </c>
      <c r="M2166" s="4">
        <f t="shared" si="240"/>
        <v>60</v>
      </c>
    </row>
    <row r="2167" spans="1:13" x14ac:dyDescent="0.3">
      <c r="A2167" s="4">
        <f t="shared" si="235"/>
        <v>81000019</v>
      </c>
      <c r="B2167" s="4">
        <v>1</v>
      </c>
      <c r="C2167" s="4">
        <f>INDEX(属性!F:F,MATCH(强化!A2167,属性!A:A,0))</f>
        <v>17</v>
      </c>
      <c r="D2167" s="4">
        <f t="shared" si="236"/>
        <v>5</v>
      </c>
      <c r="E2167" s="4">
        <v>0</v>
      </c>
      <c r="F2167" s="4">
        <v>0</v>
      </c>
      <c r="G2167" s="4">
        <v>0</v>
      </c>
      <c r="H2167" s="4">
        <f t="shared" si="238"/>
        <v>0</v>
      </c>
      <c r="I2167" s="4">
        <f t="shared" si="239"/>
        <v>440</v>
      </c>
      <c r="J2167" s="4">
        <v>50</v>
      </c>
      <c r="K2167" s="4">
        <f t="shared" si="241"/>
        <v>6000</v>
      </c>
      <c r="L2167" s="4">
        <f>IF(D2167=1,"",VLOOKUP(D2167,系数!$AA$1:$AJ$12,MATCH(C2167,圣物评级,0),1))</f>
        <v>5</v>
      </c>
      <c r="M2167" s="4">
        <f t="shared" si="240"/>
        <v>100</v>
      </c>
    </row>
    <row r="2168" spans="1:13" x14ac:dyDescent="0.3">
      <c r="A2168" s="4">
        <f t="shared" si="235"/>
        <v>81000019</v>
      </c>
      <c r="B2168" s="4">
        <v>1</v>
      </c>
      <c r="C2168" s="4">
        <f>INDEX(属性!F:F,MATCH(强化!A2168,属性!A:A,0))</f>
        <v>17</v>
      </c>
      <c r="D2168" s="4">
        <f t="shared" si="236"/>
        <v>6</v>
      </c>
      <c r="E2168" s="4">
        <v>0</v>
      </c>
      <c r="F2168" s="4">
        <v>0</v>
      </c>
      <c r="G2168" s="4">
        <v>0</v>
      </c>
      <c r="H2168" s="4">
        <f t="shared" si="238"/>
        <v>0</v>
      </c>
      <c r="I2168" s="4">
        <f t="shared" si="239"/>
        <v>450</v>
      </c>
      <c r="J2168" s="4">
        <v>60</v>
      </c>
      <c r="K2168" s="4">
        <f t="shared" si="241"/>
        <v>6000</v>
      </c>
      <c r="L2168" s="4">
        <f>IF(D2168=1,"",VLOOKUP(D2168,系数!$AA$1:$AJ$12,MATCH(C2168,圣物评级,0),1))</f>
        <v>5</v>
      </c>
      <c r="M2168" s="4">
        <f t="shared" si="240"/>
        <v>150</v>
      </c>
    </row>
    <row r="2169" spans="1:13" x14ac:dyDescent="0.3">
      <c r="A2169" s="4">
        <f t="shared" si="235"/>
        <v>81000019</v>
      </c>
      <c r="B2169" s="4">
        <v>1</v>
      </c>
      <c r="C2169" s="4">
        <f>INDEX(属性!F:F,MATCH(强化!A2169,属性!A:A,0))</f>
        <v>17</v>
      </c>
      <c r="D2169" s="4">
        <f t="shared" si="236"/>
        <v>7</v>
      </c>
      <c r="E2169" s="4">
        <v>0</v>
      </c>
      <c r="F2169" s="4">
        <v>0</v>
      </c>
      <c r="G2169" s="4">
        <v>0</v>
      </c>
      <c r="H2169" s="4">
        <f t="shared" si="238"/>
        <v>0</v>
      </c>
      <c r="I2169" s="4">
        <f t="shared" si="239"/>
        <v>460</v>
      </c>
      <c r="J2169" s="4">
        <v>70</v>
      </c>
      <c r="K2169" s="4">
        <f t="shared" si="241"/>
        <v>6000</v>
      </c>
      <c r="L2169" s="4">
        <f>IF(D2169=1,"",VLOOKUP(D2169,系数!$AA$1:$AJ$12,MATCH(C2169,圣物评级,0),1))</f>
        <v>5</v>
      </c>
      <c r="M2169" s="4">
        <f t="shared" si="240"/>
        <v>210</v>
      </c>
    </row>
    <row r="2170" spans="1:13" x14ac:dyDescent="0.3">
      <c r="A2170" s="4">
        <f t="shared" si="235"/>
        <v>81000019</v>
      </c>
      <c r="B2170" s="4">
        <v>1</v>
      </c>
      <c r="C2170" s="4">
        <f>INDEX(属性!F:F,MATCH(强化!A2170,属性!A:A,0))</f>
        <v>17</v>
      </c>
      <c r="D2170" s="4">
        <f t="shared" si="236"/>
        <v>8</v>
      </c>
      <c r="E2170" s="4">
        <v>0</v>
      </c>
      <c r="F2170" s="4">
        <v>0</v>
      </c>
      <c r="G2170" s="4">
        <v>0</v>
      </c>
      <c r="H2170" s="4">
        <f t="shared" si="238"/>
        <v>0</v>
      </c>
      <c r="I2170" s="4">
        <f t="shared" si="239"/>
        <v>470</v>
      </c>
      <c r="J2170" s="4">
        <v>80</v>
      </c>
      <c r="K2170" s="4">
        <f t="shared" si="241"/>
        <v>6000</v>
      </c>
      <c r="L2170" s="4">
        <f>IF(D2170=1,"",VLOOKUP(D2170,系数!$AA$1:$AJ$12,MATCH(C2170,圣物评级,0),1))</f>
        <v>5</v>
      </c>
      <c r="M2170" s="4">
        <f t="shared" si="240"/>
        <v>280</v>
      </c>
    </row>
    <row r="2171" spans="1:13" x14ac:dyDescent="0.3">
      <c r="A2171" s="4">
        <f t="shared" si="235"/>
        <v>81000019</v>
      </c>
      <c r="B2171" s="4">
        <v>1</v>
      </c>
      <c r="C2171" s="4">
        <f>INDEX(属性!F:F,MATCH(强化!A2171,属性!A:A,0))</f>
        <v>17</v>
      </c>
      <c r="D2171" s="4">
        <f t="shared" si="236"/>
        <v>9</v>
      </c>
      <c r="E2171" s="4">
        <v>0</v>
      </c>
      <c r="F2171" s="4">
        <v>0</v>
      </c>
      <c r="G2171" s="4">
        <v>0</v>
      </c>
      <c r="H2171" s="4">
        <f t="shared" si="238"/>
        <v>0</v>
      </c>
      <c r="I2171" s="4">
        <f t="shared" si="239"/>
        <v>480</v>
      </c>
      <c r="J2171" s="4">
        <v>90</v>
      </c>
      <c r="K2171" s="4">
        <f t="shared" si="241"/>
        <v>6000</v>
      </c>
      <c r="L2171" s="4">
        <f>IF(D2171=1,"",VLOOKUP(D2171,系数!$AA$1:$AJ$12,MATCH(C2171,圣物评级,0),1))</f>
        <v>5</v>
      </c>
      <c r="M2171" s="4">
        <f t="shared" si="240"/>
        <v>360</v>
      </c>
    </row>
    <row r="2172" spans="1:13" x14ac:dyDescent="0.3">
      <c r="A2172" s="4">
        <f t="shared" ref="A2172:A2235" si="242">A2052+1</f>
        <v>81000019</v>
      </c>
      <c r="B2172" s="4">
        <v>1</v>
      </c>
      <c r="C2172" s="4">
        <f>INDEX(属性!F:F,MATCH(强化!A2172,属性!A:A,0))</f>
        <v>17</v>
      </c>
      <c r="D2172" s="4">
        <f t="shared" ref="D2172:D2235" si="243">D2052</f>
        <v>10</v>
      </c>
      <c r="E2172" s="4">
        <v>0</v>
      </c>
      <c r="F2172" s="4">
        <v>0</v>
      </c>
      <c r="G2172" s="4">
        <v>0</v>
      </c>
      <c r="H2172" s="4">
        <f t="shared" si="238"/>
        <v>0</v>
      </c>
      <c r="I2172" s="4">
        <f t="shared" si="239"/>
        <v>490</v>
      </c>
      <c r="J2172" s="4">
        <v>100</v>
      </c>
      <c r="K2172" s="4">
        <f t="shared" si="241"/>
        <v>6000</v>
      </c>
      <c r="L2172" s="4">
        <f>IF(D2172=1,"",VLOOKUP(D2172,系数!$AA$1:$AJ$12,MATCH(C2172,圣物评级,0),1))</f>
        <v>10</v>
      </c>
      <c r="M2172" s="4">
        <f t="shared" si="240"/>
        <v>450</v>
      </c>
    </row>
    <row r="2173" spans="1:13" x14ac:dyDescent="0.3">
      <c r="A2173" s="4">
        <f t="shared" si="242"/>
        <v>81000019</v>
      </c>
      <c r="B2173" s="4">
        <v>1</v>
      </c>
      <c r="C2173" s="4">
        <f>INDEX(属性!F:F,MATCH(强化!A2173,属性!A:A,0))</f>
        <v>17</v>
      </c>
      <c r="D2173" s="4">
        <f t="shared" si="243"/>
        <v>11</v>
      </c>
      <c r="E2173" s="4">
        <v>0</v>
      </c>
      <c r="F2173" s="4">
        <v>0</v>
      </c>
      <c r="G2173" s="4">
        <v>0</v>
      </c>
      <c r="H2173" s="4">
        <f t="shared" si="238"/>
        <v>0</v>
      </c>
      <c r="I2173" s="4">
        <f t="shared" si="239"/>
        <v>500</v>
      </c>
      <c r="J2173" s="4">
        <v>120</v>
      </c>
      <c r="K2173" s="4">
        <f t="shared" si="241"/>
        <v>6000</v>
      </c>
      <c r="L2173" s="4">
        <f>IF(D2173=1,"",VLOOKUP(D2173,系数!$AA$1:$AJ$12,MATCH(C2173,圣物评级,0),1))</f>
        <v>10</v>
      </c>
      <c r="M2173" s="4">
        <f t="shared" si="240"/>
        <v>550</v>
      </c>
    </row>
    <row r="2174" spans="1:13" x14ac:dyDescent="0.3">
      <c r="A2174" s="4">
        <f t="shared" si="242"/>
        <v>81000019</v>
      </c>
      <c r="B2174" s="4">
        <v>1</v>
      </c>
      <c r="C2174" s="4">
        <f>INDEX(属性!F:F,MATCH(强化!A2174,属性!A:A,0))</f>
        <v>17</v>
      </c>
      <c r="D2174" s="4">
        <f t="shared" si="243"/>
        <v>12</v>
      </c>
      <c r="E2174" s="4">
        <v>0</v>
      </c>
      <c r="F2174" s="4">
        <v>0</v>
      </c>
      <c r="G2174" s="4">
        <v>0</v>
      </c>
      <c r="H2174" s="4">
        <f t="shared" si="238"/>
        <v>0</v>
      </c>
      <c r="I2174" s="4">
        <f t="shared" si="239"/>
        <v>510</v>
      </c>
      <c r="J2174" s="4">
        <v>140</v>
      </c>
      <c r="K2174" s="4">
        <f t="shared" si="241"/>
        <v>6000</v>
      </c>
      <c r="L2174" s="4">
        <f>IF(D2174=1,"",VLOOKUP(D2174,系数!$AA$1:$AJ$12,MATCH(C2174,圣物评级,0),1))</f>
        <v>10</v>
      </c>
      <c r="M2174" s="4">
        <f t="shared" si="240"/>
        <v>670</v>
      </c>
    </row>
    <row r="2175" spans="1:13" x14ac:dyDescent="0.3">
      <c r="A2175" s="4">
        <f t="shared" si="242"/>
        <v>81000019</v>
      </c>
      <c r="B2175" s="4">
        <v>1</v>
      </c>
      <c r="C2175" s="4">
        <f>INDEX(属性!F:F,MATCH(强化!A2175,属性!A:A,0))</f>
        <v>17</v>
      </c>
      <c r="D2175" s="4">
        <f t="shared" si="243"/>
        <v>13</v>
      </c>
      <c r="E2175" s="4">
        <v>0</v>
      </c>
      <c r="F2175" s="4">
        <v>0</v>
      </c>
      <c r="G2175" s="4">
        <v>0</v>
      </c>
      <c r="H2175" s="4">
        <f t="shared" si="238"/>
        <v>0</v>
      </c>
      <c r="I2175" s="4">
        <f t="shared" si="239"/>
        <v>520</v>
      </c>
      <c r="J2175" s="4">
        <v>160</v>
      </c>
      <c r="K2175" s="4">
        <f t="shared" si="241"/>
        <v>6000</v>
      </c>
      <c r="L2175" s="4">
        <f>IF(D2175=1,"",VLOOKUP(D2175,系数!$AA$1:$AJ$12,MATCH(C2175,圣物评级,0),1))</f>
        <v>10</v>
      </c>
      <c r="M2175" s="4">
        <f t="shared" si="240"/>
        <v>810</v>
      </c>
    </row>
    <row r="2176" spans="1:13" x14ac:dyDescent="0.3">
      <c r="A2176" s="4">
        <f t="shared" si="242"/>
        <v>81000019</v>
      </c>
      <c r="B2176" s="4">
        <v>1</v>
      </c>
      <c r="C2176" s="4">
        <f>INDEX(属性!F:F,MATCH(强化!A2176,属性!A:A,0))</f>
        <v>17</v>
      </c>
      <c r="D2176" s="4">
        <f t="shared" si="243"/>
        <v>14</v>
      </c>
      <c r="E2176" s="4">
        <v>0</v>
      </c>
      <c r="F2176" s="4">
        <v>0</v>
      </c>
      <c r="G2176" s="4">
        <v>0</v>
      </c>
      <c r="H2176" s="4">
        <f t="shared" si="238"/>
        <v>0</v>
      </c>
      <c r="I2176" s="4">
        <f t="shared" si="239"/>
        <v>530</v>
      </c>
      <c r="J2176" s="4">
        <v>180</v>
      </c>
      <c r="K2176" s="4">
        <f t="shared" si="241"/>
        <v>6000</v>
      </c>
      <c r="L2176" s="4">
        <f>IF(D2176=1,"",VLOOKUP(D2176,系数!$AA$1:$AJ$12,MATCH(C2176,圣物评级,0),1))</f>
        <v>10</v>
      </c>
      <c r="M2176" s="4">
        <f t="shared" si="240"/>
        <v>970</v>
      </c>
    </row>
    <row r="2177" spans="1:13" x14ac:dyDescent="0.3">
      <c r="A2177" s="4">
        <f t="shared" si="242"/>
        <v>81000019</v>
      </c>
      <c r="B2177" s="4">
        <v>1</v>
      </c>
      <c r="C2177" s="4">
        <f>INDEX(属性!F:F,MATCH(强化!A2177,属性!A:A,0))</f>
        <v>17</v>
      </c>
      <c r="D2177" s="4">
        <f t="shared" si="243"/>
        <v>15</v>
      </c>
      <c r="E2177" s="4">
        <v>0</v>
      </c>
      <c r="F2177" s="4">
        <v>0</v>
      </c>
      <c r="G2177" s="4">
        <v>0</v>
      </c>
      <c r="H2177" s="4">
        <f t="shared" si="238"/>
        <v>0</v>
      </c>
      <c r="I2177" s="4">
        <f t="shared" si="239"/>
        <v>540</v>
      </c>
      <c r="J2177" s="4">
        <v>200</v>
      </c>
      <c r="K2177" s="4">
        <f t="shared" si="241"/>
        <v>6000</v>
      </c>
      <c r="L2177" s="4">
        <f>IF(D2177=1,"",VLOOKUP(D2177,系数!$AA$1:$AJ$12,MATCH(C2177,圣物评级,0),1))</f>
        <v>10</v>
      </c>
      <c r="M2177" s="4">
        <f t="shared" si="240"/>
        <v>1150</v>
      </c>
    </row>
    <row r="2178" spans="1:13" x14ac:dyDescent="0.3">
      <c r="A2178" s="4">
        <f t="shared" si="242"/>
        <v>81000019</v>
      </c>
      <c r="B2178" s="4">
        <v>1</v>
      </c>
      <c r="C2178" s="4">
        <f>INDEX(属性!F:F,MATCH(强化!A2178,属性!A:A,0))</f>
        <v>17</v>
      </c>
      <c r="D2178" s="4">
        <f t="shared" si="243"/>
        <v>16</v>
      </c>
      <c r="E2178" s="4">
        <v>0</v>
      </c>
      <c r="F2178" s="4">
        <v>0</v>
      </c>
      <c r="G2178" s="4">
        <v>0</v>
      </c>
      <c r="H2178" s="4">
        <f t="shared" si="238"/>
        <v>0</v>
      </c>
      <c r="I2178" s="4">
        <f t="shared" si="239"/>
        <v>550</v>
      </c>
      <c r="J2178" s="4">
        <v>220</v>
      </c>
      <c r="K2178" s="4">
        <f t="shared" si="241"/>
        <v>6000</v>
      </c>
      <c r="L2178" s="4">
        <f>IF(D2178=1,"",VLOOKUP(D2178,系数!$AA$1:$AJ$12,MATCH(C2178,圣物评级,0),1))</f>
        <v>10</v>
      </c>
      <c r="M2178" s="4">
        <f t="shared" si="240"/>
        <v>1350</v>
      </c>
    </row>
    <row r="2179" spans="1:13" x14ac:dyDescent="0.3">
      <c r="A2179" s="4">
        <f t="shared" si="242"/>
        <v>81000019</v>
      </c>
      <c r="B2179" s="4">
        <v>1</v>
      </c>
      <c r="C2179" s="4">
        <f>INDEX(属性!F:F,MATCH(强化!A2179,属性!A:A,0))</f>
        <v>17</v>
      </c>
      <c r="D2179" s="4">
        <f t="shared" si="243"/>
        <v>17</v>
      </c>
      <c r="E2179" s="4">
        <v>0</v>
      </c>
      <c r="F2179" s="4">
        <v>0</v>
      </c>
      <c r="G2179" s="4">
        <v>0</v>
      </c>
      <c r="H2179" s="4">
        <f t="shared" ref="H2179:H2242" si="244">IF(B2179=1,0,VLOOKUP($C2179,圣物数值,2,0)+VLOOKUP($C2179,圣物数值,3,0)*($D2179-1))</f>
        <v>0</v>
      </c>
      <c r="I2179" s="4">
        <f t="shared" ref="I2179:I2242" si="245">IF(B2179=2,0,VLOOKUP($C2179,圣物数值,2,0)+VLOOKUP($C2179,圣物数值,3,0)*($D2179-1))</f>
        <v>560</v>
      </c>
      <c r="J2179" s="4">
        <v>240</v>
      </c>
      <c r="K2179" s="4">
        <f t="shared" si="241"/>
        <v>6000</v>
      </c>
      <c r="L2179" s="4">
        <f>IF(D2179=1,"",VLOOKUP(D2179,系数!$AA$1:$AJ$12,MATCH(C2179,圣物评级,0),1))</f>
        <v>10</v>
      </c>
      <c r="M2179" s="4">
        <f t="shared" ref="M2179:M2242" si="246">IF(D2179=1,0,M2178+J2178)</f>
        <v>1570</v>
      </c>
    </row>
    <row r="2180" spans="1:13" x14ac:dyDescent="0.3">
      <c r="A2180" s="4">
        <f t="shared" si="242"/>
        <v>81000019</v>
      </c>
      <c r="B2180" s="4">
        <v>1</v>
      </c>
      <c r="C2180" s="4">
        <f>INDEX(属性!F:F,MATCH(强化!A2180,属性!A:A,0))</f>
        <v>17</v>
      </c>
      <c r="D2180" s="4">
        <f t="shared" si="243"/>
        <v>18</v>
      </c>
      <c r="E2180" s="4">
        <v>0</v>
      </c>
      <c r="F2180" s="4">
        <v>0</v>
      </c>
      <c r="G2180" s="4">
        <v>0</v>
      </c>
      <c r="H2180" s="4">
        <f t="shared" si="244"/>
        <v>0</v>
      </c>
      <c r="I2180" s="4">
        <f t="shared" si="245"/>
        <v>570</v>
      </c>
      <c r="J2180" s="4">
        <v>260</v>
      </c>
      <c r="K2180" s="4">
        <f t="shared" si="241"/>
        <v>6000</v>
      </c>
      <c r="L2180" s="4">
        <f>IF(D2180=1,"",VLOOKUP(D2180,系数!$AA$1:$AJ$12,MATCH(C2180,圣物评级,0),1))</f>
        <v>10</v>
      </c>
      <c r="M2180" s="4">
        <f t="shared" si="246"/>
        <v>1810</v>
      </c>
    </row>
    <row r="2181" spans="1:13" x14ac:dyDescent="0.3">
      <c r="A2181" s="4">
        <f t="shared" si="242"/>
        <v>81000019</v>
      </c>
      <c r="B2181" s="4">
        <v>1</v>
      </c>
      <c r="C2181" s="4">
        <f>INDEX(属性!F:F,MATCH(强化!A2181,属性!A:A,0))</f>
        <v>17</v>
      </c>
      <c r="D2181" s="4">
        <f t="shared" si="243"/>
        <v>19</v>
      </c>
      <c r="E2181" s="4">
        <v>0</v>
      </c>
      <c r="F2181" s="4">
        <v>0</v>
      </c>
      <c r="G2181" s="4">
        <v>0</v>
      </c>
      <c r="H2181" s="4">
        <f t="shared" si="244"/>
        <v>0</v>
      </c>
      <c r="I2181" s="4">
        <f t="shared" si="245"/>
        <v>580</v>
      </c>
      <c r="J2181" s="4">
        <v>280</v>
      </c>
      <c r="K2181" s="4">
        <f t="shared" si="241"/>
        <v>6000</v>
      </c>
      <c r="L2181" s="4">
        <f>IF(D2181=1,"",VLOOKUP(D2181,系数!$AA$1:$AJ$12,MATCH(C2181,圣物评级,0),1))</f>
        <v>10</v>
      </c>
      <c r="M2181" s="4">
        <f t="shared" si="246"/>
        <v>2070</v>
      </c>
    </row>
    <row r="2182" spans="1:13" x14ac:dyDescent="0.3">
      <c r="A2182" s="4">
        <f t="shared" si="242"/>
        <v>81000019</v>
      </c>
      <c r="B2182" s="4">
        <v>1</v>
      </c>
      <c r="C2182" s="4">
        <f>INDEX(属性!F:F,MATCH(强化!A2182,属性!A:A,0))</f>
        <v>17</v>
      </c>
      <c r="D2182" s="4">
        <f t="shared" si="243"/>
        <v>20</v>
      </c>
      <c r="E2182" s="4">
        <v>0</v>
      </c>
      <c r="F2182" s="4">
        <v>0</v>
      </c>
      <c r="G2182" s="4">
        <v>0</v>
      </c>
      <c r="H2182" s="4">
        <f t="shared" si="244"/>
        <v>0</v>
      </c>
      <c r="I2182" s="4">
        <f t="shared" si="245"/>
        <v>590</v>
      </c>
      <c r="J2182" s="4">
        <v>300</v>
      </c>
      <c r="K2182" s="4">
        <f t="shared" si="241"/>
        <v>6000</v>
      </c>
      <c r="L2182" s="4">
        <f>IF(D2182=1,"",VLOOKUP(D2182,系数!$AA$1:$AJ$12,MATCH(C2182,圣物评级,0),1))</f>
        <v>15</v>
      </c>
      <c r="M2182" s="4">
        <f t="shared" si="246"/>
        <v>2350</v>
      </c>
    </row>
    <row r="2183" spans="1:13" x14ac:dyDescent="0.3">
      <c r="A2183" s="4">
        <f t="shared" si="242"/>
        <v>81000019</v>
      </c>
      <c r="B2183" s="4">
        <v>1</v>
      </c>
      <c r="C2183" s="4">
        <f>INDEX(属性!F:F,MATCH(强化!A2183,属性!A:A,0))</f>
        <v>17</v>
      </c>
      <c r="D2183" s="4">
        <f t="shared" si="243"/>
        <v>21</v>
      </c>
      <c r="E2183" s="4">
        <v>0</v>
      </c>
      <c r="F2183" s="4">
        <v>0</v>
      </c>
      <c r="G2183" s="4">
        <v>0</v>
      </c>
      <c r="H2183" s="4">
        <f t="shared" si="244"/>
        <v>0</v>
      </c>
      <c r="I2183" s="4">
        <f t="shared" si="245"/>
        <v>600</v>
      </c>
      <c r="J2183" s="4">
        <v>320</v>
      </c>
      <c r="K2183" s="4">
        <f t="shared" si="241"/>
        <v>6000</v>
      </c>
      <c r="L2183" s="4">
        <f>IF(D2183=1,"",VLOOKUP(D2183,系数!$AA$1:$AJ$12,MATCH(C2183,圣物评级,0),1))</f>
        <v>15</v>
      </c>
      <c r="M2183" s="4">
        <f t="shared" si="246"/>
        <v>2650</v>
      </c>
    </row>
    <row r="2184" spans="1:13" x14ac:dyDescent="0.3">
      <c r="A2184" s="4">
        <f t="shared" si="242"/>
        <v>81000019</v>
      </c>
      <c r="B2184" s="4">
        <v>1</v>
      </c>
      <c r="C2184" s="4">
        <f>INDEX(属性!F:F,MATCH(强化!A2184,属性!A:A,0))</f>
        <v>17</v>
      </c>
      <c r="D2184" s="4">
        <f t="shared" si="243"/>
        <v>22</v>
      </c>
      <c r="E2184" s="4">
        <v>0</v>
      </c>
      <c r="F2184" s="4">
        <v>0</v>
      </c>
      <c r="G2184" s="4">
        <v>0</v>
      </c>
      <c r="H2184" s="4">
        <f t="shared" si="244"/>
        <v>0</v>
      </c>
      <c r="I2184" s="4">
        <f t="shared" si="245"/>
        <v>610</v>
      </c>
      <c r="J2184" s="4">
        <v>340</v>
      </c>
      <c r="K2184" s="4">
        <f t="shared" si="241"/>
        <v>6000</v>
      </c>
      <c r="L2184" s="4">
        <f>IF(D2184=1,"",VLOOKUP(D2184,系数!$AA$1:$AJ$12,MATCH(C2184,圣物评级,0),1))</f>
        <v>15</v>
      </c>
      <c r="M2184" s="4">
        <f t="shared" si="246"/>
        <v>2970</v>
      </c>
    </row>
    <row r="2185" spans="1:13" x14ac:dyDescent="0.3">
      <c r="A2185" s="4">
        <f t="shared" si="242"/>
        <v>81000019</v>
      </c>
      <c r="B2185" s="4">
        <v>1</v>
      </c>
      <c r="C2185" s="4">
        <f>INDEX(属性!F:F,MATCH(强化!A2185,属性!A:A,0))</f>
        <v>17</v>
      </c>
      <c r="D2185" s="4">
        <f t="shared" si="243"/>
        <v>23</v>
      </c>
      <c r="E2185" s="4">
        <v>0</v>
      </c>
      <c r="F2185" s="4">
        <v>0</v>
      </c>
      <c r="G2185" s="4">
        <v>0</v>
      </c>
      <c r="H2185" s="4">
        <f t="shared" si="244"/>
        <v>0</v>
      </c>
      <c r="I2185" s="4">
        <f t="shared" si="245"/>
        <v>620</v>
      </c>
      <c r="J2185" s="4">
        <v>360</v>
      </c>
      <c r="K2185" s="4">
        <f t="shared" si="241"/>
        <v>6000</v>
      </c>
      <c r="L2185" s="4">
        <f>IF(D2185=1,"",VLOOKUP(D2185,系数!$AA$1:$AJ$12,MATCH(C2185,圣物评级,0),1))</f>
        <v>15</v>
      </c>
      <c r="M2185" s="4">
        <f t="shared" si="246"/>
        <v>3310</v>
      </c>
    </row>
    <row r="2186" spans="1:13" x14ac:dyDescent="0.3">
      <c r="A2186" s="4">
        <f t="shared" si="242"/>
        <v>81000019</v>
      </c>
      <c r="B2186" s="4">
        <v>1</v>
      </c>
      <c r="C2186" s="4">
        <f>INDEX(属性!F:F,MATCH(强化!A2186,属性!A:A,0))</f>
        <v>17</v>
      </c>
      <c r="D2186" s="4">
        <f t="shared" si="243"/>
        <v>24</v>
      </c>
      <c r="E2186" s="4">
        <v>0</v>
      </c>
      <c r="F2186" s="4">
        <v>0</v>
      </c>
      <c r="G2186" s="4">
        <v>0</v>
      </c>
      <c r="H2186" s="4">
        <f t="shared" si="244"/>
        <v>0</v>
      </c>
      <c r="I2186" s="4">
        <f t="shared" si="245"/>
        <v>630</v>
      </c>
      <c r="J2186" s="4">
        <v>380</v>
      </c>
      <c r="K2186" s="4">
        <f t="shared" si="241"/>
        <v>6000</v>
      </c>
      <c r="L2186" s="4">
        <f>IF(D2186=1,"",VLOOKUP(D2186,系数!$AA$1:$AJ$12,MATCH(C2186,圣物评级,0),1))</f>
        <v>15</v>
      </c>
      <c r="M2186" s="4">
        <f t="shared" si="246"/>
        <v>3670</v>
      </c>
    </row>
    <row r="2187" spans="1:13" x14ac:dyDescent="0.3">
      <c r="A2187" s="4">
        <f t="shared" si="242"/>
        <v>81000019</v>
      </c>
      <c r="B2187" s="4">
        <v>1</v>
      </c>
      <c r="C2187" s="4">
        <f>INDEX(属性!F:F,MATCH(强化!A2187,属性!A:A,0))</f>
        <v>17</v>
      </c>
      <c r="D2187" s="4">
        <f t="shared" si="243"/>
        <v>25</v>
      </c>
      <c r="E2187" s="4">
        <v>0</v>
      </c>
      <c r="F2187" s="4">
        <v>0</v>
      </c>
      <c r="G2187" s="4">
        <v>0</v>
      </c>
      <c r="H2187" s="4">
        <f t="shared" si="244"/>
        <v>0</v>
      </c>
      <c r="I2187" s="4">
        <f t="shared" si="245"/>
        <v>640</v>
      </c>
      <c r="J2187" s="4">
        <v>400</v>
      </c>
      <c r="K2187" s="4">
        <f t="shared" si="241"/>
        <v>6000</v>
      </c>
      <c r="L2187" s="4">
        <f>IF(D2187=1,"",VLOOKUP(D2187,系数!$AA$1:$AJ$12,MATCH(C2187,圣物评级,0),1))</f>
        <v>15</v>
      </c>
      <c r="M2187" s="4">
        <f t="shared" si="246"/>
        <v>4050</v>
      </c>
    </row>
    <row r="2188" spans="1:13" x14ac:dyDescent="0.3">
      <c r="A2188" s="4">
        <f t="shared" si="242"/>
        <v>81000019</v>
      </c>
      <c r="B2188" s="4">
        <v>1</v>
      </c>
      <c r="C2188" s="4">
        <f>INDEX(属性!F:F,MATCH(强化!A2188,属性!A:A,0))</f>
        <v>17</v>
      </c>
      <c r="D2188" s="4">
        <f t="shared" si="243"/>
        <v>26</v>
      </c>
      <c r="E2188" s="4">
        <v>0</v>
      </c>
      <c r="F2188" s="4">
        <v>0</v>
      </c>
      <c r="G2188" s="4">
        <v>0</v>
      </c>
      <c r="H2188" s="4">
        <f t="shared" si="244"/>
        <v>0</v>
      </c>
      <c r="I2188" s="4">
        <f t="shared" si="245"/>
        <v>650</v>
      </c>
      <c r="J2188" s="4">
        <v>420</v>
      </c>
      <c r="K2188" s="4">
        <f t="shared" si="241"/>
        <v>6000</v>
      </c>
      <c r="L2188" s="4">
        <f>IF(D2188=1,"",VLOOKUP(D2188,系数!$AA$1:$AJ$12,MATCH(C2188,圣物评级,0),1))</f>
        <v>15</v>
      </c>
      <c r="M2188" s="4">
        <f t="shared" si="246"/>
        <v>4450</v>
      </c>
    </row>
    <row r="2189" spans="1:13" x14ac:dyDescent="0.3">
      <c r="A2189" s="4">
        <f t="shared" si="242"/>
        <v>81000019</v>
      </c>
      <c r="B2189" s="4">
        <v>1</v>
      </c>
      <c r="C2189" s="4">
        <f>INDEX(属性!F:F,MATCH(强化!A2189,属性!A:A,0))</f>
        <v>17</v>
      </c>
      <c r="D2189" s="4">
        <f t="shared" si="243"/>
        <v>27</v>
      </c>
      <c r="E2189" s="4">
        <v>0</v>
      </c>
      <c r="F2189" s="4">
        <v>0</v>
      </c>
      <c r="G2189" s="4">
        <v>0</v>
      </c>
      <c r="H2189" s="4">
        <f t="shared" si="244"/>
        <v>0</v>
      </c>
      <c r="I2189" s="4">
        <f t="shared" si="245"/>
        <v>660</v>
      </c>
      <c r="J2189" s="4">
        <v>440</v>
      </c>
      <c r="K2189" s="4">
        <f t="shared" si="241"/>
        <v>6000</v>
      </c>
      <c r="L2189" s="4">
        <f>IF(D2189=1,"",VLOOKUP(D2189,系数!$AA$1:$AJ$12,MATCH(C2189,圣物评级,0),1))</f>
        <v>15</v>
      </c>
      <c r="M2189" s="4">
        <f t="shared" si="246"/>
        <v>4870</v>
      </c>
    </row>
    <row r="2190" spans="1:13" x14ac:dyDescent="0.3">
      <c r="A2190" s="4">
        <f t="shared" si="242"/>
        <v>81000019</v>
      </c>
      <c r="B2190" s="4">
        <v>1</v>
      </c>
      <c r="C2190" s="4">
        <f>INDEX(属性!F:F,MATCH(强化!A2190,属性!A:A,0))</f>
        <v>17</v>
      </c>
      <c r="D2190" s="4">
        <f t="shared" si="243"/>
        <v>28</v>
      </c>
      <c r="E2190" s="4">
        <v>0</v>
      </c>
      <c r="F2190" s="4">
        <v>0</v>
      </c>
      <c r="G2190" s="4">
        <v>0</v>
      </c>
      <c r="H2190" s="4">
        <f t="shared" si="244"/>
        <v>0</v>
      </c>
      <c r="I2190" s="4">
        <f t="shared" si="245"/>
        <v>670</v>
      </c>
      <c r="J2190" s="4">
        <v>460</v>
      </c>
      <c r="K2190" s="4">
        <f t="shared" si="241"/>
        <v>6000</v>
      </c>
      <c r="L2190" s="4">
        <f>IF(D2190=1,"",VLOOKUP(D2190,系数!$AA$1:$AJ$12,MATCH(C2190,圣物评级,0),1))</f>
        <v>15</v>
      </c>
      <c r="M2190" s="4">
        <f t="shared" si="246"/>
        <v>5310</v>
      </c>
    </row>
    <row r="2191" spans="1:13" x14ac:dyDescent="0.3">
      <c r="A2191" s="4">
        <f t="shared" si="242"/>
        <v>81000019</v>
      </c>
      <c r="B2191" s="4">
        <v>1</v>
      </c>
      <c r="C2191" s="4">
        <f>INDEX(属性!F:F,MATCH(强化!A2191,属性!A:A,0))</f>
        <v>17</v>
      </c>
      <c r="D2191" s="4">
        <f t="shared" si="243"/>
        <v>29</v>
      </c>
      <c r="E2191" s="4">
        <v>0</v>
      </c>
      <c r="F2191" s="4">
        <v>0</v>
      </c>
      <c r="G2191" s="4">
        <v>0</v>
      </c>
      <c r="H2191" s="4">
        <f t="shared" si="244"/>
        <v>0</v>
      </c>
      <c r="I2191" s="4">
        <f t="shared" si="245"/>
        <v>680</v>
      </c>
      <c r="J2191" s="4">
        <v>480</v>
      </c>
      <c r="K2191" s="4">
        <f t="shared" si="241"/>
        <v>6000</v>
      </c>
      <c r="L2191" s="4">
        <f>IF(D2191=1,"",VLOOKUP(D2191,系数!$AA$1:$AJ$12,MATCH(C2191,圣物评级,0),1))</f>
        <v>15</v>
      </c>
      <c r="M2191" s="4">
        <f t="shared" si="246"/>
        <v>5770</v>
      </c>
    </row>
    <row r="2192" spans="1:13" x14ac:dyDescent="0.3">
      <c r="A2192" s="4">
        <f t="shared" si="242"/>
        <v>81000019</v>
      </c>
      <c r="B2192" s="4">
        <v>1</v>
      </c>
      <c r="C2192" s="4">
        <f>INDEX(属性!F:F,MATCH(强化!A2192,属性!A:A,0))</f>
        <v>17</v>
      </c>
      <c r="D2192" s="4">
        <f t="shared" si="243"/>
        <v>30</v>
      </c>
      <c r="E2192" s="4">
        <v>0</v>
      </c>
      <c r="F2192" s="4">
        <v>0</v>
      </c>
      <c r="G2192" s="4">
        <v>0</v>
      </c>
      <c r="H2192" s="4">
        <f t="shared" si="244"/>
        <v>0</v>
      </c>
      <c r="I2192" s="4">
        <f t="shared" si="245"/>
        <v>690</v>
      </c>
      <c r="J2192" s="4">
        <v>500</v>
      </c>
      <c r="K2192" s="4">
        <f t="shared" si="241"/>
        <v>6000</v>
      </c>
      <c r="L2192" s="4">
        <f>IF(D2192=1,"",VLOOKUP(D2192,系数!$AA$1:$AJ$12,MATCH(C2192,圣物评级,0),1))</f>
        <v>20</v>
      </c>
      <c r="M2192" s="4">
        <f t="shared" si="246"/>
        <v>6250</v>
      </c>
    </row>
    <row r="2193" spans="1:13" x14ac:dyDescent="0.3">
      <c r="A2193" s="4">
        <f t="shared" si="242"/>
        <v>81000019</v>
      </c>
      <c r="B2193" s="4">
        <v>1</v>
      </c>
      <c r="C2193" s="4">
        <f>INDEX(属性!F:F,MATCH(强化!A2193,属性!A:A,0))</f>
        <v>17</v>
      </c>
      <c r="D2193" s="4">
        <f t="shared" si="243"/>
        <v>31</v>
      </c>
      <c r="E2193" s="4">
        <v>0</v>
      </c>
      <c r="F2193" s="4">
        <v>0</v>
      </c>
      <c r="G2193" s="4">
        <v>0</v>
      </c>
      <c r="H2193" s="4">
        <f t="shared" si="244"/>
        <v>0</v>
      </c>
      <c r="I2193" s="4">
        <f t="shared" si="245"/>
        <v>700</v>
      </c>
      <c r="J2193" s="4">
        <v>530</v>
      </c>
      <c r="K2193" s="4">
        <f t="shared" si="241"/>
        <v>6000</v>
      </c>
      <c r="L2193" s="4">
        <f>IF(D2193=1,"",VLOOKUP(D2193,系数!$AA$1:$AJ$12,MATCH(C2193,圣物评级,0),1))</f>
        <v>20</v>
      </c>
      <c r="M2193" s="4">
        <f t="shared" si="246"/>
        <v>6750</v>
      </c>
    </row>
    <row r="2194" spans="1:13" x14ac:dyDescent="0.3">
      <c r="A2194" s="4">
        <f t="shared" si="242"/>
        <v>81000019</v>
      </c>
      <c r="B2194" s="4">
        <v>1</v>
      </c>
      <c r="C2194" s="4">
        <f>INDEX(属性!F:F,MATCH(强化!A2194,属性!A:A,0))</f>
        <v>17</v>
      </c>
      <c r="D2194" s="4">
        <f t="shared" si="243"/>
        <v>32</v>
      </c>
      <c r="E2194" s="4">
        <v>0</v>
      </c>
      <c r="F2194" s="4">
        <v>0</v>
      </c>
      <c r="G2194" s="4">
        <v>0</v>
      </c>
      <c r="H2194" s="4">
        <f t="shared" si="244"/>
        <v>0</v>
      </c>
      <c r="I2194" s="4">
        <f t="shared" si="245"/>
        <v>710</v>
      </c>
      <c r="J2194" s="4">
        <v>560</v>
      </c>
      <c r="K2194" s="4">
        <f t="shared" si="241"/>
        <v>6000</v>
      </c>
      <c r="L2194" s="4">
        <f>IF(D2194=1,"",VLOOKUP(D2194,系数!$AA$1:$AJ$12,MATCH(C2194,圣物评级,0),1))</f>
        <v>20</v>
      </c>
      <c r="M2194" s="4">
        <f t="shared" si="246"/>
        <v>7280</v>
      </c>
    </row>
    <row r="2195" spans="1:13" x14ac:dyDescent="0.3">
      <c r="A2195" s="4">
        <f t="shared" si="242"/>
        <v>81000019</v>
      </c>
      <c r="B2195" s="4">
        <v>1</v>
      </c>
      <c r="C2195" s="4">
        <f>INDEX(属性!F:F,MATCH(强化!A2195,属性!A:A,0))</f>
        <v>17</v>
      </c>
      <c r="D2195" s="4">
        <f t="shared" si="243"/>
        <v>33</v>
      </c>
      <c r="E2195" s="4">
        <v>0</v>
      </c>
      <c r="F2195" s="4">
        <v>0</v>
      </c>
      <c r="G2195" s="4">
        <v>0</v>
      </c>
      <c r="H2195" s="4">
        <f t="shared" si="244"/>
        <v>0</v>
      </c>
      <c r="I2195" s="4">
        <f t="shared" si="245"/>
        <v>720</v>
      </c>
      <c r="J2195" s="4">
        <v>590</v>
      </c>
      <c r="K2195" s="4">
        <f t="shared" si="241"/>
        <v>6000</v>
      </c>
      <c r="L2195" s="4">
        <f>IF(D2195=1,"",VLOOKUP(D2195,系数!$AA$1:$AJ$12,MATCH(C2195,圣物评级,0),1))</f>
        <v>20</v>
      </c>
      <c r="M2195" s="4">
        <f t="shared" si="246"/>
        <v>7840</v>
      </c>
    </row>
    <row r="2196" spans="1:13" x14ac:dyDescent="0.3">
      <c r="A2196" s="4">
        <f t="shared" si="242"/>
        <v>81000019</v>
      </c>
      <c r="B2196" s="4">
        <v>1</v>
      </c>
      <c r="C2196" s="4">
        <f>INDEX(属性!F:F,MATCH(强化!A2196,属性!A:A,0))</f>
        <v>17</v>
      </c>
      <c r="D2196" s="4">
        <f t="shared" si="243"/>
        <v>34</v>
      </c>
      <c r="E2196" s="4">
        <v>0</v>
      </c>
      <c r="F2196" s="4">
        <v>0</v>
      </c>
      <c r="G2196" s="4">
        <v>0</v>
      </c>
      <c r="H2196" s="4">
        <f t="shared" si="244"/>
        <v>0</v>
      </c>
      <c r="I2196" s="4">
        <f t="shared" si="245"/>
        <v>730</v>
      </c>
      <c r="J2196" s="4">
        <v>620</v>
      </c>
      <c r="K2196" s="4">
        <f t="shared" si="241"/>
        <v>6000</v>
      </c>
      <c r="L2196" s="4">
        <f>IF(D2196=1,"",VLOOKUP(D2196,系数!$AA$1:$AJ$12,MATCH(C2196,圣物评级,0),1))</f>
        <v>20</v>
      </c>
      <c r="M2196" s="4">
        <f t="shared" si="246"/>
        <v>8430</v>
      </c>
    </row>
    <row r="2197" spans="1:13" x14ac:dyDescent="0.3">
      <c r="A2197" s="4">
        <f t="shared" si="242"/>
        <v>81000019</v>
      </c>
      <c r="B2197" s="4">
        <v>1</v>
      </c>
      <c r="C2197" s="4">
        <f>INDEX(属性!F:F,MATCH(强化!A2197,属性!A:A,0))</f>
        <v>17</v>
      </c>
      <c r="D2197" s="4">
        <f t="shared" si="243"/>
        <v>35</v>
      </c>
      <c r="E2197" s="4">
        <v>0</v>
      </c>
      <c r="F2197" s="4">
        <v>0</v>
      </c>
      <c r="G2197" s="4">
        <v>0</v>
      </c>
      <c r="H2197" s="4">
        <f t="shared" si="244"/>
        <v>0</v>
      </c>
      <c r="I2197" s="4">
        <f t="shared" si="245"/>
        <v>740</v>
      </c>
      <c r="J2197" s="4">
        <v>650</v>
      </c>
      <c r="K2197" s="4">
        <f t="shared" si="241"/>
        <v>6000</v>
      </c>
      <c r="L2197" s="4">
        <f>IF(D2197=1,"",VLOOKUP(D2197,系数!$AA$1:$AJ$12,MATCH(C2197,圣物评级,0),1))</f>
        <v>20</v>
      </c>
      <c r="M2197" s="4">
        <f t="shared" si="246"/>
        <v>9050</v>
      </c>
    </row>
    <row r="2198" spans="1:13" x14ac:dyDescent="0.3">
      <c r="A2198" s="4">
        <f t="shared" si="242"/>
        <v>81000019</v>
      </c>
      <c r="B2198" s="4">
        <v>1</v>
      </c>
      <c r="C2198" s="4">
        <f>INDEX(属性!F:F,MATCH(强化!A2198,属性!A:A,0))</f>
        <v>17</v>
      </c>
      <c r="D2198" s="4">
        <f t="shared" si="243"/>
        <v>36</v>
      </c>
      <c r="E2198" s="4">
        <v>0</v>
      </c>
      <c r="F2198" s="4">
        <v>0</v>
      </c>
      <c r="G2198" s="4">
        <v>0</v>
      </c>
      <c r="H2198" s="4">
        <f t="shared" si="244"/>
        <v>0</v>
      </c>
      <c r="I2198" s="4">
        <f t="shared" si="245"/>
        <v>750</v>
      </c>
      <c r="J2198" s="4">
        <v>680</v>
      </c>
      <c r="K2198" s="4">
        <f t="shared" si="241"/>
        <v>6000</v>
      </c>
      <c r="L2198" s="4">
        <f>IF(D2198=1,"",VLOOKUP(D2198,系数!$AA$1:$AJ$12,MATCH(C2198,圣物评级,0),1))</f>
        <v>20</v>
      </c>
      <c r="M2198" s="4">
        <f t="shared" si="246"/>
        <v>9700</v>
      </c>
    </row>
    <row r="2199" spans="1:13" x14ac:dyDescent="0.3">
      <c r="A2199" s="4">
        <f t="shared" si="242"/>
        <v>81000019</v>
      </c>
      <c r="B2199" s="4">
        <v>1</v>
      </c>
      <c r="C2199" s="4">
        <f>INDEX(属性!F:F,MATCH(强化!A2199,属性!A:A,0))</f>
        <v>17</v>
      </c>
      <c r="D2199" s="4">
        <f t="shared" si="243"/>
        <v>37</v>
      </c>
      <c r="E2199" s="4">
        <v>0</v>
      </c>
      <c r="F2199" s="4">
        <v>0</v>
      </c>
      <c r="G2199" s="4">
        <v>0</v>
      </c>
      <c r="H2199" s="4">
        <f t="shared" si="244"/>
        <v>0</v>
      </c>
      <c r="I2199" s="4">
        <f t="shared" si="245"/>
        <v>760</v>
      </c>
      <c r="J2199" s="4">
        <v>710</v>
      </c>
      <c r="K2199" s="4">
        <f t="shared" si="241"/>
        <v>6000</v>
      </c>
      <c r="L2199" s="4">
        <f>IF(D2199=1,"",VLOOKUP(D2199,系数!$AA$1:$AJ$12,MATCH(C2199,圣物评级,0),1))</f>
        <v>20</v>
      </c>
      <c r="M2199" s="4">
        <f t="shared" si="246"/>
        <v>10380</v>
      </c>
    </row>
    <row r="2200" spans="1:13" x14ac:dyDescent="0.3">
      <c r="A2200" s="4">
        <f t="shared" si="242"/>
        <v>81000019</v>
      </c>
      <c r="B2200" s="4">
        <v>1</v>
      </c>
      <c r="C2200" s="4">
        <f>INDEX(属性!F:F,MATCH(强化!A2200,属性!A:A,0))</f>
        <v>17</v>
      </c>
      <c r="D2200" s="4">
        <f t="shared" si="243"/>
        <v>38</v>
      </c>
      <c r="E2200" s="4">
        <v>0</v>
      </c>
      <c r="F2200" s="4">
        <v>0</v>
      </c>
      <c r="G2200" s="4">
        <v>0</v>
      </c>
      <c r="H2200" s="4">
        <f t="shared" si="244"/>
        <v>0</v>
      </c>
      <c r="I2200" s="4">
        <f t="shared" si="245"/>
        <v>770</v>
      </c>
      <c r="J2200" s="4">
        <v>740</v>
      </c>
      <c r="K2200" s="4">
        <f t="shared" si="241"/>
        <v>6000</v>
      </c>
      <c r="L2200" s="4">
        <f>IF(D2200=1,"",VLOOKUP(D2200,系数!$AA$1:$AJ$12,MATCH(C2200,圣物评级,0),1))</f>
        <v>20</v>
      </c>
      <c r="M2200" s="4">
        <f t="shared" si="246"/>
        <v>11090</v>
      </c>
    </row>
    <row r="2201" spans="1:13" x14ac:dyDescent="0.3">
      <c r="A2201" s="4">
        <f t="shared" si="242"/>
        <v>81000019</v>
      </c>
      <c r="B2201" s="4">
        <v>1</v>
      </c>
      <c r="C2201" s="4">
        <f>INDEX(属性!F:F,MATCH(强化!A2201,属性!A:A,0))</f>
        <v>17</v>
      </c>
      <c r="D2201" s="4">
        <f t="shared" si="243"/>
        <v>39</v>
      </c>
      <c r="E2201" s="4">
        <v>0</v>
      </c>
      <c r="F2201" s="4">
        <v>0</v>
      </c>
      <c r="G2201" s="4">
        <v>0</v>
      </c>
      <c r="H2201" s="4">
        <f t="shared" si="244"/>
        <v>0</v>
      </c>
      <c r="I2201" s="4">
        <f t="shared" si="245"/>
        <v>780</v>
      </c>
      <c r="J2201" s="4">
        <v>770</v>
      </c>
      <c r="K2201" s="4">
        <f t="shared" si="241"/>
        <v>6000</v>
      </c>
      <c r="L2201" s="4">
        <f>IF(D2201=1,"",VLOOKUP(D2201,系数!$AA$1:$AJ$12,MATCH(C2201,圣物评级,0),1))</f>
        <v>20</v>
      </c>
      <c r="M2201" s="4">
        <f t="shared" si="246"/>
        <v>11830</v>
      </c>
    </row>
    <row r="2202" spans="1:13" x14ac:dyDescent="0.3">
      <c r="A2202" s="4">
        <f t="shared" si="242"/>
        <v>81000019</v>
      </c>
      <c r="B2202" s="4">
        <v>1</v>
      </c>
      <c r="C2202" s="4">
        <f>INDEX(属性!F:F,MATCH(强化!A2202,属性!A:A,0))</f>
        <v>17</v>
      </c>
      <c r="D2202" s="4">
        <f t="shared" si="243"/>
        <v>40</v>
      </c>
      <c r="E2202" s="4">
        <v>0</v>
      </c>
      <c r="F2202" s="4">
        <v>0</v>
      </c>
      <c r="G2202" s="4">
        <v>0</v>
      </c>
      <c r="H2202" s="4">
        <f t="shared" si="244"/>
        <v>0</v>
      </c>
      <c r="I2202" s="4">
        <f t="shared" si="245"/>
        <v>790</v>
      </c>
      <c r="J2202" s="4">
        <v>800</v>
      </c>
      <c r="K2202" s="4">
        <f t="shared" si="241"/>
        <v>6000</v>
      </c>
      <c r="L2202" s="4">
        <f>IF(D2202=1,"",VLOOKUP(D2202,系数!$AA$1:$AJ$12,MATCH(C2202,圣物评级,0),1))</f>
        <v>25</v>
      </c>
      <c r="M2202" s="4">
        <f t="shared" si="246"/>
        <v>12600</v>
      </c>
    </row>
    <row r="2203" spans="1:13" x14ac:dyDescent="0.3">
      <c r="A2203" s="4">
        <f t="shared" si="242"/>
        <v>81000019</v>
      </c>
      <c r="B2203" s="4">
        <v>1</v>
      </c>
      <c r="C2203" s="4">
        <f>INDEX(属性!F:F,MATCH(强化!A2203,属性!A:A,0))</f>
        <v>17</v>
      </c>
      <c r="D2203" s="4">
        <f t="shared" si="243"/>
        <v>41</v>
      </c>
      <c r="E2203" s="4">
        <v>0</v>
      </c>
      <c r="F2203" s="4">
        <v>0</v>
      </c>
      <c r="G2203" s="4">
        <v>0</v>
      </c>
      <c r="H2203" s="4">
        <f t="shared" si="244"/>
        <v>0</v>
      </c>
      <c r="I2203" s="4">
        <f t="shared" si="245"/>
        <v>800</v>
      </c>
      <c r="J2203" s="4">
        <v>840</v>
      </c>
      <c r="K2203" s="4">
        <f t="shared" si="241"/>
        <v>6000</v>
      </c>
      <c r="L2203" s="4">
        <f>IF(D2203=1,"",VLOOKUP(D2203,系数!$AA$1:$AJ$12,MATCH(C2203,圣物评级,0),1))</f>
        <v>25</v>
      </c>
      <c r="M2203" s="4">
        <f t="shared" si="246"/>
        <v>13400</v>
      </c>
    </row>
    <row r="2204" spans="1:13" x14ac:dyDescent="0.3">
      <c r="A2204" s="4">
        <f t="shared" si="242"/>
        <v>81000019</v>
      </c>
      <c r="B2204" s="4">
        <v>1</v>
      </c>
      <c r="C2204" s="4">
        <f>INDEX(属性!F:F,MATCH(强化!A2204,属性!A:A,0))</f>
        <v>17</v>
      </c>
      <c r="D2204" s="4">
        <f t="shared" si="243"/>
        <v>42</v>
      </c>
      <c r="E2204" s="4">
        <v>0</v>
      </c>
      <c r="F2204" s="4">
        <v>0</v>
      </c>
      <c r="G2204" s="4">
        <v>0</v>
      </c>
      <c r="H2204" s="4">
        <f t="shared" si="244"/>
        <v>0</v>
      </c>
      <c r="I2204" s="4">
        <f t="shared" si="245"/>
        <v>810</v>
      </c>
      <c r="J2204" s="4">
        <v>882</v>
      </c>
      <c r="K2204" s="4">
        <f t="shared" si="241"/>
        <v>6000</v>
      </c>
      <c r="L2204" s="4">
        <f>IF(D2204=1,"",VLOOKUP(D2204,系数!$AA$1:$AJ$12,MATCH(C2204,圣物评级,0),1))</f>
        <v>25</v>
      </c>
      <c r="M2204" s="4">
        <f t="shared" si="246"/>
        <v>14240</v>
      </c>
    </row>
    <row r="2205" spans="1:13" x14ac:dyDescent="0.3">
      <c r="A2205" s="4">
        <f t="shared" si="242"/>
        <v>81000019</v>
      </c>
      <c r="B2205" s="4">
        <v>1</v>
      </c>
      <c r="C2205" s="4">
        <f>INDEX(属性!F:F,MATCH(强化!A2205,属性!A:A,0))</f>
        <v>17</v>
      </c>
      <c r="D2205" s="4">
        <f t="shared" si="243"/>
        <v>43</v>
      </c>
      <c r="E2205" s="4">
        <v>0</v>
      </c>
      <c r="F2205" s="4">
        <v>0</v>
      </c>
      <c r="G2205" s="4">
        <v>0</v>
      </c>
      <c r="H2205" s="4">
        <f t="shared" si="244"/>
        <v>0</v>
      </c>
      <c r="I2205" s="4">
        <f t="shared" si="245"/>
        <v>820</v>
      </c>
      <c r="J2205" s="4">
        <v>926</v>
      </c>
      <c r="K2205" s="4">
        <f t="shared" si="241"/>
        <v>6000</v>
      </c>
      <c r="L2205" s="4">
        <f>IF(D2205=1,"",VLOOKUP(D2205,系数!$AA$1:$AJ$12,MATCH(C2205,圣物评级,0),1))</f>
        <v>25</v>
      </c>
      <c r="M2205" s="4">
        <f t="shared" si="246"/>
        <v>15122</v>
      </c>
    </row>
    <row r="2206" spans="1:13" x14ac:dyDescent="0.3">
      <c r="A2206" s="4">
        <f t="shared" si="242"/>
        <v>81000019</v>
      </c>
      <c r="B2206" s="4">
        <v>1</v>
      </c>
      <c r="C2206" s="4">
        <f>INDEX(属性!F:F,MATCH(强化!A2206,属性!A:A,0))</f>
        <v>17</v>
      </c>
      <c r="D2206" s="4">
        <f t="shared" si="243"/>
        <v>44</v>
      </c>
      <c r="E2206" s="4">
        <v>0</v>
      </c>
      <c r="F2206" s="4">
        <v>0</v>
      </c>
      <c r="G2206" s="4">
        <v>0</v>
      </c>
      <c r="H2206" s="4">
        <f t="shared" si="244"/>
        <v>0</v>
      </c>
      <c r="I2206" s="4">
        <f t="shared" si="245"/>
        <v>830</v>
      </c>
      <c r="J2206" s="4">
        <v>972</v>
      </c>
      <c r="K2206" s="4">
        <f t="shared" si="241"/>
        <v>6000</v>
      </c>
      <c r="L2206" s="4">
        <f>IF(D2206=1,"",VLOOKUP(D2206,系数!$AA$1:$AJ$12,MATCH(C2206,圣物评级,0),1))</f>
        <v>25</v>
      </c>
      <c r="M2206" s="4">
        <f t="shared" si="246"/>
        <v>16048</v>
      </c>
    </row>
    <row r="2207" spans="1:13" x14ac:dyDescent="0.3">
      <c r="A2207" s="4">
        <f t="shared" si="242"/>
        <v>81000019</v>
      </c>
      <c r="B2207" s="4">
        <v>1</v>
      </c>
      <c r="C2207" s="4">
        <f>INDEX(属性!F:F,MATCH(强化!A2207,属性!A:A,0))</f>
        <v>17</v>
      </c>
      <c r="D2207" s="4">
        <f t="shared" si="243"/>
        <v>45</v>
      </c>
      <c r="E2207" s="4">
        <v>0</v>
      </c>
      <c r="F2207" s="4">
        <v>0</v>
      </c>
      <c r="G2207" s="4">
        <v>0</v>
      </c>
      <c r="H2207" s="4">
        <f t="shared" si="244"/>
        <v>0</v>
      </c>
      <c r="I2207" s="4">
        <f t="shared" si="245"/>
        <v>840</v>
      </c>
      <c r="J2207" s="4">
        <v>1020</v>
      </c>
      <c r="K2207" s="4">
        <f t="shared" si="241"/>
        <v>6000</v>
      </c>
      <c r="L2207" s="4">
        <f>IF(D2207=1,"",VLOOKUP(D2207,系数!$AA$1:$AJ$12,MATCH(C2207,圣物评级,0),1))</f>
        <v>25</v>
      </c>
      <c r="M2207" s="4">
        <f t="shared" si="246"/>
        <v>17020</v>
      </c>
    </row>
    <row r="2208" spans="1:13" x14ac:dyDescent="0.3">
      <c r="A2208" s="4">
        <f t="shared" si="242"/>
        <v>81000019</v>
      </c>
      <c r="B2208" s="4">
        <v>1</v>
      </c>
      <c r="C2208" s="4">
        <f>INDEX(属性!F:F,MATCH(强化!A2208,属性!A:A,0))</f>
        <v>17</v>
      </c>
      <c r="D2208" s="4">
        <f t="shared" si="243"/>
        <v>46</v>
      </c>
      <c r="E2208" s="4">
        <v>0</v>
      </c>
      <c r="F2208" s="4">
        <v>0</v>
      </c>
      <c r="G2208" s="4">
        <v>0</v>
      </c>
      <c r="H2208" s="4">
        <f t="shared" si="244"/>
        <v>0</v>
      </c>
      <c r="I2208" s="4">
        <f t="shared" si="245"/>
        <v>850</v>
      </c>
      <c r="J2208" s="4">
        <v>1071</v>
      </c>
      <c r="K2208" s="4">
        <f t="shared" si="241"/>
        <v>6000</v>
      </c>
      <c r="L2208" s="4">
        <f>IF(D2208=1,"",VLOOKUP(D2208,系数!$AA$1:$AJ$12,MATCH(C2208,圣物评级,0),1))</f>
        <v>25</v>
      </c>
      <c r="M2208" s="4">
        <f t="shared" si="246"/>
        <v>18040</v>
      </c>
    </row>
    <row r="2209" spans="1:13" x14ac:dyDescent="0.3">
      <c r="A2209" s="4">
        <f t="shared" si="242"/>
        <v>81000019</v>
      </c>
      <c r="B2209" s="4">
        <v>1</v>
      </c>
      <c r="C2209" s="4">
        <f>INDEX(属性!F:F,MATCH(强化!A2209,属性!A:A,0))</f>
        <v>17</v>
      </c>
      <c r="D2209" s="4">
        <f t="shared" si="243"/>
        <v>47</v>
      </c>
      <c r="E2209" s="4">
        <v>0</v>
      </c>
      <c r="F2209" s="4">
        <v>0</v>
      </c>
      <c r="G2209" s="4">
        <v>0</v>
      </c>
      <c r="H2209" s="4">
        <f t="shared" si="244"/>
        <v>0</v>
      </c>
      <c r="I2209" s="4">
        <f t="shared" si="245"/>
        <v>860</v>
      </c>
      <c r="J2209" s="4">
        <v>1124</v>
      </c>
      <c r="K2209" s="4">
        <f t="shared" si="241"/>
        <v>6000</v>
      </c>
      <c r="L2209" s="4">
        <f>IF(D2209=1,"",VLOOKUP(D2209,系数!$AA$1:$AJ$12,MATCH(C2209,圣物评级,0),1))</f>
        <v>25</v>
      </c>
      <c r="M2209" s="4">
        <f t="shared" si="246"/>
        <v>19111</v>
      </c>
    </row>
    <row r="2210" spans="1:13" x14ac:dyDescent="0.3">
      <c r="A2210" s="4">
        <f t="shared" si="242"/>
        <v>81000019</v>
      </c>
      <c r="B2210" s="4">
        <v>1</v>
      </c>
      <c r="C2210" s="4">
        <f>INDEX(属性!F:F,MATCH(强化!A2210,属性!A:A,0))</f>
        <v>17</v>
      </c>
      <c r="D2210" s="4">
        <f t="shared" si="243"/>
        <v>48</v>
      </c>
      <c r="E2210" s="4">
        <v>0</v>
      </c>
      <c r="F2210" s="4">
        <v>0</v>
      </c>
      <c r="G2210" s="4">
        <v>0</v>
      </c>
      <c r="H2210" s="4">
        <f t="shared" si="244"/>
        <v>0</v>
      </c>
      <c r="I2210" s="4">
        <f t="shared" si="245"/>
        <v>870</v>
      </c>
      <c r="J2210" s="4">
        <v>1180</v>
      </c>
      <c r="K2210" s="4">
        <f t="shared" si="241"/>
        <v>6000</v>
      </c>
      <c r="L2210" s="4">
        <f>IF(D2210=1,"",VLOOKUP(D2210,系数!$AA$1:$AJ$12,MATCH(C2210,圣物评级,0),1))</f>
        <v>25</v>
      </c>
      <c r="M2210" s="4">
        <f t="shared" si="246"/>
        <v>20235</v>
      </c>
    </row>
    <row r="2211" spans="1:13" x14ac:dyDescent="0.3">
      <c r="A2211" s="4">
        <f t="shared" si="242"/>
        <v>81000019</v>
      </c>
      <c r="B2211" s="4">
        <v>1</v>
      </c>
      <c r="C2211" s="4">
        <f>INDEX(属性!F:F,MATCH(强化!A2211,属性!A:A,0))</f>
        <v>17</v>
      </c>
      <c r="D2211" s="4">
        <f t="shared" si="243"/>
        <v>49</v>
      </c>
      <c r="E2211" s="4">
        <v>0</v>
      </c>
      <c r="F2211" s="4">
        <v>0</v>
      </c>
      <c r="G2211" s="4">
        <v>0</v>
      </c>
      <c r="H2211" s="4">
        <f t="shared" si="244"/>
        <v>0</v>
      </c>
      <c r="I2211" s="4">
        <f t="shared" si="245"/>
        <v>880</v>
      </c>
      <c r="J2211" s="4">
        <v>1239</v>
      </c>
      <c r="K2211" s="4">
        <f t="shared" si="241"/>
        <v>6000</v>
      </c>
      <c r="L2211" s="4">
        <f>IF(D2211=1,"",VLOOKUP(D2211,系数!$AA$1:$AJ$12,MATCH(C2211,圣物评级,0),1))</f>
        <v>25</v>
      </c>
      <c r="M2211" s="4">
        <f t="shared" si="246"/>
        <v>21415</v>
      </c>
    </row>
    <row r="2212" spans="1:13" x14ac:dyDescent="0.3">
      <c r="A2212" s="4">
        <f t="shared" si="242"/>
        <v>81000019</v>
      </c>
      <c r="B2212" s="4">
        <v>1</v>
      </c>
      <c r="C2212" s="4">
        <f>INDEX(属性!F:F,MATCH(强化!A2212,属性!A:A,0))</f>
        <v>17</v>
      </c>
      <c r="D2212" s="4">
        <f t="shared" si="243"/>
        <v>50</v>
      </c>
      <c r="E2212" s="4">
        <v>0</v>
      </c>
      <c r="F2212" s="4">
        <v>0</v>
      </c>
      <c r="G2212" s="4">
        <v>0</v>
      </c>
      <c r="H2212" s="4">
        <f t="shared" si="244"/>
        <v>0</v>
      </c>
      <c r="I2212" s="4">
        <f t="shared" si="245"/>
        <v>890</v>
      </c>
      <c r="J2212" s="4">
        <v>1300</v>
      </c>
      <c r="K2212" s="4">
        <f t="shared" si="241"/>
        <v>6000</v>
      </c>
      <c r="L2212" s="4">
        <f>IF(D2212=1,"",VLOOKUP(D2212,系数!$AA$1:$AJ$12,MATCH(C2212,圣物评级,0),1))</f>
        <v>30</v>
      </c>
      <c r="M2212" s="4">
        <f t="shared" si="246"/>
        <v>22654</v>
      </c>
    </row>
    <row r="2213" spans="1:13" x14ac:dyDescent="0.3">
      <c r="A2213" s="4">
        <f t="shared" si="242"/>
        <v>81000019</v>
      </c>
      <c r="B2213" s="4">
        <v>1</v>
      </c>
      <c r="C2213" s="4">
        <f>INDEX(属性!F:F,MATCH(强化!A2213,属性!A:A,0))</f>
        <v>17</v>
      </c>
      <c r="D2213" s="4">
        <f t="shared" si="243"/>
        <v>51</v>
      </c>
      <c r="E2213" s="4">
        <v>0</v>
      </c>
      <c r="F2213" s="4">
        <v>0</v>
      </c>
      <c r="G2213" s="4">
        <v>0</v>
      </c>
      <c r="H2213" s="4">
        <f t="shared" si="244"/>
        <v>0</v>
      </c>
      <c r="I2213" s="4">
        <f t="shared" si="245"/>
        <v>900</v>
      </c>
      <c r="J2213" s="4">
        <v>1391</v>
      </c>
      <c r="K2213" s="4">
        <f t="shared" si="241"/>
        <v>6000</v>
      </c>
      <c r="L2213" s="4">
        <f>IF(D2213=1,"",VLOOKUP(D2213,系数!$AA$1:$AJ$12,MATCH(C2213,圣物评级,0),1))</f>
        <v>30</v>
      </c>
      <c r="M2213" s="4">
        <f t="shared" si="246"/>
        <v>23954</v>
      </c>
    </row>
    <row r="2214" spans="1:13" x14ac:dyDescent="0.3">
      <c r="A2214" s="4">
        <f t="shared" si="242"/>
        <v>81000019</v>
      </c>
      <c r="B2214" s="4">
        <v>1</v>
      </c>
      <c r="C2214" s="4">
        <f>INDEX(属性!F:F,MATCH(强化!A2214,属性!A:A,0))</f>
        <v>17</v>
      </c>
      <c r="D2214" s="4">
        <f t="shared" si="243"/>
        <v>52</v>
      </c>
      <c r="E2214" s="4">
        <v>0</v>
      </c>
      <c r="F2214" s="4">
        <v>0</v>
      </c>
      <c r="G2214" s="4">
        <v>0</v>
      </c>
      <c r="H2214" s="4">
        <f t="shared" si="244"/>
        <v>0</v>
      </c>
      <c r="I2214" s="4">
        <f t="shared" si="245"/>
        <v>910</v>
      </c>
      <c r="J2214" s="4">
        <v>1488</v>
      </c>
      <c r="K2214" s="4">
        <f t="shared" si="241"/>
        <v>6000</v>
      </c>
      <c r="L2214" s="4">
        <f>IF(D2214=1,"",VLOOKUP(D2214,系数!$AA$1:$AJ$12,MATCH(C2214,圣物评级,0),1))</f>
        <v>30</v>
      </c>
      <c r="M2214" s="4">
        <f t="shared" si="246"/>
        <v>25345</v>
      </c>
    </row>
    <row r="2215" spans="1:13" x14ac:dyDescent="0.3">
      <c r="A2215" s="4">
        <f t="shared" si="242"/>
        <v>81000019</v>
      </c>
      <c r="B2215" s="4">
        <v>1</v>
      </c>
      <c r="C2215" s="4">
        <f>INDEX(属性!F:F,MATCH(强化!A2215,属性!A:A,0))</f>
        <v>17</v>
      </c>
      <c r="D2215" s="4">
        <f t="shared" si="243"/>
        <v>53</v>
      </c>
      <c r="E2215" s="4">
        <v>0</v>
      </c>
      <c r="F2215" s="4">
        <v>0</v>
      </c>
      <c r="G2215" s="4">
        <v>0</v>
      </c>
      <c r="H2215" s="4">
        <f t="shared" si="244"/>
        <v>0</v>
      </c>
      <c r="I2215" s="4">
        <f t="shared" si="245"/>
        <v>920</v>
      </c>
      <c r="J2215" s="4">
        <v>1592</v>
      </c>
      <c r="K2215" s="4">
        <f t="shared" si="241"/>
        <v>6000</v>
      </c>
      <c r="L2215" s="4">
        <f>IF(D2215=1,"",VLOOKUP(D2215,系数!$AA$1:$AJ$12,MATCH(C2215,圣物评级,0),1))</f>
        <v>30</v>
      </c>
      <c r="M2215" s="4">
        <f t="shared" si="246"/>
        <v>26833</v>
      </c>
    </row>
    <row r="2216" spans="1:13" x14ac:dyDescent="0.3">
      <c r="A2216" s="4">
        <f t="shared" si="242"/>
        <v>81000019</v>
      </c>
      <c r="B2216" s="4">
        <v>1</v>
      </c>
      <c r="C2216" s="4">
        <f>INDEX(属性!F:F,MATCH(强化!A2216,属性!A:A,0))</f>
        <v>17</v>
      </c>
      <c r="D2216" s="4">
        <f t="shared" si="243"/>
        <v>54</v>
      </c>
      <c r="E2216" s="4">
        <v>0</v>
      </c>
      <c r="F2216" s="4">
        <v>0</v>
      </c>
      <c r="G2216" s="4">
        <v>0</v>
      </c>
      <c r="H2216" s="4">
        <f t="shared" si="244"/>
        <v>0</v>
      </c>
      <c r="I2216" s="4">
        <f t="shared" si="245"/>
        <v>930</v>
      </c>
      <c r="J2216" s="4">
        <v>1703</v>
      </c>
      <c r="K2216" s="4">
        <f t="shared" si="241"/>
        <v>6000</v>
      </c>
      <c r="L2216" s="4">
        <f>IF(D2216=1,"",VLOOKUP(D2216,系数!$AA$1:$AJ$12,MATCH(C2216,圣物评级,0),1))</f>
        <v>30</v>
      </c>
      <c r="M2216" s="4">
        <f t="shared" si="246"/>
        <v>28425</v>
      </c>
    </row>
    <row r="2217" spans="1:13" x14ac:dyDescent="0.3">
      <c r="A2217" s="4">
        <f t="shared" si="242"/>
        <v>81000019</v>
      </c>
      <c r="B2217" s="4">
        <v>1</v>
      </c>
      <c r="C2217" s="4">
        <f>INDEX(属性!F:F,MATCH(强化!A2217,属性!A:A,0))</f>
        <v>17</v>
      </c>
      <c r="D2217" s="4">
        <f t="shared" si="243"/>
        <v>55</v>
      </c>
      <c r="E2217" s="4">
        <v>0</v>
      </c>
      <c r="F2217" s="4">
        <v>0</v>
      </c>
      <c r="G2217" s="4">
        <v>0</v>
      </c>
      <c r="H2217" s="4">
        <f t="shared" si="244"/>
        <v>0</v>
      </c>
      <c r="I2217" s="4">
        <f t="shared" si="245"/>
        <v>940</v>
      </c>
      <c r="J2217" s="4">
        <v>1822</v>
      </c>
      <c r="K2217" s="4">
        <f t="shared" si="241"/>
        <v>6000</v>
      </c>
      <c r="L2217" s="4">
        <f>IF(D2217=1,"",VLOOKUP(D2217,系数!$AA$1:$AJ$12,MATCH(C2217,圣物评级,0),1))</f>
        <v>30</v>
      </c>
      <c r="M2217" s="4">
        <f t="shared" si="246"/>
        <v>30128</v>
      </c>
    </row>
    <row r="2218" spans="1:13" x14ac:dyDescent="0.3">
      <c r="A2218" s="4">
        <f t="shared" si="242"/>
        <v>81000019</v>
      </c>
      <c r="B2218" s="4">
        <v>1</v>
      </c>
      <c r="C2218" s="4">
        <f>INDEX(属性!F:F,MATCH(强化!A2218,属性!A:A,0))</f>
        <v>17</v>
      </c>
      <c r="D2218" s="4">
        <f t="shared" si="243"/>
        <v>56</v>
      </c>
      <c r="E2218" s="4">
        <v>0</v>
      </c>
      <c r="F2218" s="4">
        <v>0</v>
      </c>
      <c r="G2218" s="4">
        <v>0</v>
      </c>
      <c r="H2218" s="4">
        <f t="shared" si="244"/>
        <v>0</v>
      </c>
      <c r="I2218" s="4">
        <f t="shared" si="245"/>
        <v>950</v>
      </c>
      <c r="J2218" s="4">
        <v>1949</v>
      </c>
      <c r="K2218" s="4">
        <f t="shared" si="241"/>
        <v>6000</v>
      </c>
      <c r="L2218" s="4">
        <f>IF(D2218=1,"",VLOOKUP(D2218,系数!$AA$1:$AJ$12,MATCH(C2218,圣物评级,0),1))</f>
        <v>30</v>
      </c>
      <c r="M2218" s="4">
        <f t="shared" si="246"/>
        <v>31950</v>
      </c>
    </row>
    <row r="2219" spans="1:13" x14ac:dyDescent="0.3">
      <c r="A2219" s="4">
        <f t="shared" si="242"/>
        <v>81000019</v>
      </c>
      <c r="B2219" s="4">
        <v>1</v>
      </c>
      <c r="C2219" s="4">
        <f>INDEX(属性!F:F,MATCH(强化!A2219,属性!A:A,0))</f>
        <v>17</v>
      </c>
      <c r="D2219" s="4">
        <f t="shared" si="243"/>
        <v>57</v>
      </c>
      <c r="E2219" s="4">
        <v>0</v>
      </c>
      <c r="F2219" s="4">
        <v>0</v>
      </c>
      <c r="G2219" s="4">
        <v>0</v>
      </c>
      <c r="H2219" s="4">
        <f t="shared" si="244"/>
        <v>0</v>
      </c>
      <c r="I2219" s="4">
        <f t="shared" si="245"/>
        <v>960</v>
      </c>
      <c r="J2219" s="4">
        <v>2085</v>
      </c>
      <c r="K2219" s="4">
        <f t="shared" si="241"/>
        <v>6000</v>
      </c>
      <c r="L2219" s="4">
        <f>IF(D2219=1,"",VLOOKUP(D2219,系数!$AA$1:$AJ$12,MATCH(C2219,圣物评级,0),1))</f>
        <v>30</v>
      </c>
      <c r="M2219" s="4">
        <f t="shared" si="246"/>
        <v>33899</v>
      </c>
    </row>
    <row r="2220" spans="1:13" x14ac:dyDescent="0.3">
      <c r="A2220" s="4">
        <f t="shared" si="242"/>
        <v>81000019</v>
      </c>
      <c r="B2220" s="4">
        <v>1</v>
      </c>
      <c r="C2220" s="4">
        <f>INDEX(属性!F:F,MATCH(强化!A2220,属性!A:A,0))</f>
        <v>17</v>
      </c>
      <c r="D2220" s="4">
        <f t="shared" si="243"/>
        <v>58</v>
      </c>
      <c r="E2220" s="4">
        <v>0</v>
      </c>
      <c r="F2220" s="4">
        <v>0</v>
      </c>
      <c r="G2220" s="4">
        <v>0</v>
      </c>
      <c r="H2220" s="4">
        <f t="shared" si="244"/>
        <v>0</v>
      </c>
      <c r="I2220" s="4">
        <f t="shared" si="245"/>
        <v>970</v>
      </c>
      <c r="J2220" s="4">
        <v>2230</v>
      </c>
      <c r="K2220" s="4">
        <f t="shared" si="241"/>
        <v>6000</v>
      </c>
      <c r="L2220" s="4">
        <f>IF(D2220=1,"",VLOOKUP(D2220,系数!$AA$1:$AJ$12,MATCH(C2220,圣物评级,0),1))</f>
        <v>30</v>
      </c>
      <c r="M2220" s="4">
        <f t="shared" si="246"/>
        <v>35984</v>
      </c>
    </row>
    <row r="2221" spans="1:13" x14ac:dyDescent="0.3">
      <c r="A2221" s="4">
        <f t="shared" si="242"/>
        <v>81000019</v>
      </c>
      <c r="B2221" s="4">
        <v>1</v>
      </c>
      <c r="C2221" s="4">
        <f>INDEX(属性!F:F,MATCH(强化!A2221,属性!A:A,0))</f>
        <v>17</v>
      </c>
      <c r="D2221" s="4">
        <f t="shared" si="243"/>
        <v>59</v>
      </c>
      <c r="E2221" s="4">
        <v>0</v>
      </c>
      <c r="F2221" s="4">
        <v>0</v>
      </c>
      <c r="G2221" s="4">
        <v>0</v>
      </c>
      <c r="H2221" s="4">
        <f t="shared" si="244"/>
        <v>0</v>
      </c>
      <c r="I2221" s="4">
        <f t="shared" si="245"/>
        <v>980</v>
      </c>
      <c r="J2221" s="4">
        <v>2386</v>
      </c>
      <c r="K2221" s="4">
        <f t="shared" si="241"/>
        <v>6000</v>
      </c>
      <c r="L2221" s="4">
        <f>IF(D2221=1,"",VLOOKUP(D2221,系数!$AA$1:$AJ$12,MATCH(C2221,圣物评级,0),1))</f>
        <v>30</v>
      </c>
      <c r="M2221" s="4">
        <f t="shared" si="246"/>
        <v>38214</v>
      </c>
    </row>
    <row r="2222" spans="1:13" x14ac:dyDescent="0.3">
      <c r="A2222" s="4">
        <f t="shared" si="242"/>
        <v>81000019</v>
      </c>
      <c r="B2222" s="4">
        <v>1</v>
      </c>
      <c r="C2222" s="4">
        <f>INDEX(属性!F:F,MATCH(强化!A2222,属性!A:A,0))</f>
        <v>17</v>
      </c>
      <c r="D2222" s="4">
        <f t="shared" si="243"/>
        <v>60</v>
      </c>
      <c r="E2222" s="4">
        <v>0</v>
      </c>
      <c r="F2222" s="4">
        <v>0</v>
      </c>
      <c r="G2222" s="4">
        <v>0</v>
      </c>
      <c r="H2222" s="4">
        <f t="shared" si="244"/>
        <v>0</v>
      </c>
      <c r="I2222" s="4">
        <f t="shared" si="245"/>
        <v>990</v>
      </c>
      <c r="J2222" s="4">
        <v>2553</v>
      </c>
      <c r="K2222" s="4">
        <f t="shared" si="241"/>
        <v>6000</v>
      </c>
      <c r="L2222" s="4">
        <f>IF(D2222=1,"",VLOOKUP(D2222,系数!$AA$1:$AJ$12,MATCH(C2222,圣物评级,0),1))</f>
        <v>35</v>
      </c>
      <c r="M2222" s="4">
        <f t="shared" si="246"/>
        <v>40600</v>
      </c>
    </row>
    <row r="2223" spans="1:13" x14ac:dyDescent="0.3">
      <c r="A2223" s="4">
        <f t="shared" si="242"/>
        <v>81000019</v>
      </c>
      <c r="B2223" s="4">
        <v>1</v>
      </c>
      <c r="C2223" s="4">
        <f>INDEX(属性!F:F,MATCH(强化!A2223,属性!A:A,0))</f>
        <v>17</v>
      </c>
      <c r="D2223" s="4">
        <f t="shared" si="243"/>
        <v>61</v>
      </c>
      <c r="E2223" s="4">
        <v>0</v>
      </c>
      <c r="F2223" s="4">
        <v>0</v>
      </c>
      <c r="G2223" s="4">
        <v>0</v>
      </c>
      <c r="H2223" s="4">
        <f t="shared" si="244"/>
        <v>0</v>
      </c>
      <c r="I2223" s="4">
        <f t="shared" si="245"/>
        <v>1000</v>
      </c>
      <c r="J2223" s="4">
        <v>2782</v>
      </c>
      <c r="K2223" s="4">
        <f t="shared" si="241"/>
        <v>6000</v>
      </c>
      <c r="L2223" s="4">
        <f>IF(D2223=1,"",VLOOKUP(D2223,系数!$AA$1:$AJ$12,MATCH(C2223,圣物评级,0),1))</f>
        <v>35</v>
      </c>
      <c r="M2223" s="4">
        <f t="shared" si="246"/>
        <v>43153</v>
      </c>
    </row>
    <row r="2224" spans="1:13" x14ac:dyDescent="0.3">
      <c r="A2224" s="4">
        <f t="shared" si="242"/>
        <v>81000019</v>
      </c>
      <c r="B2224" s="4">
        <v>1</v>
      </c>
      <c r="C2224" s="4">
        <f>INDEX(属性!F:F,MATCH(强化!A2224,属性!A:A,0))</f>
        <v>17</v>
      </c>
      <c r="D2224" s="4">
        <f t="shared" si="243"/>
        <v>62</v>
      </c>
      <c r="E2224" s="4">
        <v>0</v>
      </c>
      <c r="F2224" s="4">
        <v>0</v>
      </c>
      <c r="G2224" s="4">
        <v>0</v>
      </c>
      <c r="H2224" s="4">
        <f t="shared" si="244"/>
        <v>0</v>
      </c>
      <c r="I2224" s="4">
        <f t="shared" si="245"/>
        <v>1010</v>
      </c>
      <c r="J2224" s="4">
        <v>3032</v>
      </c>
      <c r="K2224" s="4">
        <f t="shared" si="241"/>
        <v>6000</v>
      </c>
      <c r="L2224" s="4">
        <f>IF(D2224=1,"",VLOOKUP(D2224,系数!$AA$1:$AJ$12,MATCH(C2224,圣物评级,0),1))</f>
        <v>35</v>
      </c>
      <c r="M2224" s="4">
        <f t="shared" si="246"/>
        <v>45935</v>
      </c>
    </row>
    <row r="2225" spans="1:13" x14ac:dyDescent="0.3">
      <c r="A2225" s="4">
        <f t="shared" si="242"/>
        <v>81000019</v>
      </c>
      <c r="B2225" s="4">
        <v>1</v>
      </c>
      <c r="C2225" s="4">
        <f>INDEX(属性!F:F,MATCH(强化!A2225,属性!A:A,0))</f>
        <v>17</v>
      </c>
      <c r="D2225" s="4">
        <f t="shared" si="243"/>
        <v>63</v>
      </c>
      <c r="E2225" s="4">
        <v>0</v>
      </c>
      <c r="F2225" s="4">
        <v>0</v>
      </c>
      <c r="G2225" s="4">
        <v>0</v>
      </c>
      <c r="H2225" s="4">
        <f t="shared" si="244"/>
        <v>0</v>
      </c>
      <c r="I2225" s="4">
        <f t="shared" si="245"/>
        <v>1020</v>
      </c>
      <c r="J2225" s="4">
        <v>3304</v>
      </c>
      <c r="K2225" s="4">
        <f t="shared" si="241"/>
        <v>6000</v>
      </c>
      <c r="L2225" s="4">
        <f>IF(D2225=1,"",VLOOKUP(D2225,系数!$AA$1:$AJ$12,MATCH(C2225,圣物评级,0),1))</f>
        <v>35</v>
      </c>
      <c r="M2225" s="4">
        <f t="shared" si="246"/>
        <v>48967</v>
      </c>
    </row>
    <row r="2226" spans="1:13" x14ac:dyDescent="0.3">
      <c r="A2226" s="4">
        <f t="shared" si="242"/>
        <v>81000019</v>
      </c>
      <c r="B2226" s="4">
        <v>1</v>
      </c>
      <c r="C2226" s="4">
        <f>INDEX(属性!F:F,MATCH(强化!A2226,属性!A:A,0))</f>
        <v>17</v>
      </c>
      <c r="D2226" s="4">
        <f t="shared" si="243"/>
        <v>64</v>
      </c>
      <c r="E2226" s="4">
        <v>0</v>
      </c>
      <c r="F2226" s="4">
        <v>0</v>
      </c>
      <c r="G2226" s="4">
        <v>0</v>
      </c>
      <c r="H2226" s="4">
        <f t="shared" si="244"/>
        <v>0</v>
      </c>
      <c r="I2226" s="4">
        <f t="shared" si="245"/>
        <v>1030</v>
      </c>
      <c r="J2226" s="4">
        <v>3601</v>
      </c>
      <c r="K2226" s="4">
        <f t="shared" si="241"/>
        <v>6000</v>
      </c>
      <c r="L2226" s="4">
        <f>IF(D2226=1,"",VLOOKUP(D2226,系数!$AA$1:$AJ$12,MATCH(C2226,圣物评级,0),1))</f>
        <v>35</v>
      </c>
      <c r="M2226" s="4">
        <f t="shared" si="246"/>
        <v>52271</v>
      </c>
    </row>
    <row r="2227" spans="1:13" x14ac:dyDescent="0.3">
      <c r="A2227" s="4">
        <f t="shared" si="242"/>
        <v>81000019</v>
      </c>
      <c r="B2227" s="4">
        <v>1</v>
      </c>
      <c r="C2227" s="4">
        <f>INDEX(属性!F:F,MATCH(强化!A2227,属性!A:A,0))</f>
        <v>17</v>
      </c>
      <c r="D2227" s="4">
        <f t="shared" si="243"/>
        <v>65</v>
      </c>
      <c r="E2227" s="4">
        <v>0</v>
      </c>
      <c r="F2227" s="4">
        <v>0</v>
      </c>
      <c r="G2227" s="4">
        <v>0</v>
      </c>
      <c r="H2227" s="4">
        <f t="shared" si="244"/>
        <v>0</v>
      </c>
      <c r="I2227" s="4">
        <f t="shared" si="245"/>
        <v>1040</v>
      </c>
      <c r="J2227" s="4">
        <v>3925</v>
      </c>
      <c r="K2227" s="4">
        <f t="shared" si="241"/>
        <v>6000</v>
      </c>
      <c r="L2227" s="4">
        <f>IF(D2227=1,"",VLOOKUP(D2227,系数!$AA$1:$AJ$12,MATCH(C2227,圣物评级,0),1))</f>
        <v>35</v>
      </c>
      <c r="M2227" s="4">
        <f t="shared" si="246"/>
        <v>55872</v>
      </c>
    </row>
    <row r="2228" spans="1:13" x14ac:dyDescent="0.3">
      <c r="A2228" s="4">
        <f t="shared" si="242"/>
        <v>81000019</v>
      </c>
      <c r="B2228" s="4">
        <v>1</v>
      </c>
      <c r="C2228" s="4">
        <f>INDEX(属性!F:F,MATCH(强化!A2228,属性!A:A,0))</f>
        <v>17</v>
      </c>
      <c r="D2228" s="4">
        <f t="shared" si="243"/>
        <v>66</v>
      </c>
      <c r="E2228" s="4">
        <v>0</v>
      </c>
      <c r="F2228" s="4">
        <v>0</v>
      </c>
      <c r="G2228" s="4">
        <v>0</v>
      </c>
      <c r="H2228" s="4">
        <f t="shared" si="244"/>
        <v>0</v>
      </c>
      <c r="I2228" s="4">
        <f t="shared" si="245"/>
        <v>1050</v>
      </c>
      <c r="J2228" s="4">
        <v>4278</v>
      </c>
      <c r="K2228" s="4">
        <f t="shared" ref="K2228:K2291" si="247">60*100</f>
        <v>6000</v>
      </c>
      <c r="L2228" s="4">
        <f>IF(D2228=1,"",VLOOKUP(D2228,系数!$AA$1:$AJ$12,MATCH(C2228,圣物评级,0),1))</f>
        <v>35</v>
      </c>
      <c r="M2228" s="4">
        <f t="shared" si="246"/>
        <v>59797</v>
      </c>
    </row>
    <row r="2229" spans="1:13" x14ac:dyDescent="0.3">
      <c r="A2229" s="4">
        <f t="shared" si="242"/>
        <v>81000019</v>
      </c>
      <c r="B2229" s="4">
        <v>1</v>
      </c>
      <c r="C2229" s="4">
        <f>INDEX(属性!F:F,MATCH(强化!A2229,属性!A:A,0))</f>
        <v>17</v>
      </c>
      <c r="D2229" s="4">
        <f t="shared" si="243"/>
        <v>67</v>
      </c>
      <c r="E2229" s="4">
        <v>0</v>
      </c>
      <c r="F2229" s="4">
        <v>0</v>
      </c>
      <c r="G2229" s="4">
        <v>0</v>
      </c>
      <c r="H2229" s="4">
        <f t="shared" si="244"/>
        <v>0</v>
      </c>
      <c r="I2229" s="4">
        <f t="shared" si="245"/>
        <v>1060</v>
      </c>
      <c r="J2229" s="4">
        <v>4663</v>
      </c>
      <c r="K2229" s="4">
        <f t="shared" si="247"/>
        <v>6000</v>
      </c>
      <c r="L2229" s="4">
        <f>IF(D2229=1,"",VLOOKUP(D2229,系数!$AA$1:$AJ$12,MATCH(C2229,圣物评级,0),1))</f>
        <v>35</v>
      </c>
      <c r="M2229" s="4">
        <f t="shared" si="246"/>
        <v>64075</v>
      </c>
    </row>
    <row r="2230" spans="1:13" x14ac:dyDescent="0.3">
      <c r="A2230" s="4">
        <f t="shared" si="242"/>
        <v>81000019</v>
      </c>
      <c r="B2230" s="4">
        <v>1</v>
      </c>
      <c r="C2230" s="4">
        <f>INDEX(属性!F:F,MATCH(强化!A2230,属性!A:A,0))</f>
        <v>17</v>
      </c>
      <c r="D2230" s="4">
        <f t="shared" si="243"/>
        <v>68</v>
      </c>
      <c r="E2230" s="4">
        <v>0</v>
      </c>
      <c r="F2230" s="4">
        <v>0</v>
      </c>
      <c r="G2230" s="4">
        <v>0</v>
      </c>
      <c r="H2230" s="4">
        <f t="shared" si="244"/>
        <v>0</v>
      </c>
      <c r="I2230" s="4">
        <f t="shared" si="245"/>
        <v>1070</v>
      </c>
      <c r="J2230" s="4">
        <v>5082</v>
      </c>
      <c r="K2230" s="4">
        <f t="shared" si="247"/>
        <v>6000</v>
      </c>
      <c r="L2230" s="4">
        <f>IF(D2230=1,"",VLOOKUP(D2230,系数!$AA$1:$AJ$12,MATCH(C2230,圣物评级,0),1))</f>
        <v>35</v>
      </c>
      <c r="M2230" s="4">
        <f t="shared" si="246"/>
        <v>68738</v>
      </c>
    </row>
    <row r="2231" spans="1:13" x14ac:dyDescent="0.3">
      <c r="A2231" s="4">
        <f t="shared" si="242"/>
        <v>81000019</v>
      </c>
      <c r="B2231" s="4">
        <v>1</v>
      </c>
      <c r="C2231" s="4">
        <f>INDEX(属性!F:F,MATCH(强化!A2231,属性!A:A,0))</f>
        <v>17</v>
      </c>
      <c r="D2231" s="4">
        <f t="shared" si="243"/>
        <v>69</v>
      </c>
      <c r="E2231" s="4">
        <v>0</v>
      </c>
      <c r="F2231" s="4">
        <v>0</v>
      </c>
      <c r="G2231" s="4">
        <v>0</v>
      </c>
      <c r="H2231" s="4">
        <f t="shared" si="244"/>
        <v>0</v>
      </c>
      <c r="I2231" s="4">
        <f t="shared" si="245"/>
        <v>1080</v>
      </c>
      <c r="J2231" s="4">
        <v>5539</v>
      </c>
      <c r="K2231" s="4">
        <f t="shared" si="247"/>
        <v>6000</v>
      </c>
      <c r="L2231" s="4">
        <f>IF(D2231=1,"",VLOOKUP(D2231,系数!$AA$1:$AJ$12,MATCH(C2231,圣物评级,0),1))</f>
        <v>35</v>
      </c>
      <c r="M2231" s="4">
        <f t="shared" si="246"/>
        <v>73820</v>
      </c>
    </row>
    <row r="2232" spans="1:13" x14ac:dyDescent="0.3">
      <c r="A2232" s="4">
        <f t="shared" si="242"/>
        <v>81000019</v>
      </c>
      <c r="B2232" s="4">
        <v>1</v>
      </c>
      <c r="C2232" s="4">
        <f>INDEX(属性!F:F,MATCH(强化!A2232,属性!A:A,0))</f>
        <v>17</v>
      </c>
      <c r="D2232" s="4">
        <f t="shared" si="243"/>
        <v>70</v>
      </c>
      <c r="E2232" s="4">
        <v>0</v>
      </c>
      <c r="F2232" s="4">
        <v>0</v>
      </c>
      <c r="G2232" s="4">
        <v>0</v>
      </c>
      <c r="H2232" s="4">
        <f t="shared" si="244"/>
        <v>0</v>
      </c>
      <c r="I2232" s="4">
        <f t="shared" si="245"/>
        <v>1090</v>
      </c>
      <c r="J2232" s="4">
        <v>6037</v>
      </c>
      <c r="K2232" s="4">
        <f t="shared" si="247"/>
        <v>6000</v>
      </c>
      <c r="L2232" s="4">
        <f>IF(D2232=1,"",VLOOKUP(D2232,系数!$AA$1:$AJ$12,MATCH(C2232,圣物评级,0),1))</f>
        <v>40</v>
      </c>
      <c r="M2232" s="4">
        <f t="shared" si="246"/>
        <v>79359</v>
      </c>
    </row>
    <row r="2233" spans="1:13" x14ac:dyDescent="0.3">
      <c r="A2233" s="4">
        <f t="shared" si="242"/>
        <v>81000019</v>
      </c>
      <c r="B2233" s="4">
        <v>1</v>
      </c>
      <c r="C2233" s="4">
        <f>INDEX(属性!F:F,MATCH(强化!A2233,属性!A:A,0))</f>
        <v>17</v>
      </c>
      <c r="D2233" s="4">
        <f t="shared" si="243"/>
        <v>71</v>
      </c>
      <c r="E2233" s="4">
        <v>0</v>
      </c>
      <c r="F2233" s="4">
        <v>0</v>
      </c>
      <c r="G2233" s="4">
        <v>0</v>
      </c>
      <c r="H2233" s="4">
        <f t="shared" si="244"/>
        <v>0</v>
      </c>
      <c r="I2233" s="4">
        <f t="shared" si="245"/>
        <v>1100</v>
      </c>
      <c r="J2233" s="4">
        <v>6701</v>
      </c>
      <c r="K2233" s="4">
        <f t="shared" si="247"/>
        <v>6000</v>
      </c>
      <c r="L2233" s="4">
        <f>IF(D2233=1,"",VLOOKUP(D2233,系数!$AA$1:$AJ$12,MATCH(C2233,圣物评级,0),1))</f>
        <v>40</v>
      </c>
      <c r="M2233" s="4">
        <f t="shared" si="246"/>
        <v>85396</v>
      </c>
    </row>
    <row r="2234" spans="1:13" x14ac:dyDescent="0.3">
      <c r="A2234" s="4">
        <f t="shared" si="242"/>
        <v>81000019</v>
      </c>
      <c r="B2234" s="4">
        <v>1</v>
      </c>
      <c r="C2234" s="4">
        <f>INDEX(属性!F:F,MATCH(强化!A2234,属性!A:A,0))</f>
        <v>17</v>
      </c>
      <c r="D2234" s="4">
        <f t="shared" si="243"/>
        <v>72</v>
      </c>
      <c r="E2234" s="4">
        <v>0</v>
      </c>
      <c r="F2234" s="4">
        <v>0</v>
      </c>
      <c r="G2234" s="4">
        <v>0</v>
      </c>
      <c r="H2234" s="4">
        <f t="shared" si="244"/>
        <v>0</v>
      </c>
      <c r="I2234" s="4">
        <f t="shared" si="245"/>
        <v>1110</v>
      </c>
      <c r="J2234" s="4">
        <v>7438</v>
      </c>
      <c r="K2234" s="4">
        <f t="shared" si="247"/>
        <v>6000</v>
      </c>
      <c r="L2234" s="4">
        <f>IF(D2234=1,"",VLOOKUP(D2234,系数!$AA$1:$AJ$12,MATCH(C2234,圣物评级,0),1))</f>
        <v>40</v>
      </c>
      <c r="M2234" s="4">
        <f t="shared" si="246"/>
        <v>92097</v>
      </c>
    </row>
    <row r="2235" spans="1:13" x14ac:dyDescent="0.3">
      <c r="A2235" s="4">
        <f t="shared" si="242"/>
        <v>81000019</v>
      </c>
      <c r="B2235" s="4">
        <v>1</v>
      </c>
      <c r="C2235" s="4">
        <f>INDEX(属性!F:F,MATCH(强化!A2235,属性!A:A,0))</f>
        <v>17</v>
      </c>
      <c r="D2235" s="4">
        <f t="shared" si="243"/>
        <v>73</v>
      </c>
      <c r="E2235" s="4">
        <v>0</v>
      </c>
      <c r="F2235" s="4">
        <v>0</v>
      </c>
      <c r="G2235" s="4">
        <v>0</v>
      </c>
      <c r="H2235" s="4">
        <f t="shared" si="244"/>
        <v>0</v>
      </c>
      <c r="I2235" s="4">
        <f t="shared" si="245"/>
        <v>1120</v>
      </c>
      <c r="J2235" s="4">
        <v>8256</v>
      </c>
      <c r="K2235" s="4">
        <f t="shared" si="247"/>
        <v>6000</v>
      </c>
      <c r="L2235" s="4">
        <f>IF(D2235=1,"",VLOOKUP(D2235,系数!$AA$1:$AJ$12,MATCH(C2235,圣物评级,0),1))</f>
        <v>40</v>
      </c>
      <c r="M2235" s="4">
        <f t="shared" si="246"/>
        <v>99535</v>
      </c>
    </row>
    <row r="2236" spans="1:13" x14ac:dyDescent="0.3">
      <c r="A2236" s="4">
        <f t="shared" ref="A2236:A2299" si="248">A2116+1</f>
        <v>81000019</v>
      </c>
      <c r="B2236" s="4">
        <v>1</v>
      </c>
      <c r="C2236" s="4">
        <f>INDEX(属性!F:F,MATCH(强化!A2236,属性!A:A,0))</f>
        <v>17</v>
      </c>
      <c r="D2236" s="4">
        <f t="shared" ref="D2236:D2299" si="249">D2116</f>
        <v>74</v>
      </c>
      <c r="E2236" s="4">
        <v>0</v>
      </c>
      <c r="F2236" s="4">
        <v>0</v>
      </c>
      <c r="G2236" s="4">
        <v>0</v>
      </c>
      <c r="H2236" s="4">
        <f t="shared" si="244"/>
        <v>0</v>
      </c>
      <c r="I2236" s="4">
        <f t="shared" si="245"/>
        <v>1130</v>
      </c>
      <c r="J2236" s="4">
        <v>9164</v>
      </c>
      <c r="K2236" s="4">
        <f t="shared" si="247"/>
        <v>6000</v>
      </c>
      <c r="L2236" s="4">
        <f>IF(D2236=1,"",VLOOKUP(D2236,系数!$AA$1:$AJ$12,MATCH(C2236,圣物评级,0),1))</f>
        <v>40</v>
      </c>
      <c r="M2236" s="4">
        <f t="shared" si="246"/>
        <v>107791</v>
      </c>
    </row>
    <row r="2237" spans="1:13" x14ac:dyDescent="0.3">
      <c r="A2237" s="4">
        <f t="shared" si="248"/>
        <v>81000019</v>
      </c>
      <c r="B2237" s="4">
        <v>1</v>
      </c>
      <c r="C2237" s="4">
        <f>INDEX(属性!F:F,MATCH(强化!A2237,属性!A:A,0))</f>
        <v>17</v>
      </c>
      <c r="D2237" s="4">
        <f t="shared" si="249"/>
        <v>75</v>
      </c>
      <c r="E2237" s="4">
        <v>0</v>
      </c>
      <c r="F2237" s="4">
        <v>0</v>
      </c>
      <c r="G2237" s="4">
        <v>0</v>
      </c>
      <c r="H2237" s="4">
        <f t="shared" si="244"/>
        <v>0</v>
      </c>
      <c r="I2237" s="4">
        <f t="shared" si="245"/>
        <v>1140</v>
      </c>
      <c r="J2237" s="4">
        <v>10172</v>
      </c>
      <c r="K2237" s="4">
        <f t="shared" si="247"/>
        <v>6000</v>
      </c>
      <c r="L2237" s="4">
        <f>IF(D2237=1,"",VLOOKUP(D2237,系数!$AA$1:$AJ$12,MATCH(C2237,圣物评级,0),1))</f>
        <v>40</v>
      </c>
      <c r="M2237" s="4">
        <f t="shared" si="246"/>
        <v>116955</v>
      </c>
    </row>
    <row r="2238" spans="1:13" x14ac:dyDescent="0.3">
      <c r="A2238" s="4">
        <f t="shared" si="248"/>
        <v>81000019</v>
      </c>
      <c r="B2238" s="4">
        <v>1</v>
      </c>
      <c r="C2238" s="4">
        <f>INDEX(属性!F:F,MATCH(强化!A2238,属性!A:A,0))</f>
        <v>17</v>
      </c>
      <c r="D2238" s="4">
        <f t="shared" si="249"/>
        <v>76</v>
      </c>
      <c r="E2238" s="4">
        <v>0</v>
      </c>
      <c r="F2238" s="4">
        <v>0</v>
      </c>
      <c r="G2238" s="4">
        <v>0</v>
      </c>
      <c r="H2238" s="4">
        <f t="shared" si="244"/>
        <v>0</v>
      </c>
      <c r="I2238" s="4">
        <f t="shared" si="245"/>
        <v>1150</v>
      </c>
      <c r="J2238" s="4">
        <v>11290</v>
      </c>
      <c r="K2238" s="4">
        <f t="shared" si="247"/>
        <v>6000</v>
      </c>
      <c r="L2238" s="4">
        <f>IF(D2238=1,"",VLOOKUP(D2238,系数!$AA$1:$AJ$12,MATCH(C2238,圣物评级,0),1))</f>
        <v>40</v>
      </c>
      <c r="M2238" s="4">
        <f t="shared" si="246"/>
        <v>127127</v>
      </c>
    </row>
    <row r="2239" spans="1:13" x14ac:dyDescent="0.3">
      <c r="A2239" s="4">
        <f t="shared" si="248"/>
        <v>81000019</v>
      </c>
      <c r="B2239" s="4">
        <v>1</v>
      </c>
      <c r="C2239" s="4">
        <f>INDEX(属性!F:F,MATCH(强化!A2239,属性!A:A,0))</f>
        <v>17</v>
      </c>
      <c r="D2239" s="4">
        <f t="shared" si="249"/>
        <v>77</v>
      </c>
      <c r="E2239" s="4">
        <v>0</v>
      </c>
      <c r="F2239" s="4">
        <v>0</v>
      </c>
      <c r="G2239" s="4">
        <v>0</v>
      </c>
      <c r="H2239" s="4">
        <f t="shared" si="244"/>
        <v>0</v>
      </c>
      <c r="I2239" s="4">
        <f t="shared" si="245"/>
        <v>1160</v>
      </c>
      <c r="J2239" s="4">
        <v>12531</v>
      </c>
      <c r="K2239" s="4">
        <f t="shared" si="247"/>
        <v>6000</v>
      </c>
      <c r="L2239" s="4">
        <f>IF(D2239=1,"",VLOOKUP(D2239,系数!$AA$1:$AJ$12,MATCH(C2239,圣物评级,0),1))</f>
        <v>40</v>
      </c>
      <c r="M2239" s="4">
        <f t="shared" si="246"/>
        <v>138417</v>
      </c>
    </row>
    <row r="2240" spans="1:13" x14ac:dyDescent="0.3">
      <c r="A2240" s="4">
        <f t="shared" si="248"/>
        <v>81000019</v>
      </c>
      <c r="B2240" s="4">
        <v>1</v>
      </c>
      <c r="C2240" s="4">
        <f>INDEX(属性!F:F,MATCH(强化!A2240,属性!A:A,0))</f>
        <v>17</v>
      </c>
      <c r="D2240" s="4">
        <f t="shared" si="249"/>
        <v>78</v>
      </c>
      <c r="E2240" s="4">
        <v>0</v>
      </c>
      <c r="F2240" s="4">
        <v>0</v>
      </c>
      <c r="G2240" s="4">
        <v>0</v>
      </c>
      <c r="H2240" s="4">
        <f t="shared" si="244"/>
        <v>0</v>
      </c>
      <c r="I2240" s="4">
        <f t="shared" si="245"/>
        <v>1170</v>
      </c>
      <c r="J2240" s="4">
        <v>13909</v>
      </c>
      <c r="K2240" s="4">
        <f t="shared" si="247"/>
        <v>6000</v>
      </c>
      <c r="L2240" s="4">
        <f>IF(D2240=1,"",VLOOKUP(D2240,系数!$AA$1:$AJ$12,MATCH(C2240,圣物评级,0),1))</f>
        <v>40</v>
      </c>
      <c r="M2240" s="4">
        <f t="shared" si="246"/>
        <v>150948</v>
      </c>
    </row>
    <row r="2241" spans="1:13" x14ac:dyDescent="0.3">
      <c r="A2241" s="4">
        <f t="shared" si="248"/>
        <v>81000019</v>
      </c>
      <c r="B2241" s="4">
        <v>1</v>
      </c>
      <c r="C2241" s="4">
        <f>INDEX(属性!F:F,MATCH(强化!A2241,属性!A:A,0))</f>
        <v>17</v>
      </c>
      <c r="D2241" s="4">
        <f t="shared" si="249"/>
        <v>79</v>
      </c>
      <c r="E2241" s="4">
        <v>0</v>
      </c>
      <c r="F2241" s="4">
        <v>0</v>
      </c>
      <c r="G2241" s="4">
        <v>0</v>
      </c>
      <c r="H2241" s="4">
        <f t="shared" si="244"/>
        <v>0</v>
      </c>
      <c r="I2241" s="4">
        <f t="shared" si="245"/>
        <v>1180</v>
      </c>
      <c r="J2241" s="4">
        <v>15438</v>
      </c>
      <c r="K2241" s="4">
        <f t="shared" si="247"/>
        <v>6000</v>
      </c>
      <c r="L2241" s="4">
        <f>IF(D2241=1,"",VLOOKUP(D2241,系数!$AA$1:$AJ$12,MATCH(C2241,圣物评级,0),1))</f>
        <v>40</v>
      </c>
      <c r="M2241" s="4">
        <f t="shared" si="246"/>
        <v>164857</v>
      </c>
    </row>
    <row r="2242" spans="1:13" x14ac:dyDescent="0.3">
      <c r="A2242" s="4">
        <f t="shared" si="248"/>
        <v>81000019</v>
      </c>
      <c r="B2242" s="4">
        <v>1</v>
      </c>
      <c r="C2242" s="4">
        <f>INDEX(属性!F:F,MATCH(强化!A2242,属性!A:A,0))</f>
        <v>17</v>
      </c>
      <c r="D2242" s="4">
        <f t="shared" si="249"/>
        <v>80</v>
      </c>
      <c r="E2242" s="4">
        <v>0</v>
      </c>
      <c r="F2242" s="4">
        <v>0</v>
      </c>
      <c r="G2242" s="4">
        <v>0</v>
      </c>
      <c r="H2242" s="4">
        <f t="shared" si="244"/>
        <v>0</v>
      </c>
      <c r="I2242" s="4">
        <f t="shared" si="245"/>
        <v>1190</v>
      </c>
      <c r="J2242" s="75">
        <v>18000</v>
      </c>
      <c r="K2242" s="4">
        <f t="shared" si="247"/>
        <v>6000</v>
      </c>
      <c r="L2242" s="4">
        <f>IF(D2242=1,"",VLOOKUP(D2242,系数!$AA$1:$AJ$12,MATCH(C2242,圣物评级,0),1))</f>
        <v>45</v>
      </c>
      <c r="M2242" s="4">
        <f t="shared" si="246"/>
        <v>180295</v>
      </c>
    </row>
    <row r="2243" spans="1:13" x14ac:dyDescent="0.3">
      <c r="A2243" s="4">
        <f t="shared" si="248"/>
        <v>81000019</v>
      </c>
      <c r="B2243" s="4">
        <v>1</v>
      </c>
      <c r="C2243" s="4">
        <f>INDEX(属性!F:F,MATCH(强化!A2243,属性!A:A,0))</f>
        <v>17</v>
      </c>
      <c r="D2243" s="4">
        <f t="shared" si="249"/>
        <v>81</v>
      </c>
      <c r="E2243" s="4">
        <v>0</v>
      </c>
      <c r="F2243" s="4">
        <v>0</v>
      </c>
      <c r="G2243" s="4">
        <v>0</v>
      </c>
      <c r="H2243" s="4">
        <f t="shared" ref="H2243:H2306" si="250">IF(B2243=1,0,VLOOKUP($C2243,圣物数值,2,0)+VLOOKUP($C2243,圣物数值,3,0)*($D2243-1))</f>
        <v>0</v>
      </c>
      <c r="I2243" s="4">
        <f t="shared" ref="I2243:I2306" si="251">IF(B2243=2,0,VLOOKUP($C2243,圣物数值,2,0)+VLOOKUP($C2243,圣物数值,3,0)*($D2243-1))</f>
        <v>1200</v>
      </c>
      <c r="J2243" s="75">
        <v>21000</v>
      </c>
      <c r="K2243" s="4">
        <f t="shared" si="247"/>
        <v>6000</v>
      </c>
      <c r="L2243" s="4">
        <f>IF(D2243=1,"",VLOOKUP(D2243,系数!$AA$1:$AJ$12,MATCH(C2243,圣物评级,0),1))</f>
        <v>45</v>
      </c>
      <c r="M2243" s="4">
        <f t="shared" ref="M2243:M2306" si="252">IF(D2243=1,0,M2242+J2242)</f>
        <v>198295</v>
      </c>
    </row>
    <row r="2244" spans="1:13" x14ac:dyDescent="0.3">
      <c r="A2244" s="4">
        <f t="shared" si="248"/>
        <v>81000019</v>
      </c>
      <c r="B2244" s="4">
        <v>1</v>
      </c>
      <c r="C2244" s="4">
        <f>INDEX(属性!F:F,MATCH(强化!A2244,属性!A:A,0))</f>
        <v>17</v>
      </c>
      <c r="D2244" s="4">
        <f t="shared" si="249"/>
        <v>82</v>
      </c>
      <c r="E2244" s="4">
        <v>0</v>
      </c>
      <c r="F2244" s="4">
        <v>0</v>
      </c>
      <c r="G2244" s="4">
        <v>0</v>
      </c>
      <c r="H2244" s="4">
        <f t="shared" si="250"/>
        <v>0</v>
      </c>
      <c r="I2244" s="4">
        <f t="shared" si="251"/>
        <v>1210</v>
      </c>
      <c r="J2244" s="75">
        <v>24000</v>
      </c>
      <c r="K2244" s="4">
        <f t="shared" si="247"/>
        <v>6000</v>
      </c>
      <c r="L2244" s="4">
        <f>IF(D2244=1,"",VLOOKUP(D2244,系数!$AA$1:$AJ$12,MATCH(C2244,圣物评级,0),1))</f>
        <v>45</v>
      </c>
      <c r="M2244" s="4">
        <f t="shared" si="252"/>
        <v>219295</v>
      </c>
    </row>
    <row r="2245" spans="1:13" x14ac:dyDescent="0.3">
      <c r="A2245" s="4">
        <f t="shared" si="248"/>
        <v>81000019</v>
      </c>
      <c r="B2245" s="4">
        <v>1</v>
      </c>
      <c r="C2245" s="4">
        <f>INDEX(属性!F:F,MATCH(强化!A2245,属性!A:A,0))</f>
        <v>17</v>
      </c>
      <c r="D2245" s="4">
        <f t="shared" si="249"/>
        <v>83</v>
      </c>
      <c r="E2245" s="4">
        <v>0</v>
      </c>
      <c r="F2245" s="4">
        <v>0</v>
      </c>
      <c r="G2245" s="4">
        <v>0</v>
      </c>
      <c r="H2245" s="4">
        <f t="shared" si="250"/>
        <v>0</v>
      </c>
      <c r="I2245" s="4">
        <f t="shared" si="251"/>
        <v>1220</v>
      </c>
      <c r="J2245" s="75">
        <v>27000</v>
      </c>
      <c r="K2245" s="4">
        <f t="shared" si="247"/>
        <v>6000</v>
      </c>
      <c r="L2245" s="4">
        <f>IF(D2245=1,"",VLOOKUP(D2245,系数!$AA$1:$AJ$12,MATCH(C2245,圣物评级,0),1))</f>
        <v>45</v>
      </c>
      <c r="M2245" s="4">
        <f t="shared" si="252"/>
        <v>243295</v>
      </c>
    </row>
    <row r="2246" spans="1:13" x14ac:dyDescent="0.3">
      <c r="A2246" s="4">
        <f t="shared" si="248"/>
        <v>81000019</v>
      </c>
      <c r="B2246" s="4">
        <v>1</v>
      </c>
      <c r="C2246" s="4">
        <f>INDEX(属性!F:F,MATCH(强化!A2246,属性!A:A,0))</f>
        <v>17</v>
      </c>
      <c r="D2246" s="4">
        <f t="shared" si="249"/>
        <v>84</v>
      </c>
      <c r="E2246" s="4">
        <v>0</v>
      </c>
      <c r="F2246" s="4">
        <v>0</v>
      </c>
      <c r="G2246" s="4">
        <v>0</v>
      </c>
      <c r="H2246" s="4">
        <f t="shared" si="250"/>
        <v>0</v>
      </c>
      <c r="I2246" s="4">
        <f t="shared" si="251"/>
        <v>1230</v>
      </c>
      <c r="J2246" s="75">
        <v>30000</v>
      </c>
      <c r="K2246" s="4">
        <f t="shared" si="247"/>
        <v>6000</v>
      </c>
      <c r="L2246" s="4">
        <f>IF(D2246=1,"",VLOOKUP(D2246,系数!$AA$1:$AJ$12,MATCH(C2246,圣物评级,0),1))</f>
        <v>45</v>
      </c>
      <c r="M2246" s="4">
        <f t="shared" si="252"/>
        <v>270295</v>
      </c>
    </row>
    <row r="2247" spans="1:13" x14ac:dyDescent="0.3">
      <c r="A2247" s="4">
        <f t="shared" si="248"/>
        <v>81000019</v>
      </c>
      <c r="B2247" s="4">
        <v>1</v>
      </c>
      <c r="C2247" s="4">
        <f>INDEX(属性!F:F,MATCH(强化!A2247,属性!A:A,0))</f>
        <v>17</v>
      </c>
      <c r="D2247" s="4">
        <f t="shared" si="249"/>
        <v>85</v>
      </c>
      <c r="E2247" s="4">
        <v>0</v>
      </c>
      <c r="F2247" s="4">
        <v>0</v>
      </c>
      <c r="G2247" s="4">
        <v>0</v>
      </c>
      <c r="H2247" s="4">
        <f t="shared" si="250"/>
        <v>0</v>
      </c>
      <c r="I2247" s="4">
        <f t="shared" si="251"/>
        <v>1240</v>
      </c>
      <c r="J2247" s="75">
        <v>35000</v>
      </c>
      <c r="K2247" s="4">
        <f t="shared" si="247"/>
        <v>6000</v>
      </c>
      <c r="L2247" s="4">
        <f>IF(D2247=1,"",VLOOKUP(D2247,系数!$AA$1:$AJ$12,MATCH(C2247,圣物评级,0),1))</f>
        <v>45</v>
      </c>
      <c r="M2247" s="4">
        <f t="shared" si="252"/>
        <v>300295</v>
      </c>
    </row>
    <row r="2248" spans="1:13" x14ac:dyDescent="0.3">
      <c r="A2248" s="4">
        <f t="shared" si="248"/>
        <v>81000019</v>
      </c>
      <c r="B2248" s="4">
        <v>1</v>
      </c>
      <c r="C2248" s="4">
        <f>INDEX(属性!F:F,MATCH(强化!A2248,属性!A:A,0))</f>
        <v>17</v>
      </c>
      <c r="D2248" s="4">
        <f t="shared" si="249"/>
        <v>86</v>
      </c>
      <c r="E2248" s="4">
        <v>0</v>
      </c>
      <c r="F2248" s="4">
        <v>0</v>
      </c>
      <c r="G2248" s="4">
        <v>0</v>
      </c>
      <c r="H2248" s="4">
        <f t="shared" si="250"/>
        <v>0</v>
      </c>
      <c r="I2248" s="4">
        <f t="shared" si="251"/>
        <v>1250</v>
      </c>
      <c r="J2248" s="75">
        <v>40000</v>
      </c>
      <c r="K2248" s="4">
        <f t="shared" si="247"/>
        <v>6000</v>
      </c>
      <c r="L2248" s="4">
        <f>IF(D2248=1,"",VLOOKUP(D2248,系数!$AA$1:$AJ$12,MATCH(C2248,圣物评级,0),1))</f>
        <v>45</v>
      </c>
      <c r="M2248" s="4">
        <f t="shared" si="252"/>
        <v>335295</v>
      </c>
    </row>
    <row r="2249" spans="1:13" x14ac:dyDescent="0.3">
      <c r="A2249" s="4">
        <f t="shared" si="248"/>
        <v>81000019</v>
      </c>
      <c r="B2249" s="4">
        <v>1</v>
      </c>
      <c r="C2249" s="4">
        <f>INDEX(属性!F:F,MATCH(强化!A2249,属性!A:A,0))</f>
        <v>17</v>
      </c>
      <c r="D2249" s="4">
        <f t="shared" si="249"/>
        <v>87</v>
      </c>
      <c r="E2249" s="4">
        <v>0</v>
      </c>
      <c r="F2249" s="4">
        <v>0</v>
      </c>
      <c r="G2249" s="4">
        <v>0</v>
      </c>
      <c r="H2249" s="4">
        <f t="shared" si="250"/>
        <v>0</v>
      </c>
      <c r="I2249" s="4">
        <f t="shared" si="251"/>
        <v>1260</v>
      </c>
      <c r="J2249" s="75">
        <v>45000</v>
      </c>
      <c r="K2249" s="4">
        <f t="shared" si="247"/>
        <v>6000</v>
      </c>
      <c r="L2249" s="4">
        <f>IF(D2249=1,"",VLOOKUP(D2249,系数!$AA$1:$AJ$12,MATCH(C2249,圣物评级,0),1))</f>
        <v>45</v>
      </c>
      <c r="M2249" s="4">
        <f t="shared" si="252"/>
        <v>375295</v>
      </c>
    </row>
    <row r="2250" spans="1:13" x14ac:dyDescent="0.3">
      <c r="A2250" s="4">
        <f t="shared" si="248"/>
        <v>81000019</v>
      </c>
      <c r="B2250" s="4">
        <v>1</v>
      </c>
      <c r="C2250" s="4">
        <f>INDEX(属性!F:F,MATCH(强化!A2250,属性!A:A,0))</f>
        <v>17</v>
      </c>
      <c r="D2250" s="4">
        <f t="shared" si="249"/>
        <v>88</v>
      </c>
      <c r="E2250" s="4">
        <v>0</v>
      </c>
      <c r="F2250" s="4">
        <v>0</v>
      </c>
      <c r="G2250" s="4">
        <v>0</v>
      </c>
      <c r="H2250" s="4">
        <f t="shared" si="250"/>
        <v>0</v>
      </c>
      <c r="I2250" s="4">
        <f t="shared" si="251"/>
        <v>1270</v>
      </c>
      <c r="J2250" s="75">
        <v>50000</v>
      </c>
      <c r="K2250" s="4">
        <f t="shared" si="247"/>
        <v>6000</v>
      </c>
      <c r="L2250" s="4">
        <f>IF(D2250=1,"",VLOOKUP(D2250,系数!$AA$1:$AJ$12,MATCH(C2250,圣物评级,0),1))</f>
        <v>45</v>
      </c>
      <c r="M2250" s="4">
        <f t="shared" si="252"/>
        <v>420295</v>
      </c>
    </row>
    <row r="2251" spans="1:13" x14ac:dyDescent="0.3">
      <c r="A2251" s="4">
        <f t="shared" si="248"/>
        <v>81000019</v>
      </c>
      <c r="B2251" s="4">
        <v>1</v>
      </c>
      <c r="C2251" s="4">
        <f>INDEX(属性!F:F,MATCH(强化!A2251,属性!A:A,0))</f>
        <v>17</v>
      </c>
      <c r="D2251" s="4">
        <f t="shared" si="249"/>
        <v>89</v>
      </c>
      <c r="E2251" s="4">
        <v>0</v>
      </c>
      <c r="F2251" s="4">
        <v>0</v>
      </c>
      <c r="G2251" s="4">
        <v>0</v>
      </c>
      <c r="H2251" s="4">
        <f t="shared" si="250"/>
        <v>0</v>
      </c>
      <c r="I2251" s="4">
        <f t="shared" si="251"/>
        <v>1280</v>
      </c>
      <c r="J2251" s="75">
        <v>55000</v>
      </c>
      <c r="K2251" s="4">
        <f t="shared" si="247"/>
        <v>6000</v>
      </c>
      <c r="L2251" s="4">
        <f>IF(D2251=1,"",VLOOKUP(D2251,系数!$AA$1:$AJ$12,MATCH(C2251,圣物评级,0),1))</f>
        <v>45</v>
      </c>
      <c r="M2251" s="4">
        <f t="shared" si="252"/>
        <v>470295</v>
      </c>
    </row>
    <row r="2252" spans="1:13" x14ac:dyDescent="0.3">
      <c r="A2252" s="4">
        <f t="shared" si="248"/>
        <v>81000019</v>
      </c>
      <c r="B2252" s="4">
        <v>1</v>
      </c>
      <c r="C2252" s="4">
        <f>INDEX(属性!F:F,MATCH(强化!A2252,属性!A:A,0))</f>
        <v>17</v>
      </c>
      <c r="D2252" s="4">
        <f t="shared" si="249"/>
        <v>90</v>
      </c>
      <c r="E2252" s="4">
        <v>0</v>
      </c>
      <c r="F2252" s="4">
        <v>0</v>
      </c>
      <c r="G2252" s="4">
        <v>0</v>
      </c>
      <c r="H2252" s="4">
        <f t="shared" si="250"/>
        <v>0</v>
      </c>
      <c r="I2252" s="4">
        <f t="shared" si="251"/>
        <v>1290</v>
      </c>
      <c r="J2252" s="4">
        <f t="shared" ref="J2252:J2282" si="253">J2251</f>
        <v>55000</v>
      </c>
      <c r="K2252" s="4">
        <f t="shared" si="247"/>
        <v>6000</v>
      </c>
      <c r="L2252" s="4">
        <f>IF(D2252=1,"",VLOOKUP(D2252,系数!$AA$1:$AJ$12,MATCH(C2252,圣物评级,0),1))</f>
        <v>50</v>
      </c>
      <c r="M2252" s="4">
        <f t="shared" si="252"/>
        <v>525295</v>
      </c>
    </row>
    <row r="2253" spans="1:13" x14ac:dyDescent="0.3">
      <c r="A2253" s="4">
        <f t="shared" si="248"/>
        <v>81000019</v>
      </c>
      <c r="B2253" s="4">
        <v>1</v>
      </c>
      <c r="C2253" s="4">
        <f>INDEX(属性!F:F,MATCH(强化!A2253,属性!A:A,0))</f>
        <v>17</v>
      </c>
      <c r="D2253" s="4">
        <f t="shared" si="249"/>
        <v>91</v>
      </c>
      <c r="E2253" s="4">
        <v>0</v>
      </c>
      <c r="F2253" s="4">
        <v>0</v>
      </c>
      <c r="G2253" s="4">
        <v>0</v>
      </c>
      <c r="H2253" s="4">
        <f t="shared" si="250"/>
        <v>0</v>
      </c>
      <c r="I2253" s="4">
        <f t="shared" si="251"/>
        <v>1300</v>
      </c>
      <c r="J2253" s="4">
        <f t="shared" si="253"/>
        <v>55000</v>
      </c>
      <c r="K2253" s="4">
        <f t="shared" si="247"/>
        <v>6000</v>
      </c>
      <c r="L2253" s="4">
        <f>IF(D2253=1,"",VLOOKUP(D2253,系数!$AA$1:$AJ$12,MATCH(C2253,圣物评级,0),1))</f>
        <v>50</v>
      </c>
      <c r="M2253" s="4">
        <f t="shared" si="252"/>
        <v>580295</v>
      </c>
    </row>
    <row r="2254" spans="1:13" x14ac:dyDescent="0.3">
      <c r="A2254" s="4">
        <f t="shared" si="248"/>
        <v>81000019</v>
      </c>
      <c r="B2254" s="4">
        <v>1</v>
      </c>
      <c r="C2254" s="4">
        <f>INDEX(属性!F:F,MATCH(强化!A2254,属性!A:A,0))</f>
        <v>17</v>
      </c>
      <c r="D2254" s="4">
        <f t="shared" si="249"/>
        <v>92</v>
      </c>
      <c r="E2254" s="4">
        <v>0</v>
      </c>
      <c r="F2254" s="4">
        <v>0</v>
      </c>
      <c r="G2254" s="4">
        <v>0</v>
      </c>
      <c r="H2254" s="4">
        <f t="shared" si="250"/>
        <v>0</v>
      </c>
      <c r="I2254" s="4">
        <f t="shared" si="251"/>
        <v>1310</v>
      </c>
      <c r="J2254" s="4">
        <f t="shared" si="253"/>
        <v>55000</v>
      </c>
      <c r="K2254" s="4">
        <f t="shared" si="247"/>
        <v>6000</v>
      </c>
      <c r="L2254" s="4">
        <f>IF(D2254=1,"",VLOOKUP(D2254,系数!$AA$1:$AJ$12,MATCH(C2254,圣物评级,0),1))</f>
        <v>50</v>
      </c>
      <c r="M2254" s="4">
        <f t="shared" si="252"/>
        <v>635295</v>
      </c>
    </row>
    <row r="2255" spans="1:13" x14ac:dyDescent="0.3">
      <c r="A2255" s="4">
        <f t="shared" si="248"/>
        <v>81000019</v>
      </c>
      <c r="B2255" s="4">
        <v>1</v>
      </c>
      <c r="C2255" s="4">
        <f>INDEX(属性!F:F,MATCH(强化!A2255,属性!A:A,0))</f>
        <v>17</v>
      </c>
      <c r="D2255" s="4">
        <f t="shared" si="249"/>
        <v>93</v>
      </c>
      <c r="E2255" s="4">
        <v>0</v>
      </c>
      <c r="F2255" s="4">
        <v>0</v>
      </c>
      <c r="G2255" s="4">
        <v>0</v>
      </c>
      <c r="H2255" s="4">
        <f t="shared" si="250"/>
        <v>0</v>
      </c>
      <c r="I2255" s="4">
        <f t="shared" si="251"/>
        <v>1320</v>
      </c>
      <c r="J2255" s="4">
        <f t="shared" si="253"/>
        <v>55000</v>
      </c>
      <c r="K2255" s="4">
        <f t="shared" si="247"/>
        <v>6000</v>
      </c>
      <c r="L2255" s="4">
        <f>IF(D2255=1,"",VLOOKUP(D2255,系数!$AA$1:$AJ$12,MATCH(C2255,圣物评级,0),1))</f>
        <v>50</v>
      </c>
      <c r="M2255" s="4">
        <f t="shared" si="252"/>
        <v>690295</v>
      </c>
    </row>
    <row r="2256" spans="1:13" x14ac:dyDescent="0.3">
      <c r="A2256" s="4">
        <f t="shared" si="248"/>
        <v>81000019</v>
      </c>
      <c r="B2256" s="4">
        <v>1</v>
      </c>
      <c r="C2256" s="4">
        <f>INDEX(属性!F:F,MATCH(强化!A2256,属性!A:A,0))</f>
        <v>17</v>
      </c>
      <c r="D2256" s="4">
        <f t="shared" si="249"/>
        <v>94</v>
      </c>
      <c r="E2256" s="4">
        <v>0</v>
      </c>
      <c r="F2256" s="4">
        <v>0</v>
      </c>
      <c r="G2256" s="4">
        <v>0</v>
      </c>
      <c r="H2256" s="4">
        <f t="shared" si="250"/>
        <v>0</v>
      </c>
      <c r="I2256" s="4">
        <f t="shared" si="251"/>
        <v>1330</v>
      </c>
      <c r="J2256" s="4">
        <f t="shared" si="253"/>
        <v>55000</v>
      </c>
      <c r="K2256" s="4">
        <f t="shared" si="247"/>
        <v>6000</v>
      </c>
      <c r="L2256" s="4">
        <f>IF(D2256=1,"",VLOOKUP(D2256,系数!$AA$1:$AJ$12,MATCH(C2256,圣物评级,0),1))</f>
        <v>50</v>
      </c>
      <c r="M2256" s="4">
        <f t="shared" si="252"/>
        <v>745295</v>
      </c>
    </row>
    <row r="2257" spans="1:13" x14ac:dyDescent="0.3">
      <c r="A2257" s="4">
        <f t="shared" si="248"/>
        <v>81000019</v>
      </c>
      <c r="B2257" s="4">
        <v>1</v>
      </c>
      <c r="C2257" s="4">
        <f>INDEX(属性!F:F,MATCH(强化!A2257,属性!A:A,0))</f>
        <v>17</v>
      </c>
      <c r="D2257" s="4">
        <f t="shared" si="249"/>
        <v>95</v>
      </c>
      <c r="E2257" s="4">
        <v>0</v>
      </c>
      <c r="F2257" s="4">
        <v>0</v>
      </c>
      <c r="G2257" s="4">
        <v>0</v>
      </c>
      <c r="H2257" s="4">
        <f t="shared" si="250"/>
        <v>0</v>
      </c>
      <c r="I2257" s="4">
        <f t="shared" si="251"/>
        <v>1340</v>
      </c>
      <c r="J2257" s="4">
        <f t="shared" si="253"/>
        <v>55000</v>
      </c>
      <c r="K2257" s="4">
        <f t="shared" si="247"/>
        <v>6000</v>
      </c>
      <c r="L2257" s="4">
        <f>IF(D2257=1,"",VLOOKUP(D2257,系数!$AA$1:$AJ$12,MATCH(C2257,圣物评级,0),1))</f>
        <v>50</v>
      </c>
      <c r="M2257" s="4">
        <f t="shared" si="252"/>
        <v>800295</v>
      </c>
    </row>
    <row r="2258" spans="1:13" x14ac:dyDescent="0.3">
      <c r="A2258" s="4">
        <f t="shared" si="248"/>
        <v>81000019</v>
      </c>
      <c r="B2258" s="4">
        <v>1</v>
      </c>
      <c r="C2258" s="4">
        <f>INDEX(属性!F:F,MATCH(强化!A2258,属性!A:A,0))</f>
        <v>17</v>
      </c>
      <c r="D2258" s="4">
        <f t="shared" si="249"/>
        <v>96</v>
      </c>
      <c r="E2258" s="4">
        <v>0</v>
      </c>
      <c r="F2258" s="4">
        <v>0</v>
      </c>
      <c r="G2258" s="4">
        <v>0</v>
      </c>
      <c r="H2258" s="4">
        <f t="shared" si="250"/>
        <v>0</v>
      </c>
      <c r="I2258" s="4">
        <f t="shared" si="251"/>
        <v>1350</v>
      </c>
      <c r="J2258" s="4">
        <f t="shared" si="253"/>
        <v>55000</v>
      </c>
      <c r="K2258" s="4">
        <f t="shared" si="247"/>
        <v>6000</v>
      </c>
      <c r="L2258" s="4">
        <f>IF(D2258=1,"",VLOOKUP(D2258,系数!$AA$1:$AJ$12,MATCH(C2258,圣物评级,0),1))</f>
        <v>50</v>
      </c>
      <c r="M2258" s="4">
        <f t="shared" si="252"/>
        <v>855295</v>
      </c>
    </row>
    <row r="2259" spans="1:13" x14ac:dyDescent="0.3">
      <c r="A2259" s="4">
        <f t="shared" si="248"/>
        <v>81000019</v>
      </c>
      <c r="B2259" s="4">
        <v>1</v>
      </c>
      <c r="C2259" s="4">
        <f>INDEX(属性!F:F,MATCH(强化!A2259,属性!A:A,0))</f>
        <v>17</v>
      </c>
      <c r="D2259" s="4">
        <f t="shared" si="249"/>
        <v>97</v>
      </c>
      <c r="E2259" s="4">
        <v>0</v>
      </c>
      <c r="F2259" s="4">
        <v>0</v>
      </c>
      <c r="G2259" s="4">
        <v>0</v>
      </c>
      <c r="H2259" s="4">
        <f t="shared" si="250"/>
        <v>0</v>
      </c>
      <c r="I2259" s="4">
        <f t="shared" si="251"/>
        <v>1360</v>
      </c>
      <c r="J2259" s="4">
        <f t="shared" si="253"/>
        <v>55000</v>
      </c>
      <c r="K2259" s="4">
        <f t="shared" si="247"/>
        <v>6000</v>
      </c>
      <c r="L2259" s="4">
        <f>IF(D2259=1,"",VLOOKUP(D2259,系数!$AA$1:$AJ$12,MATCH(C2259,圣物评级,0),1))</f>
        <v>50</v>
      </c>
      <c r="M2259" s="4">
        <f t="shared" si="252"/>
        <v>910295</v>
      </c>
    </row>
    <row r="2260" spans="1:13" x14ac:dyDescent="0.3">
      <c r="A2260" s="4">
        <f t="shared" si="248"/>
        <v>81000019</v>
      </c>
      <c r="B2260" s="4">
        <v>1</v>
      </c>
      <c r="C2260" s="4">
        <f>INDEX(属性!F:F,MATCH(强化!A2260,属性!A:A,0))</f>
        <v>17</v>
      </c>
      <c r="D2260" s="4">
        <f t="shared" si="249"/>
        <v>98</v>
      </c>
      <c r="E2260" s="4">
        <v>0</v>
      </c>
      <c r="F2260" s="4">
        <v>0</v>
      </c>
      <c r="G2260" s="4">
        <v>0</v>
      </c>
      <c r="H2260" s="4">
        <f t="shared" si="250"/>
        <v>0</v>
      </c>
      <c r="I2260" s="4">
        <f t="shared" si="251"/>
        <v>1370</v>
      </c>
      <c r="J2260" s="4">
        <f t="shared" si="253"/>
        <v>55000</v>
      </c>
      <c r="K2260" s="4">
        <f t="shared" si="247"/>
        <v>6000</v>
      </c>
      <c r="L2260" s="4">
        <f>IF(D2260=1,"",VLOOKUP(D2260,系数!$AA$1:$AJ$12,MATCH(C2260,圣物评级,0),1))</f>
        <v>50</v>
      </c>
      <c r="M2260" s="4">
        <f t="shared" si="252"/>
        <v>965295</v>
      </c>
    </row>
    <row r="2261" spans="1:13" x14ac:dyDescent="0.3">
      <c r="A2261" s="4">
        <f t="shared" si="248"/>
        <v>81000019</v>
      </c>
      <c r="B2261" s="4">
        <v>1</v>
      </c>
      <c r="C2261" s="4">
        <f>INDEX(属性!F:F,MATCH(强化!A2261,属性!A:A,0))</f>
        <v>17</v>
      </c>
      <c r="D2261" s="4">
        <f t="shared" si="249"/>
        <v>99</v>
      </c>
      <c r="E2261" s="4">
        <v>0</v>
      </c>
      <c r="F2261" s="4">
        <v>0</v>
      </c>
      <c r="G2261" s="4">
        <v>0</v>
      </c>
      <c r="H2261" s="4">
        <f t="shared" si="250"/>
        <v>0</v>
      </c>
      <c r="I2261" s="4">
        <f t="shared" si="251"/>
        <v>1380</v>
      </c>
      <c r="J2261" s="4">
        <f t="shared" si="253"/>
        <v>55000</v>
      </c>
      <c r="K2261" s="4">
        <f t="shared" si="247"/>
        <v>6000</v>
      </c>
      <c r="L2261" s="4">
        <f>IF(D2261=1,"",VLOOKUP(D2261,系数!$AA$1:$AJ$12,MATCH(C2261,圣物评级,0),1))</f>
        <v>50</v>
      </c>
      <c r="M2261" s="4">
        <f t="shared" si="252"/>
        <v>1020295</v>
      </c>
    </row>
    <row r="2262" spans="1:13" x14ac:dyDescent="0.3">
      <c r="A2262" s="4">
        <f t="shared" si="248"/>
        <v>81000019</v>
      </c>
      <c r="B2262" s="4">
        <v>1</v>
      </c>
      <c r="C2262" s="4">
        <f>INDEX(属性!F:F,MATCH(强化!A2262,属性!A:A,0))</f>
        <v>17</v>
      </c>
      <c r="D2262" s="4">
        <f t="shared" si="249"/>
        <v>100</v>
      </c>
      <c r="E2262" s="4">
        <v>0</v>
      </c>
      <c r="F2262" s="4">
        <v>0</v>
      </c>
      <c r="G2262" s="4">
        <v>0</v>
      </c>
      <c r="H2262" s="4">
        <f t="shared" si="250"/>
        <v>0</v>
      </c>
      <c r="I2262" s="4">
        <f t="shared" si="251"/>
        <v>1390</v>
      </c>
      <c r="J2262" s="4">
        <f t="shared" si="253"/>
        <v>55000</v>
      </c>
      <c r="K2262" s="4">
        <f t="shared" si="247"/>
        <v>6000</v>
      </c>
      <c r="L2262" s="4">
        <f>IF(D2262=1,"",VLOOKUP(D2262,系数!$AA$1:$AJ$12,MATCH(C2262,圣物评级,0),1))</f>
        <v>55</v>
      </c>
      <c r="M2262" s="4">
        <f t="shared" si="252"/>
        <v>1075295</v>
      </c>
    </row>
    <row r="2263" spans="1:13" x14ac:dyDescent="0.3">
      <c r="A2263" s="4">
        <f t="shared" si="248"/>
        <v>81000019</v>
      </c>
      <c r="B2263" s="4">
        <v>1</v>
      </c>
      <c r="C2263" s="4">
        <f>INDEX(属性!F:F,MATCH(强化!A2263,属性!A:A,0))</f>
        <v>17</v>
      </c>
      <c r="D2263" s="4">
        <f t="shared" si="249"/>
        <v>101</v>
      </c>
      <c r="E2263" s="4">
        <v>0</v>
      </c>
      <c r="F2263" s="4">
        <v>0</v>
      </c>
      <c r="G2263" s="4">
        <v>0</v>
      </c>
      <c r="H2263" s="4">
        <f t="shared" si="250"/>
        <v>0</v>
      </c>
      <c r="I2263" s="4">
        <f t="shared" si="251"/>
        <v>1400</v>
      </c>
      <c r="J2263" s="4">
        <f t="shared" si="253"/>
        <v>55000</v>
      </c>
      <c r="K2263" s="4">
        <f t="shared" si="247"/>
        <v>6000</v>
      </c>
      <c r="L2263" s="4">
        <f>IF(D2263=1,"",VLOOKUP(D2263,系数!$AA$1:$AJ$12,MATCH(C2263,圣物评级,0),1))</f>
        <v>55</v>
      </c>
      <c r="M2263" s="4">
        <f t="shared" si="252"/>
        <v>1130295</v>
      </c>
    </row>
    <row r="2264" spans="1:13" x14ac:dyDescent="0.3">
      <c r="A2264" s="4">
        <f t="shared" si="248"/>
        <v>81000019</v>
      </c>
      <c r="B2264" s="4">
        <v>1</v>
      </c>
      <c r="C2264" s="4">
        <f>INDEX(属性!F:F,MATCH(强化!A2264,属性!A:A,0))</f>
        <v>17</v>
      </c>
      <c r="D2264" s="4">
        <f t="shared" si="249"/>
        <v>102</v>
      </c>
      <c r="E2264" s="4">
        <v>0</v>
      </c>
      <c r="F2264" s="4">
        <v>0</v>
      </c>
      <c r="G2264" s="4">
        <v>0</v>
      </c>
      <c r="H2264" s="4">
        <f t="shared" si="250"/>
        <v>0</v>
      </c>
      <c r="I2264" s="4">
        <f t="shared" si="251"/>
        <v>1410</v>
      </c>
      <c r="J2264" s="4">
        <f t="shared" si="253"/>
        <v>55000</v>
      </c>
      <c r="K2264" s="4">
        <f t="shared" si="247"/>
        <v>6000</v>
      </c>
      <c r="L2264" s="4">
        <f>IF(D2264=1,"",VLOOKUP(D2264,系数!$AA$1:$AJ$12,MATCH(C2264,圣物评级,0),1))</f>
        <v>55</v>
      </c>
      <c r="M2264" s="4">
        <f t="shared" si="252"/>
        <v>1185295</v>
      </c>
    </row>
    <row r="2265" spans="1:13" x14ac:dyDescent="0.3">
      <c r="A2265" s="4">
        <f t="shared" si="248"/>
        <v>81000019</v>
      </c>
      <c r="B2265" s="4">
        <v>1</v>
      </c>
      <c r="C2265" s="4">
        <f>INDEX(属性!F:F,MATCH(强化!A2265,属性!A:A,0))</f>
        <v>17</v>
      </c>
      <c r="D2265" s="4">
        <f t="shared" si="249"/>
        <v>103</v>
      </c>
      <c r="E2265" s="4">
        <v>0</v>
      </c>
      <c r="F2265" s="4">
        <v>0</v>
      </c>
      <c r="G2265" s="4">
        <v>0</v>
      </c>
      <c r="H2265" s="4">
        <f t="shared" si="250"/>
        <v>0</v>
      </c>
      <c r="I2265" s="4">
        <f t="shared" si="251"/>
        <v>1420</v>
      </c>
      <c r="J2265" s="4">
        <f t="shared" si="253"/>
        <v>55000</v>
      </c>
      <c r="K2265" s="4">
        <f t="shared" si="247"/>
        <v>6000</v>
      </c>
      <c r="L2265" s="4">
        <f>IF(D2265=1,"",VLOOKUP(D2265,系数!$AA$1:$AJ$12,MATCH(C2265,圣物评级,0),1))</f>
        <v>55</v>
      </c>
      <c r="M2265" s="4">
        <f t="shared" si="252"/>
        <v>1240295</v>
      </c>
    </row>
    <row r="2266" spans="1:13" x14ac:dyDescent="0.3">
      <c r="A2266" s="4">
        <f t="shared" si="248"/>
        <v>81000019</v>
      </c>
      <c r="B2266" s="4">
        <v>1</v>
      </c>
      <c r="C2266" s="4">
        <f>INDEX(属性!F:F,MATCH(强化!A2266,属性!A:A,0))</f>
        <v>17</v>
      </c>
      <c r="D2266" s="4">
        <f t="shared" si="249"/>
        <v>104</v>
      </c>
      <c r="E2266" s="4">
        <v>0</v>
      </c>
      <c r="F2266" s="4">
        <v>0</v>
      </c>
      <c r="G2266" s="4">
        <v>0</v>
      </c>
      <c r="H2266" s="4">
        <f t="shared" si="250"/>
        <v>0</v>
      </c>
      <c r="I2266" s="4">
        <f t="shared" si="251"/>
        <v>1430</v>
      </c>
      <c r="J2266" s="4">
        <f t="shared" si="253"/>
        <v>55000</v>
      </c>
      <c r="K2266" s="4">
        <f t="shared" si="247"/>
        <v>6000</v>
      </c>
      <c r="L2266" s="4">
        <f>IF(D2266=1,"",VLOOKUP(D2266,系数!$AA$1:$AJ$12,MATCH(C2266,圣物评级,0),1))</f>
        <v>55</v>
      </c>
      <c r="M2266" s="4">
        <f t="shared" si="252"/>
        <v>1295295</v>
      </c>
    </row>
    <row r="2267" spans="1:13" x14ac:dyDescent="0.3">
      <c r="A2267" s="4">
        <f t="shared" si="248"/>
        <v>81000019</v>
      </c>
      <c r="B2267" s="4">
        <v>1</v>
      </c>
      <c r="C2267" s="4">
        <f>INDEX(属性!F:F,MATCH(强化!A2267,属性!A:A,0))</f>
        <v>17</v>
      </c>
      <c r="D2267" s="4">
        <f t="shared" si="249"/>
        <v>105</v>
      </c>
      <c r="E2267" s="4">
        <v>0</v>
      </c>
      <c r="F2267" s="4">
        <v>0</v>
      </c>
      <c r="G2267" s="4">
        <v>0</v>
      </c>
      <c r="H2267" s="4">
        <f t="shared" si="250"/>
        <v>0</v>
      </c>
      <c r="I2267" s="4">
        <f t="shared" si="251"/>
        <v>1440</v>
      </c>
      <c r="J2267" s="4">
        <f t="shared" si="253"/>
        <v>55000</v>
      </c>
      <c r="K2267" s="4">
        <f t="shared" si="247"/>
        <v>6000</v>
      </c>
      <c r="L2267" s="4">
        <f>IF(D2267=1,"",VLOOKUP(D2267,系数!$AA$1:$AJ$12,MATCH(C2267,圣物评级,0),1))</f>
        <v>55</v>
      </c>
      <c r="M2267" s="4">
        <f t="shared" si="252"/>
        <v>1350295</v>
      </c>
    </row>
    <row r="2268" spans="1:13" x14ac:dyDescent="0.3">
      <c r="A2268" s="4">
        <f t="shared" si="248"/>
        <v>81000019</v>
      </c>
      <c r="B2268" s="4">
        <v>1</v>
      </c>
      <c r="C2268" s="4">
        <f>INDEX(属性!F:F,MATCH(强化!A2268,属性!A:A,0))</f>
        <v>17</v>
      </c>
      <c r="D2268" s="4">
        <f t="shared" si="249"/>
        <v>106</v>
      </c>
      <c r="E2268" s="4">
        <v>0</v>
      </c>
      <c r="F2268" s="4">
        <v>0</v>
      </c>
      <c r="G2268" s="4">
        <v>0</v>
      </c>
      <c r="H2268" s="4">
        <f t="shared" si="250"/>
        <v>0</v>
      </c>
      <c r="I2268" s="4">
        <f t="shared" si="251"/>
        <v>1450</v>
      </c>
      <c r="J2268" s="4">
        <f t="shared" si="253"/>
        <v>55000</v>
      </c>
      <c r="K2268" s="4">
        <f t="shared" si="247"/>
        <v>6000</v>
      </c>
      <c r="L2268" s="4">
        <f>IF(D2268=1,"",VLOOKUP(D2268,系数!$AA$1:$AJ$12,MATCH(C2268,圣物评级,0),1))</f>
        <v>55</v>
      </c>
      <c r="M2268" s="4">
        <f t="shared" si="252"/>
        <v>1405295</v>
      </c>
    </row>
    <row r="2269" spans="1:13" x14ac:dyDescent="0.3">
      <c r="A2269" s="4">
        <f t="shared" si="248"/>
        <v>81000019</v>
      </c>
      <c r="B2269" s="4">
        <v>1</v>
      </c>
      <c r="C2269" s="4">
        <f>INDEX(属性!F:F,MATCH(强化!A2269,属性!A:A,0))</f>
        <v>17</v>
      </c>
      <c r="D2269" s="4">
        <f t="shared" si="249"/>
        <v>107</v>
      </c>
      <c r="E2269" s="4">
        <v>0</v>
      </c>
      <c r="F2269" s="4">
        <v>0</v>
      </c>
      <c r="G2269" s="4">
        <v>0</v>
      </c>
      <c r="H2269" s="4">
        <f t="shared" si="250"/>
        <v>0</v>
      </c>
      <c r="I2269" s="4">
        <f t="shared" si="251"/>
        <v>1460</v>
      </c>
      <c r="J2269" s="4">
        <f t="shared" si="253"/>
        <v>55000</v>
      </c>
      <c r="K2269" s="4">
        <f t="shared" si="247"/>
        <v>6000</v>
      </c>
      <c r="L2269" s="4">
        <f>IF(D2269=1,"",VLOOKUP(D2269,系数!$AA$1:$AJ$12,MATCH(C2269,圣物评级,0),1))</f>
        <v>55</v>
      </c>
      <c r="M2269" s="4">
        <f t="shared" si="252"/>
        <v>1460295</v>
      </c>
    </row>
    <row r="2270" spans="1:13" x14ac:dyDescent="0.3">
      <c r="A2270" s="4">
        <f t="shared" si="248"/>
        <v>81000019</v>
      </c>
      <c r="B2270" s="4">
        <v>1</v>
      </c>
      <c r="C2270" s="4">
        <f>INDEX(属性!F:F,MATCH(强化!A2270,属性!A:A,0))</f>
        <v>17</v>
      </c>
      <c r="D2270" s="4">
        <f t="shared" si="249"/>
        <v>108</v>
      </c>
      <c r="E2270" s="4">
        <v>0</v>
      </c>
      <c r="F2270" s="4">
        <v>0</v>
      </c>
      <c r="G2270" s="4">
        <v>0</v>
      </c>
      <c r="H2270" s="4">
        <f t="shared" si="250"/>
        <v>0</v>
      </c>
      <c r="I2270" s="4">
        <f t="shared" si="251"/>
        <v>1470</v>
      </c>
      <c r="J2270" s="4">
        <f t="shared" si="253"/>
        <v>55000</v>
      </c>
      <c r="K2270" s="4">
        <f t="shared" si="247"/>
        <v>6000</v>
      </c>
      <c r="L2270" s="4">
        <f>IF(D2270=1,"",VLOOKUP(D2270,系数!$AA$1:$AJ$12,MATCH(C2270,圣物评级,0),1))</f>
        <v>55</v>
      </c>
      <c r="M2270" s="4">
        <f t="shared" si="252"/>
        <v>1515295</v>
      </c>
    </row>
    <row r="2271" spans="1:13" x14ac:dyDescent="0.3">
      <c r="A2271" s="4">
        <f t="shared" si="248"/>
        <v>81000019</v>
      </c>
      <c r="B2271" s="4">
        <v>1</v>
      </c>
      <c r="C2271" s="4">
        <f>INDEX(属性!F:F,MATCH(强化!A2271,属性!A:A,0))</f>
        <v>17</v>
      </c>
      <c r="D2271" s="4">
        <f t="shared" si="249"/>
        <v>109</v>
      </c>
      <c r="E2271" s="4">
        <v>0</v>
      </c>
      <c r="F2271" s="4">
        <v>0</v>
      </c>
      <c r="G2271" s="4">
        <v>0</v>
      </c>
      <c r="H2271" s="4">
        <f t="shared" si="250"/>
        <v>0</v>
      </c>
      <c r="I2271" s="4">
        <f t="shared" si="251"/>
        <v>1480</v>
      </c>
      <c r="J2271" s="4">
        <f t="shared" si="253"/>
        <v>55000</v>
      </c>
      <c r="K2271" s="4">
        <f t="shared" si="247"/>
        <v>6000</v>
      </c>
      <c r="L2271" s="4">
        <f>IF(D2271=1,"",VLOOKUP(D2271,系数!$AA$1:$AJ$12,MATCH(C2271,圣物评级,0),1))</f>
        <v>55</v>
      </c>
      <c r="M2271" s="4">
        <f t="shared" si="252"/>
        <v>1570295</v>
      </c>
    </row>
    <row r="2272" spans="1:13" x14ac:dyDescent="0.3">
      <c r="A2272" s="4">
        <f t="shared" si="248"/>
        <v>81000019</v>
      </c>
      <c r="B2272" s="4">
        <v>1</v>
      </c>
      <c r="C2272" s="4">
        <f>INDEX(属性!F:F,MATCH(强化!A2272,属性!A:A,0))</f>
        <v>17</v>
      </c>
      <c r="D2272" s="4">
        <f t="shared" si="249"/>
        <v>110</v>
      </c>
      <c r="E2272" s="4">
        <v>0</v>
      </c>
      <c r="F2272" s="4">
        <v>0</v>
      </c>
      <c r="G2272" s="4">
        <v>0</v>
      </c>
      <c r="H2272" s="4">
        <f t="shared" si="250"/>
        <v>0</v>
      </c>
      <c r="I2272" s="4">
        <f t="shared" si="251"/>
        <v>1490</v>
      </c>
      <c r="J2272" s="4">
        <f t="shared" si="253"/>
        <v>55000</v>
      </c>
      <c r="K2272" s="4">
        <f t="shared" si="247"/>
        <v>6000</v>
      </c>
      <c r="L2272" s="4">
        <f>IF(D2272=1,"",VLOOKUP(D2272,系数!$AA$1:$AJ$12,MATCH(C2272,圣物评级,0),1))</f>
        <v>55</v>
      </c>
      <c r="M2272" s="4">
        <f t="shared" si="252"/>
        <v>1625295</v>
      </c>
    </row>
    <row r="2273" spans="1:13" x14ac:dyDescent="0.3">
      <c r="A2273" s="4">
        <f t="shared" si="248"/>
        <v>81000019</v>
      </c>
      <c r="B2273" s="4">
        <v>1</v>
      </c>
      <c r="C2273" s="4">
        <f>INDEX(属性!F:F,MATCH(强化!A2273,属性!A:A,0))</f>
        <v>17</v>
      </c>
      <c r="D2273" s="4">
        <f t="shared" si="249"/>
        <v>111</v>
      </c>
      <c r="E2273" s="4">
        <v>0</v>
      </c>
      <c r="F2273" s="4">
        <v>0</v>
      </c>
      <c r="G2273" s="4">
        <v>0</v>
      </c>
      <c r="H2273" s="4">
        <f t="shared" si="250"/>
        <v>0</v>
      </c>
      <c r="I2273" s="4">
        <f t="shared" si="251"/>
        <v>1500</v>
      </c>
      <c r="J2273" s="4">
        <f t="shared" si="253"/>
        <v>55000</v>
      </c>
      <c r="K2273" s="4">
        <f t="shared" si="247"/>
        <v>6000</v>
      </c>
      <c r="L2273" s="4">
        <f>IF(D2273=1,"",VLOOKUP(D2273,系数!$AA$1:$AJ$12,MATCH(C2273,圣物评级,0),1))</f>
        <v>55</v>
      </c>
      <c r="M2273" s="4">
        <f t="shared" si="252"/>
        <v>1680295</v>
      </c>
    </row>
    <row r="2274" spans="1:13" x14ac:dyDescent="0.3">
      <c r="A2274" s="4">
        <f t="shared" si="248"/>
        <v>81000019</v>
      </c>
      <c r="B2274" s="4">
        <v>1</v>
      </c>
      <c r="C2274" s="4">
        <f>INDEX(属性!F:F,MATCH(强化!A2274,属性!A:A,0))</f>
        <v>17</v>
      </c>
      <c r="D2274" s="4">
        <f t="shared" si="249"/>
        <v>112</v>
      </c>
      <c r="E2274" s="4">
        <v>0</v>
      </c>
      <c r="F2274" s="4">
        <v>0</v>
      </c>
      <c r="G2274" s="4">
        <v>0</v>
      </c>
      <c r="H2274" s="4">
        <f t="shared" si="250"/>
        <v>0</v>
      </c>
      <c r="I2274" s="4">
        <f t="shared" si="251"/>
        <v>1510</v>
      </c>
      <c r="J2274" s="4">
        <f t="shared" si="253"/>
        <v>55000</v>
      </c>
      <c r="K2274" s="4">
        <f t="shared" si="247"/>
        <v>6000</v>
      </c>
      <c r="L2274" s="4">
        <f>IF(D2274=1,"",VLOOKUP(D2274,系数!$AA$1:$AJ$12,MATCH(C2274,圣物评级,0),1))</f>
        <v>55</v>
      </c>
      <c r="M2274" s="4">
        <f t="shared" si="252"/>
        <v>1735295</v>
      </c>
    </row>
    <row r="2275" spans="1:13" x14ac:dyDescent="0.3">
      <c r="A2275" s="4">
        <f t="shared" si="248"/>
        <v>81000019</v>
      </c>
      <c r="B2275" s="4">
        <v>1</v>
      </c>
      <c r="C2275" s="4">
        <f>INDEX(属性!F:F,MATCH(强化!A2275,属性!A:A,0))</f>
        <v>17</v>
      </c>
      <c r="D2275" s="4">
        <f t="shared" si="249"/>
        <v>113</v>
      </c>
      <c r="E2275" s="4">
        <v>0</v>
      </c>
      <c r="F2275" s="4">
        <v>0</v>
      </c>
      <c r="G2275" s="4">
        <v>0</v>
      </c>
      <c r="H2275" s="4">
        <f t="shared" si="250"/>
        <v>0</v>
      </c>
      <c r="I2275" s="4">
        <f t="shared" si="251"/>
        <v>1520</v>
      </c>
      <c r="J2275" s="4">
        <f t="shared" si="253"/>
        <v>55000</v>
      </c>
      <c r="K2275" s="4">
        <f t="shared" si="247"/>
        <v>6000</v>
      </c>
      <c r="L2275" s="4">
        <f>IF(D2275=1,"",VLOOKUP(D2275,系数!$AA$1:$AJ$12,MATCH(C2275,圣物评级,0),1))</f>
        <v>55</v>
      </c>
      <c r="M2275" s="4">
        <f t="shared" si="252"/>
        <v>1790295</v>
      </c>
    </row>
    <row r="2276" spans="1:13" x14ac:dyDescent="0.3">
      <c r="A2276" s="4">
        <f t="shared" si="248"/>
        <v>81000019</v>
      </c>
      <c r="B2276" s="4">
        <v>1</v>
      </c>
      <c r="C2276" s="4">
        <f>INDEX(属性!F:F,MATCH(强化!A2276,属性!A:A,0))</f>
        <v>17</v>
      </c>
      <c r="D2276" s="4">
        <f t="shared" si="249"/>
        <v>114</v>
      </c>
      <c r="E2276" s="4">
        <v>0</v>
      </c>
      <c r="F2276" s="4">
        <v>0</v>
      </c>
      <c r="G2276" s="4">
        <v>0</v>
      </c>
      <c r="H2276" s="4">
        <f t="shared" si="250"/>
        <v>0</v>
      </c>
      <c r="I2276" s="4">
        <f t="shared" si="251"/>
        <v>1530</v>
      </c>
      <c r="J2276" s="4">
        <f t="shared" si="253"/>
        <v>55000</v>
      </c>
      <c r="K2276" s="4">
        <f t="shared" si="247"/>
        <v>6000</v>
      </c>
      <c r="L2276" s="4">
        <f>IF(D2276=1,"",VLOOKUP(D2276,系数!$AA$1:$AJ$12,MATCH(C2276,圣物评级,0),1))</f>
        <v>55</v>
      </c>
      <c r="M2276" s="4">
        <f t="shared" si="252"/>
        <v>1845295</v>
      </c>
    </row>
    <row r="2277" spans="1:13" x14ac:dyDescent="0.3">
      <c r="A2277" s="4">
        <f t="shared" si="248"/>
        <v>81000019</v>
      </c>
      <c r="B2277" s="4">
        <v>1</v>
      </c>
      <c r="C2277" s="4">
        <f>INDEX(属性!F:F,MATCH(强化!A2277,属性!A:A,0))</f>
        <v>17</v>
      </c>
      <c r="D2277" s="4">
        <f t="shared" si="249"/>
        <v>115</v>
      </c>
      <c r="E2277" s="4">
        <v>0</v>
      </c>
      <c r="F2277" s="4">
        <v>0</v>
      </c>
      <c r="G2277" s="4">
        <v>0</v>
      </c>
      <c r="H2277" s="4">
        <f t="shared" si="250"/>
        <v>0</v>
      </c>
      <c r="I2277" s="4">
        <f t="shared" si="251"/>
        <v>1540</v>
      </c>
      <c r="J2277" s="4">
        <f t="shared" si="253"/>
        <v>55000</v>
      </c>
      <c r="K2277" s="4">
        <f t="shared" si="247"/>
        <v>6000</v>
      </c>
      <c r="L2277" s="4">
        <f>IF(D2277=1,"",VLOOKUP(D2277,系数!$AA$1:$AJ$12,MATCH(C2277,圣物评级,0),1))</f>
        <v>55</v>
      </c>
      <c r="M2277" s="4">
        <f t="shared" si="252"/>
        <v>1900295</v>
      </c>
    </row>
    <row r="2278" spans="1:13" x14ac:dyDescent="0.3">
      <c r="A2278" s="4">
        <f t="shared" si="248"/>
        <v>81000019</v>
      </c>
      <c r="B2278" s="4">
        <v>1</v>
      </c>
      <c r="C2278" s="4">
        <f>INDEX(属性!F:F,MATCH(强化!A2278,属性!A:A,0))</f>
        <v>17</v>
      </c>
      <c r="D2278" s="4">
        <f t="shared" si="249"/>
        <v>116</v>
      </c>
      <c r="E2278" s="4">
        <v>0</v>
      </c>
      <c r="F2278" s="4">
        <v>0</v>
      </c>
      <c r="G2278" s="4">
        <v>0</v>
      </c>
      <c r="H2278" s="4">
        <f t="shared" si="250"/>
        <v>0</v>
      </c>
      <c r="I2278" s="4">
        <f t="shared" si="251"/>
        <v>1550</v>
      </c>
      <c r="J2278" s="4">
        <f t="shared" si="253"/>
        <v>55000</v>
      </c>
      <c r="K2278" s="4">
        <f t="shared" si="247"/>
        <v>6000</v>
      </c>
      <c r="L2278" s="4">
        <f>IF(D2278=1,"",VLOOKUP(D2278,系数!$AA$1:$AJ$12,MATCH(C2278,圣物评级,0),1))</f>
        <v>55</v>
      </c>
      <c r="M2278" s="4">
        <f t="shared" si="252"/>
        <v>1955295</v>
      </c>
    </row>
    <row r="2279" spans="1:13" x14ac:dyDescent="0.3">
      <c r="A2279" s="4">
        <f t="shared" si="248"/>
        <v>81000019</v>
      </c>
      <c r="B2279" s="4">
        <v>1</v>
      </c>
      <c r="C2279" s="4">
        <f>INDEX(属性!F:F,MATCH(强化!A2279,属性!A:A,0))</f>
        <v>17</v>
      </c>
      <c r="D2279" s="4">
        <f t="shared" si="249"/>
        <v>117</v>
      </c>
      <c r="E2279" s="4">
        <v>0</v>
      </c>
      <c r="F2279" s="4">
        <v>0</v>
      </c>
      <c r="G2279" s="4">
        <v>0</v>
      </c>
      <c r="H2279" s="4">
        <f t="shared" si="250"/>
        <v>0</v>
      </c>
      <c r="I2279" s="4">
        <f t="shared" si="251"/>
        <v>1560</v>
      </c>
      <c r="J2279" s="4">
        <f t="shared" si="253"/>
        <v>55000</v>
      </c>
      <c r="K2279" s="4">
        <f t="shared" si="247"/>
        <v>6000</v>
      </c>
      <c r="L2279" s="4">
        <f>IF(D2279=1,"",VLOOKUP(D2279,系数!$AA$1:$AJ$12,MATCH(C2279,圣物评级,0),1))</f>
        <v>55</v>
      </c>
      <c r="M2279" s="4">
        <f t="shared" si="252"/>
        <v>2010295</v>
      </c>
    </row>
    <row r="2280" spans="1:13" x14ac:dyDescent="0.3">
      <c r="A2280" s="4">
        <f t="shared" si="248"/>
        <v>81000019</v>
      </c>
      <c r="B2280" s="4">
        <v>1</v>
      </c>
      <c r="C2280" s="4">
        <f>INDEX(属性!F:F,MATCH(强化!A2280,属性!A:A,0))</f>
        <v>17</v>
      </c>
      <c r="D2280" s="4">
        <f t="shared" si="249"/>
        <v>118</v>
      </c>
      <c r="E2280" s="4">
        <v>0</v>
      </c>
      <c r="F2280" s="4">
        <v>0</v>
      </c>
      <c r="G2280" s="4">
        <v>0</v>
      </c>
      <c r="H2280" s="4">
        <f t="shared" si="250"/>
        <v>0</v>
      </c>
      <c r="I2280" s="4">
        <f t="shared" si="251"/>
        <v>1570</v>
      </c>
      <c r="J2280" s="4">
        <f t="shared" si="253"/>
        <v>55000</v>
      </c>
      <c r="K2280" s="4">
        <f t="shared" si="247"/>
        <v>6000</v>
      </c>
      <c r="L2280" s="4">
        <f>IF(D2280=1,"",VLOOKUP(D2280,系数!$AA$1:$AJ$12,MATCH(C2280,圣物评级,0),1))</f>
        <v>55</v>
      </c>
      <c r="M2280" s="4">
        <f t="shared" si="252"/>
        <v>2065295</v>
      </c>
    </row>
    <row r="2281" spans="1:13" x14ac:dyDescent="0.3">
      <c r="A2281" s="4">
        <f t="shared" si="248"/>
        <v>81000019</v>
      </c>
      <c r="B2281" s="4">
        <v>1</v>
      </c>
      <c r="C2281" s="4">
        <f>INDEX(属性!F:F,MATCH(强化!A2281,属性!A:A,0))</f>
        <v>17</v>
      </c>
      <c r="D2281" s="4">
        <f t="shared" si="249"/>
        <v>119</v>
      </c>
      <c r="E2281" s="4">
        <v>0</v>
      </c>
      <c r="F2281" s="4">
        <v>0</v>
      </c>
      <c r="G2281" s="4">
        <v>0</v>
      </c>
      <c r="H2281" s="4">
        <f t="shared" si="250"/>
        <v>0</v>
      </c>
      <c r="I2281" s="4">
        <f t="shared" si="251"/>
        <v>1580</v>
      </c>
      <c r="J2281" s="4">
        <f t="shared" si="253"/>
        <v>55000</v>
      </c>
      <c r="K2281" s="4">
        <f t="shared" si="247"/>
        <v>6000</v>
      </c>
      <c r="L2281" s="4">
        <f>IF(D2281=1,"",VLOOKUP(D2281,系数!$AA$1:$AJ$12,MATCH(C2281,圣物评级,0),1))</f>
        <v>55</v>
      </c>
      <c r="M2281" s="4">
        <f t="shared" si="252"/>
        <v>2120295</v>
      </c>
    </row>
    <row r="2282" spans="1:13" x14ac:dyDescent="0.3">
      <c r="A2282" s="4">
        <f t="shared" si="248"/>
        <v>81000019</v>
      </c>
      <c r="B2282" s="4">
        <v>1</v>
      </c>
      <c r="C2282" s="4">
        <f>INDEX(属性!F:F,MATCH(强化!A2282,属性!A:A,0))</f>
        <v>17</v>
      </c>
      <c r="D2282" s="4">
        <f t="shared" si="249"/>
        <v>120</v>
      </c>
      <c r="E2282" s="4">
        <v>0</v>
      </c>
      <c r="F2282" s="4">
        <v>0</v>
      </c>
      <c r="G2282" s="4">
        <v>0</v>
      </c>
      <c r="H2282" s="4">
        <f t="shared" si="250"/>
        <v>0</v>
      </c>
      <c r="I2282" s="4">
        <f t="shared" si="251"/>
        <v>1590</v>
      </c>
      <c r="J2282" s="4">
        <f t="shared" si="253"/>
        <v>55000</v>
      </c>
      <c r="K2282" s="4">
        <f t="shared" si="247"/>
        <v>6000</v>
      </c>
      <c r="L2282" s="4">
        <f>IF(D2282=1,"",VLOOKUP(D2282,系数!$AA$1:$AJ$12,MATCH(C2282,圣物评级,0),1))</f>
        <v>55</v>
      </c>
      <c r="M2282" s="4">
        <f t="shared" si="252"/>
        <v>2175295</v>
      </c>
    </row>
    <row r="2283" spans="1:13" x14ac:dyDescent="0.3">
      <c r="A2283" s="4">
        <f t="shared" si="248"/>
        <v>81000020</v>
      </c>
      <c r="B2283" s="4">
        <v>1</v>
      </c>
      <c r="C2283" s="4">
        <f>INDEX(属性!F:F,MATCH(强化!A2283,属性!A:A,0))</f>
        <v>17</v>
      </c>
      <c r="D2283" s="4">
        <f t="shared" si="249"/>
        <v>1</v>
      </c>
      <c r="E2283" s="4">
        <v>0</v>
      </c>
      <c r="F2283" s="4">
        <v>0</v>
      </c>
      <c r="G2283" s="4">
        <v>0</v>
      </c>
      <c r="H2283" s="4">
        <f t="shared" si="250"/>
        <v>0</v>
      </c>
      <c r="I2283" s="4">
        <f t="shared" si="251"/>
        <v>400</v>
      </c>
      <c r="J2283" s="4">
        <f t="shared" ref="J2283:J2299" si="254">J2163</f>
        <v>10</v>
      </c>
      <c r="K2283" s="4">
        <f t="shared" si="247"/>
        <v>6000</v>
      </c>
      <c r="L2283" s="4" t="str">
        <f>IF(D2283=1,"",VLOOKUP(D2283,系数!$AA$1:$AJ$12,MATCH(C2283,圣物评级,0),1))</f>
        <v/>
      </c>
      <c r="M2283" s="4">
        <f t="shared" si="252"/>
        <v>0</v>
      </c>
    </row>
    <row r="2284" spans="1:13" x14ac:dyDescent="0.3">
      <c r="A2284" s="4">
        <f t="shared" si="248"/>
        <v>81000020</v>
      </c>
      <c r="B2284" s="4">
        <v>1</v>
      </c>
      <c r="C2284" s="4">
        <f>INDEX(属性!F:F,MATCH(强化!A2284,属性!A:A,0))</f>
        <v>17</v>
      </c>
      <c r="D2284" s="4">
        <f t="shared" si="249"/>
        <v>2</v>
      </c>
      <c r="E2284" s="4">
        <v>0</v>
      </c>
      <c r="F2284" s="4">
        <v>0</v>
      </c>
      <c r="G2284" s="4">
        <v>0</v>
      </c>
      <c r="H2284" s="4">
        <f t="shared" si="250"/>
        <v>0</v>
      </c>
      <c r="I2284" s="4">
        <f t="shared" si="251"/>
        <v>410</v>
      </c>
      <c r="J2284" s="4">
        <f t="shared" si="254"/>
        <v>20</v>
      </c>
      <c r="K2284" s="4">
        <f t="shared" si="247"/>
        <v>6000</v>
      </c>
      <c r="L2284" s="4">
        <f>IF(D2284=1,"",VLOOKUP(D2284,系数!$AA$1:$AJ$12,MATCH(C2284,圣物评级,0),1))</f>
        <v>5</v>
      </c>
      <c r="M2284" s="4">
        <f t="shared" si="252"/>
        <v>10</v>
      </c>
    </row>
    <row r="2285" spans="1:13" x14ac:dyDescent="0.3">
      <c r="A2285" s="4">
        <f t="shared" si="248"/>
        <v>81000020</v>
      </c>
      <c r="B2285" s="4">
        <v>1</v>
      </c>
      <c r="C2285" s="4">
        <f>INDEX(属性!F:F,MATCH(强化!A2285,属性!A:A,0))</f>
        <v>17</v>
      </c>
      <c r="D2285" s="4">
        <f t="shared" si="249"/>
        <v>3</v>
      </c>
      <c r="E2285" s="4">
        <v>0</v>
      </c>
      <c r="F2285" s="4">
        <v>0</v>
      </c>
      <c r="G2285" s="4">
        <v>0</v>
      </c>
      <c r="H2285" s="4">
        <f t="shared" si="250"/>
        <v>0</v>
      </c>
      <c r="I2285" s="4">
        <f t="shared" si="251"/>
        <v>420</v>
      </c>
      <c r="J2285" s="4">
        <f t="shared" si="254"/>
        <v>30</v>
      </c>
      <c r="K2285" s="4">
        <f t="shared" si="247"/>
        <v>6000</v>
      </c>
      <c r="L2285" s="4">
        <f>IF(D2285=1,"",VLOOKUP(D2285,系数!$AA$1:$AJ$12,MATCH(C2285,圣物评级,0),1))</f>
        <v>5</v>
      </c>
      <c r="M2285" s="4">
        <f t="shared" si="252"/>
        <v>30</v>
      </c>
    </row>
    <row r="2286" spans="1:13" x14ac:dyDescent="0.3">
      <c r="A2286" s="4">
        <f t="shared" si="248"/>
        <v>81000020</v>
      </c>
      <c r="B2286" s="4">
        <v>1</v>
      </c>
      <c r="C2286" s="4">
        <f>INDEX(属性!F:F,MATCH(强化!A2286,属性!A:A,0))</f>
        <v>17</v>
      </c>
      <c r="D2286" s="4">
        <f t="shared" si="249"/>
        <v>4</v>
      </c>
      <c r="E2286" s="4">
        <v>0</v>
      </c>
      <c r="F2286" s="4">
        <v>0</v>
      </c>
      <c r="G2286" s="4">
        <v>0</v>
      </c>
      <c r="H2286" s="4">
        <f t="shared" si="250"/>
        <v>0</v>
      </c>
      <c r="I2286" s="4">
        <f t="shared" si="251"/>
        <v>430</v>
      </c>
      <c r="J2286" s="4">
        <f t="shared" si="254"/>
        <v>40</v>
      </c>
      <c r="K2286" s="4">
        <f t="shared" si="247"/>
        <v>6000</v>
      </c>
      <c r="L2286" s="4">
        <f>IF(D2286=1,"",VLOOKUP(D2286,系数!$AA$1:$AJ$12,MATCH(C2286,圣物评级,0),1))</f>
        <v>5</v>
      </c>
      <c r="M2286" s="4">
        <f t="shared" si="252"/>
        <v>60</v>
      </c>
    </row>
    <row r="2287" spans="1:13" x14ac:dyDescent="0.3">
      <c r="A2287" s="4">
        <f t="shared" si="248"/>
        <v>81000020</v>
      </c>
      <c r="B2287" s="4">
        <v>1</v>
      </c>
      <c r="C2287" s="4">
        <f>INDEX(属性!F:F,MATCH(强化!A2287,属性!A:A,0))</f>
        <v>17</v>
      </c>
      <c r="D2287" s="4">
        <f t="shared" si="249"/>
        <v>5</v>
      </c>
      <c r="E2287" s="4">
        <v>0</v>
      </c>
      <c r="F2287" s="4">
        <v>0</v>
      </c>
      <c r="G2287" s="4">
        <v>0</v>
      </c>
      <c r="H2287" s="4">
        <f t="shared" si="250"/>
        <v>0</v>
      </c>
      <c r="I2287" s="4">
        <f t="shared" si="251"/>
        <v>440</v>
      </c>
      <c r="J2287" s="4">
        <f t="shared" si="254"/>
        <v>50</v>
      </c>
      <c r="K2287" s="4">
        <f t="shared" si="247"/>
        <v>6000</v>
      </c>
      <c r="L2287" s="4">
        <f>IF(D2287=1,"",VLOOKUP(D2287,系数!$AA$1:$AJ$12,MATCH(C2287,圣物评级,0),1))</f>
        <v>5</v>
      </c>
      <c r="M2287" s="4">
        <f t="shared" si="252"/>
        <v>100</v>
      </c>
    </row>
    <row r="2288" spans="1:13" x14ac:dyDescent="0.3">
      <c r="A2288" s="4">
        <f t="shared" si="248"/>
        <v>81000020</v>
      </c>
      <c r="B2288" s="4">
        <v>1</v>
      </c>
      <c r="C2288" s="4">
        <f>INDEX(属性!F:F,MATCH(强化!A2288,属性!A:A,0))</f>
        <v>17</v>
      </c>
      <c r="D2288" s="4">
        <f t="shared" si="249"/>
        <v>6</v>
      </c>
      <c r="E2288" s="4">
        <v>0</v>
      </c>
      <c r="F2288" s="4">
        <v>0</v>
      </c>
      <c r="G2288" s="4">
        <v>0</v>
      </c>
      <c r="H2288" s="4">
        <f t="shared" si="250"/>
        <v>0</v>
      </c>
      <c r="I2288" s="4">
        <f t="shared" si="251"/>
        <v>450</v>
      </c>
      <c r="J2288" s="4">
        <f t="shared" si="254"/>
        <v>60</v>
      </c>
      <c r="K2288" s="4">
        <f t="shared" si="247"/>
        <v>6000</v>
      </c>
      <c r="L2288" s="4">
        <f>IF(D2288=1,"",VLOOKUP(D2288,系数!$AA$1:$AJ$12,MATCH(C2288,圣物评级,0),1))</f>
        <v>5</v>
      </c>
      <c r="M2288" s="4">
        <f t="shared" si="252"/>
        <v>150</v>
      </c>
    </row>
    <row r="2289" spans="1:13" x14ac:dyDescent="0.3">
      <c r="A2289" s="4">
        <f t="shared" si="248"/>
        <v>81000020</v>
      </c>
      <c r="B2289" s="4">
        <v>1</v>
      </c>
      <c r="C2289" s="4">
        <f>INDEX(属性!F:F,MATCH(强化!A2289,属性!A:A,0))</f>
        <v>17</v>
      </c>
      <c r="D2289" s="4">
        <f t="shared" si="249"/>
        <v>7</v>
      </c>
      <c r="E2289" s="4">
        <v>0</v>
      </c>
      <c r="F2289" s="4">
        <v>0</v>
      </c>
      <c r="G2289" s="4">
        <v>0</v>
      </c>
      <c r="H2289" s="4">
        <f t="shared" si="250"/>
        <v>0</v>
      </c>
      <c r="I2289" s="4">
        <f t="shared" si="251"/>
        <v>460</v>
      </c>
      <c r="J2289" s="4">
        <f t="shared" si="254"/>
        <v>70</v>
      </c>
      <c r="K2289" s="4">
        <f t="shared" si="247"/>
        <v>6000</v>
      </c>
      <c r="L2289" s="4">
        <f>IF(D2289=1,"",VLOOKUP(D2289,系数!$AA$1:$AJ$12,MATCH(C2289,圣物评级,0),1))</f>
        <v>5</v>
      </c>
      <c r="M2289" s="4">
        <f t="shared" si="252"/>
        <v>210</v>
      </c>
    </row>
    <row r="2290" spans="1:13" x14ac:dyDescent="0.3">
      <c r="A2290" s="4">
        <f t="shared" si="248"/>
        <v>81000020</v>
      </c>
      <c r="B2290" s="4">
        <v>1</v>
      </c>
      <c r="C2290" s="4">
        <f>INDEX(属性!F:F,MATCH(强化!A2290,属性!A:A,0))</f>
        <v>17</v>
      </c>
      <c r="D2290" s="4">
        <f t="shared" si="249"/>
        <v>8</v>
      </c>
      <c r="E2290" s="4">
        <v>0</v>
      </c>
      <c r="F2290" s="4">
        <v>0</v>
      </c>
      <c r="G2290" s="4">
        <v>0</v>
      </c>
      <c r="H2290" s="4">
        <f t="shared" si="250"/>
        <v>0</v>
      </c>
      <c r="I2290" s="4">
        <f t="shared" si="251"/>
        <v>470</v>
      </c>
      <c r="J2290" s="4">
        <f t="shared" si="254"/>
        <v>80</v>
      </c>
      <c r="K2290" s="4">
        <f t="shared" si="247"/>
        <v>6000</v>
      </c>
      <c r="L2290" s="4">
        <f>IF(D2290=1,"",VLOOKUP(D2290,系数!$AA$1:$AJ$12,MATCH(C2290,圣物评级,0),1))</f>
        <v>5</v>
      </c>
      <c r="M2290" s="4">
        <f t="shared" si="252"/>
        <v>280</v>
      </c>
    </row>
    <row r="2291" spans="1:13" x14ac:dyDescent="0.3">
      <c r="A2291" s="4">
        <f t="shared" si="248"/>
        <v>81000020</v>
      </c>
      <c r="B2291" s="4">
        <v>1</v>
      </c>
      <c r="C2291" s="4">
        <f>INDEX(属性!F:F,MATCH(强化!A2291,属性!A:A,0))</f>
        <v>17</v>
      </c>
      <c r="D2291" s="4">
        <f t="shared" si="249"/>
        <v>9</v>
      </c>
      <c r="E2291" s="4">
        <v>0</v>
      </c>
      <c r="F2291" s="4">
        <v>0</v>
      </c>
      <c r="G2291" s="4">
        <v>0</v>
      </c>
      <c r="H2291" s="4">
        <f t="shared" si="250"/>
        <v>0</v>
      </c>
      <c r="I2291" s="4">
        <f t="shared" si="251"/>
        <v>480</v>
      </c>
      <c r="J2291" s="4">
        <f t="shared" si="254"/>
        <v>90</v>
      </c>
      <c r="K2291" s="4">
        <f t="shared" si="247"/>
        <v>6000</v>
      </c>
      <c r="L2291" s="4">
        <f>IF(D2291=1,"",VLOOKUP(D2291,系数!$AA$1:$AJ$12,MATCH(C2291,圣物评级,0),1))</f>
        <v>5</v>
      </c>
      <c r="M2291" s="4">
        <f t="shared" si="252"/>
        <v>360</v>
      </c>
    </row>
    <row r="2292" spans="1:13" x14ac:dyDescent="0.3">
      <c r="A2292" s="4">
        <f t="shared" si="248"/>
        <v>81000020</v>
      </c>
      <c r="B2292" s="4">
        <v>1</v>
      </c>
      <c r="C2292" s="4">
        <f>INDEX(属性!F:F,MATCH(强化!A2292,属性!A:A,0))</f>
        <v>17</v>
      </c>
      <c r="D2292" s="4">
        <f t="shared" si="249"/>
        <v>10</v>
      </c>
      <c r="E2292" s="4">
        <v>0</v>
      </c>
      <c r="F2292" s="4">
        <v>0</v>
      </c>
      <c r="G2292" s="4">
        <v>0</v>
      </c>
      <c r="H2292" s="4">
        <f t="shared" si="250"/>
        <v>0</v>
      </c>
      <c r="I2292" s="4">
        <f t="shared" si="251"/>
        <v>490</v>
      </c>
      <c r="J2292" s="4">
        <f t="shared" si="254"/>
        <v>100</v>
      </c>
      <c r="K2292" s="4">
        <f t="shared" ref="K2292:K2355" si="255">60*100</f>
        <v>6000</v>
      </c>
      <c r="L2292" s="4">
        <f>IF(D2292=1,"",VLOOKUP(D2292,系数!$AA$1:$AJ$12,MATCH(C2292,圣物评级,0),1))</f>
        <v>10</v>
      </c>
      <c r="M2292" s="4">
        <f t="shared" si="252"/>
        <v>450</v>
      </c>
    </row>
    <row r="2293" spans="1:13" x14ac:dyDescent="0.3">
      <c r="A2293" s="4">
        <f t="shared" si="248"/>
        <v>81000020</v>
      </c>
      <c r="B2293" s="4">
        <v>1</v>
      </c>
      <c r="C2293" s="4">
        <f>INDEX(属性!F:F,MATCH(强化!A2293,属性!A:A,0))</f>
        <v>17</v>
      </c>
      <c r="D2293" s="4">
        <f t="shared" si="249"/>
        <v>11</v>
      </c>
      <c r="E2293" s="4">
        <v>0</v>
      </c>
      <c r="F2293" s="4">
        <v>0</v>
      </c>
      <c r="G2293" s="4">
        <v>0</v>
      </c>
      <c r="H2293" s="4">
        <f t="shared" si="250"/>
        <v>0</v>
      </c>
      <c r="I2293" s="4">
        <f t="shared" si="251"/>
        <v>500</v>
      </c>
      <c r="J2293" s="4">
        <f t="shared" si="254"/>
        <v>120</v>
      </c>
      <c r="K2293" s="4">
        <f t="shared" si="255"/>
        <v>6000</v>
      </c>
      <c r="L2293" s="4">
        <f>IF(D2293=1,"",VLOOKUP(D2293,系数!$AA$1:$AJ$12,MATCH(C2293,圣物评级,0),1))</f>
        <v>10</v>
      </c>
      <c r="M2293" s="4">
        <f t="shared" si="252"/>
        <v>550</v>
      </c>
    </row>
    <row r="2294" spans="1:13" x14ac:dyDescent="0.3">
      <c r="A2294" s="4">
        <f t="shared" si="248"/>
        <v>81000020</v>
      </c>
      <c r="B2294" s="4">
        <v>1</v>
      </c>
      <c r="C2294" s="4">
        <f>INDEX(属性!F:F,MATCH(强化!A2294,属性!A:A,0))</f>
        <v>17</v>
      </c>
      <c r="D2294" s="4">
        <f t="shared" si="249"/>
        <v>12</v>
      </c>
      <c r="E2294" s="4">
        <v>0</v>
      </c>
      <c r="F2294" s="4">
        <v>0</v>
      </c>
      <c r="G2294" s="4">
        <v>0</v>
      </c>
      <c r="H2294" s="4">
        <f t="shared" si="250"/>
        <v>0</v>
      </c>
      <c r="I2294" s="4">
        <f t="shared" si="251"/>
        <v>510</v>
      </c>
      <c r="J2294" s="4">
        <f t="shared" si="254"/>
        <v>140</v>
      </c>
      <c r="K2294" s="4">
        <f t="shared" si="255"/>
        <v>6000</v>
      </c>
      <c r="L2294" s="4">
        <f>IF(D2294=1,"",VLOOKUP(D2294,系数!$AA$1:$AJ$12,MATCH(C2294,圣物评级,0),1))</f>
        <v>10</v>
      </c>
      <c r="M2294" s="4">
        <f t="shared" si="252"/>
        <v>670</v>
      </c>
    </row>
    <row r="2295" spans="1:13" x14ac:dyDescent="0.3">
      <c r="A2295" s="4">
        <f t="shared" si="248"/>
        <v>81000020</v>
      </c>
      <c r="B2295" s="4">
        <v>1</v>
      </c>
      <c r="C2295" s="4">
        <f>INDEX(属性!F:F,MATCH(强化!A2295,属性!A:A,0))</f>
        <v>17</v>
      </c>
      <c r="D2295" s="4">
        <f t="shared" si="249"/>
        <v>13</v>
      </c>
      <c r="E2295" s="4">
        <v>0</v>
      </c>
      <c r="F2295" s="4">
        <v>0</v>
      </c>
      <c r="G2295" s="4">
        <v>0</v>
      </c>
      <c r="H2295" s="4">
        <f t="shared" si="250"/>
        <v>0</v>
      </c>
      <c r="I2295" s="4">
        <f t="shared" si="251"/>
        <v>520</v>
      </c>
      <c r="J2295" s="4">
        <f t="shared" si="254"/>
        <v>160</v>
      </c>
      <c r="K2295" s="4">
        <f t="shared" si="255"/>
        <v>6000</v>
      </c>
      <c r="L2295" s="4">
        <f>IF(D2295=1,"",VLOOKUP(D2295,系数!$AA$1:$AJ$12,MATCH(C2295,圣物评级,0),1))</f>
        <v>10</v>
      </c>
      <c r="M2295" s="4">
        <f t="shared" si="252"/>
        <v>810</v>
      </c>
    </row>
    <row r="2296" spans="1:13" x14ac:dyDescent="0.3">
      <c r="A2296" s="4">
        <f t="shared" si="248"/>
        <v>81000020</v>
      </c>
      <c r="B2296" s="4">
        <v>1</v>
      </c>
      <c r="C2296" s="4">
        <f>INDEX(属性!F:F,MATCH(强化!A2296,属性!A:A,0))</f>
        <v>17</v>
      </c>
      <c r="D2296" s="4">
        <f t="shared" si="249"/>
        <v>14</v>
      </c>
      <c r="E2296" s="4">
        <v>0</v>
      </c>
      <c r="F2296" s="4">
        <v>0</v>
      </c>
      <c r="G2296" s="4">
        <v>0</v>
      </c>
      <c r="H2296" s="4">
        <f t="shared" si="250"/>
        <v>0</v>
      </c>
      <c r="I2296" s="4">
        <f t="shared" si="251"/>
        <v>530</v>
      </c>
      <c r="J2296" s="4">
        <f t="shared" si="254"/>
        <v>180</v>
      </c>
      <c r="K2296" s="4">
        <f t="shared" si="255"/>
        <v>6000</v>
      </c>
      <c r="L2296" s="4">
        <f>IF(D2296=1,"",VLOOKUP(D2296,系数!$AA$1:$AJ$12,MATCH(C2296,圣物评级,0),1))</f>
        <v>10</v>
      </c>
      <c r="M2296" s="4">
        <f t="shared" si="252"/>
        <v>970</v>
      </c>
    </row>
    <row r="2297" spans="1:13" x14ac:dyDescent="0.3">
      <c r="A2297" s="4">
        <f t="shared" si="248"/>
        <v>81000020</v>
      </c>
      <c r="B2297" s="4">
        <v>1</v>
      </c>
      <c r="C2297" s="4">
        <f>INDEX(属性!F:F,MATCH(强化!A2297,属性!A:A,0))</f>
        <v>17</v>
      </c>
      <c r="D2297" s="4">
        <f t="shared" si="249"/>
        <v>15</v>
      </c>
      <c r="E2297" s="4">
        <v>0</v>
      </c>
      <c r="F2297" s="4">
        <v>0</v>
      </c>
      <c r="G2297" s="4">
        <v>0</v>
      </c>
      <c r="H2297" s="4">
        <f t="shared" si="250"/>
        <v>0</v>
      </c>
      <c r="I2297" s="4">
        <f t="shared" si="251"/>
        <v>540</v>
      </c>
      <c r="J2297" s="4">
        <f t="shared" si="254"/>
        <v>200</v>
      </c>
      <c r="K2297" s="4">
        <f t="shared" si="255"/>
        <v>6000</v>
      </c>
      <c r="L2297" s="4">
        <f>IF(D2297=1,"",VLOOKUP(D2297,系数!$AA$1:$AJ$12,MATCH(C2297,圣物评级,0),1))</f>
        <v>10</v>
      </c>
      <c r="M2297" s="4">
        <f t="shared" si="252"/>
        <v>1150</v>
      </c>
    </row>
    <row r="2298" spans="1:13" x14ac:dyDescent="0.3">
      <c r="A2298" s="4">
        <f t="shared" si="248"/>
        <v>81000020</v>
      </c>
      <c r="B2298" s="4">
        <v>1</v>
      </c>
      <c r="C2298" s="4">
        <f>INDEX(属性!F:F,MATCH(强化!A2298,属性!A:A,0))</f>
        <v>17</v>
      </c>
      <c r="D2298" s="4">
        <f t="shared" si="249"/>
        <v>16</v>
      </c>
      <c r="E2298" s="4">
        <v>0</v>
      </c>
      <c r="F2298" s="4">
        <v>0</v>
      </c>
      <c r="G2298" s="4">
        <v>0</v>
      </c>
      <c r="H2298" s="4">
        <f t="shared" si="250"/>
        <v>0</v>
      </c>
      <c r="I2298" s="4">
        <f t="shared" si="251"/>
        <v>550</v>
      </c>
      <c r="J2298" s="4">
        <f t="shared" si="254"/>
        <v>220</v>
      </c>
      <c r="K2298" s="4">
        <f t="shared" si="255"/>
        <v>6000</v>
      </c>
      <c r="L2298" s="4">
        <f>IF(D2298=1,"",VLOOKUP(D2298,系数!$AA$1:$AJ$12,MATCH(C2298,圣物评级,0),1))</f>
        <v>10</v>
      </c>
      <c r="M2298" s="4">
        <f t="shared" si="252"/>
        <v>1350</v>
      </c>
    </row>
    <row r="2299" spans="1:13" x14ac:dyDescent="0.3">
      <c r="A2299" s="4">
        <f t="shared" si="248"/>
        <v>81000020</v>
      </c>
      <c r="B2299" s="4">
        <v>1</v>
      </c>
      <c r="C2299" s="4">
        <f>INDEX(属性!F:F,MATCH(强化!A2299,属性!A:A,0))</f>
        <v>17</v>
      </c>
      <c r="D2299" s="4">
        <f t="shared" si="249"/>
        <v>17</v>
      </c>
      <c r="E2299" s="4">
        <v>0</v>
      </c>
      <c r="F2299" s="4">
        <v>0</v>
      </c>
      <c r="G2299" s="4">
        <v>0</v>
      </c>
      <c r="H2299" s="4">
        <f t="shared" si="250"/>
        <v>0</v>
      </c>
      <c r="I2299" s="4">
        <f t="shared" si="251"/>
        <v>560</v>
      </c>
      <c r="J2299" s="4">
        <f t="shared" si="254"/>
        <v>240</v>
      </c>
      <c r="K2299" s="4">
        <f t="shared" si="255"/>
        <v>6000</v>
      </c>
      <c r="L2299" s="4">
        <f>IF(D2299=1,"",VLOOKUP(D2299,系数!$AA$1:$AJ$12,MATCH(C2299,圣物评级,0),1))</f>
        <v>10</v>
      </c>
      <c r="M2299" s="4">
        <f t="shared" si="252"/>
        <v>1570</v>
      </c>
    </row>
    <row r="2300" spans="1:13" x14ac:dyDescent="0.3">
      <c r="A2300" s="4">
        <f t="shared" ref="A2300:A2363" si="256">A2180+1</f>
        <v>81000020</v>
      </c>
      <c r="B2300" s="4">
        <v>1</v>
      </c>
      <c r="C2300" s="4">
        <f>INDEX(属性!F:F,MATCH(强化!A2300,属性!A:A,0))</f>
        <v>17</v>
      </c>
      <c r="D2300" s="4">
        <f t="shared" ref="D2300:D2363" si="257">D2180</f>
        <v>18</v>
      </c>
      <c r="E2300" s="4">
        <v>0</v>
      </c>
      <c r="F2300" s="4">
        <v>0</v>
      </c>
      <c r="G2300" s="4">
        <v>0</v>
      </c>
      <c r="H2300" s="4">
        <f t="shared" si="250"/>
        <v>0</v>
      </c>
      <c r="I2300" s="4">
        <f t="shared" si="251"/>
        <v>570</v>
      </c>
      <c r="J2300" s="4">
        <f t="shared" ref="J2300:J2363" si="258">J2180</f>
        <v>260</v>
      </c>
      <c r="K2300" s="4">
        <f t="shared" si="255"/>
        <v>6000</v>
      </c>
      <c r="L2300" s="4">
        <f>IF(D2300=1,"",VLOOKUP(D2300,系数!$AA$1:$AJ$12,MATCH(C2300,圣物评级,0),1))</f>
        <v>10</v>
      </c>
      <c r="M2300" s="4">
        <f t="shared" si="252"/>
        <v>1810</v>
      </c>
    </row>
    <row r="2301" spans="1:13" x14ac:dyDescent="0.3">
      <c r="A2301" s="4">
        <f t="shared" si="256"/>
        <v>81000020</v>
      </c>
      <c r="B2301" s="4">
        <v>1</v>
      </c>
      <c r="C2301" s="4">
        <f>INDEX(属性!F:F,MATCH(强化!A2301,属性!A:A,0))</f>
        <v>17</v>
      </c>
      <c r="D2301" s="4">
        <f t="shared" si="257"/>
        <v>19</v>
      </c>
      <c r="E2301" s="4">
        <v>0</v>
      </c>
      <c r="F2301" s="4">
        <v>0</v>
      </c>
      <c r="G2301" s="4">
        <v>0</v>
      </c>
      <c r="H2301" s="4">
        <f t="shared" si="250"/>
        <v>0</v>
      </c>
      <c r="I2301" s="4">
        <f t="shared" si="251"/>
        <v>580</v>
      </c>
      <c r="J2301" s="4">
        <f t="shared" si="258"/>
        <v>280</v>
      </c>
      <c r="K2301" s="4">
        <f t="shared" si="255"/>
        <v>6000</v>
      </c>
      <c r="L2301" s="4">
        <f>IF(D2301=1,"",VLOOKUP(D2301,系数!$AA$1:$AJ$12,MATCH(C2301,圣物评级,0),1))</f>
        <v>10</v>
      </c>
      <c r="M2301" s="4">
        <f t="shared" si="252"/>
        <v>2070</v>
      </c>
    </row>
    <row r="2302" spans="1:13" x14ac:dyDescent="0.3">
      <c r="A2302" s="4">
        <f t="shared" si="256"/>
        <v>81000020</v>
      </c>
      <c r="B2302" s="4">
        <v>1</v>
      </c>
      <c r="C2302" s="4">
        <f>INDEX(属性!F:F,MATCH(强化!A2302,属性!A:A,0))</f>
        <v>17</v>
      </c>
      <c r="D2302" s="4">
        <f t="shared" si="257"/>
        <v>20</v>
      </c>
      <c r="E2302" s="4">
        <v>0</v>
      </c>
      <c r="F2302" s="4">
        <v>0</v>
      </c>
      <c r="G2302" s="4">
        <v>0</v>
      </c>
      <c r="H2302" s="4">
        <f t="shared" si="250"/>
        <v>0</v>
      </c>
      <c r="I2302" s="4">
        <f t="shared" si="251"/>
        <v>590</v>
      </c>
      <c r="J2302" s="4">
        <f t="shared" si="258"/>
        <v>300</v>
      </c>
      <c r="K2302" s="4">
        <f t="shared" si="255"/>
        <v>6000</v>
      </c>
      <c r="L2302" s="4">
        <f>IF(D2302=1,"",VLOOKUP(D2302,系数!$AA$1:$AJ$12,MATCH(C2302,圣物评级,0),1))</f>
        <v>15</v>
      </c>
      <c r="M2302" s="4">
        <f t="shared" si="252"/>
        <v>2350</v>
      </c>
    </row>
    <row r="2303" spans="1:13" x14ac:dyDescent="0.3">
      <c r="A2303" s="4">
        <f t="shared" si="256"/>
        <v>81000020</v>
      </c>
      <c r="B2303" s="4">
        <v>1</v>
      </c>
      <c r="C2303" s="4">
        <f>INDEX(属性!F:F,MATCH(强化!A2303,属性!A:A,0))</f>
        <v>17</v>
      </c>
      <c r="D2303" s="4">
        <f t="shared" si="257"/>
        <v>21</v>
      </c>
      <c r="E2303" s="4">
        <v>0</v>
      </c>
      <c r="F2303" s="4">
        <v>0</v>
      </c>
      <c r="G2303" s="4">
        <v>0</v>
      </c>
      <c r="H2303" s="4">
        <f t="shared" si="250"/>
        <v>0</v>
      </c>
      <c r="I2303" s="4">
        <f t="shared" si="251"/>
        <v>600</v>
      </c>
      <c r="J2303" s="4">
        <f t="shared" si="258"/>
        <v>320</v>
      </c>
      <c r="K2303" s="4">
        <f t="shared" si="255"/>
        <v>6000</v>
      </c>
      <c r="L2303" s="4">
        <f>IF(D2303=1,"",VLOOKUP(D2303,系数!$AA$1:$AJ$12,MATCH(C2303,圣物评级,0),1))</f>
        <v>15</v>
      </c>
      <c r="M2303" s="4">
        <f t="shared" si="252"/>
        <v>2650</v>
      </c>
    </row>
    <row r="2304" spans="1:13" x14ac:dyDescent="0.3">
      <c r="A2304" s="4">
        <f t="shared" si="256"/>
        <v>81000020</v>
      </c>
      <c r="B2304" s="4">
        <v>1</v>
      </c>
      <c r="C2304" s="4">
        <f>INDEX(属性!F:F,MATCH(强化!A2304,属性!A:A,0))</f>
        <v>17</v>
      </c>
      <c r="D2304" s="4">
        <f t="shared" si="257"/>
        <v>22</v>
      </c>
      <c r="E2304" s="4">
        <v>0</v>
      </c>
      <c r="F2304" s="4">
        <v>0</v>
      </c>
      <c r="G2304" s="4">
        <v>0</v>
      </c>
      <c r="H2304" s="4">
        <f t="shared" si="250"/>
        <v>0</v>
      </c>
      <c r="I2304" s="4">
        <f t="shared" si="251"/>
        <v>610</v>
      </c>
      <c r="J2304" s="4">
        <f t="shared" si="258"/>
        <v>340</v>
      </c>
      <c r="K2304" s="4">
        <f t="shared" si="255"/>
        <v>6000</v>
      </c>
      <c r="L2304" s="4">
        <f>IF(D2304=1,"",VLOOKUP(D2304,系数!$AA$1:$AJ$12,MATCH(C2304,圣物评级,0),1))</f>
        <v>15</v>
      </c>
      <c r="M2304" s="4">
        <f t="shared" si="252"/>
        <v>2970</v>
      </c>
    </row>
    <row r="2305" spans="1:13" x14ac:dyDescent="0.3">
      <c r="A2305" s="4">
        <f t="shared" si="256"/>
        <v>81000020</v>
      </c>
      <c r="B2305" s="4">
        <v>1</v>
      </c>
      <c r="C2305" s="4">
        <f>INDEX(属性!F:F,MATCH(强化!A2305,属性!A:A,0))</f>
        <v>17</v>
      </c>
      <c r="D2305" s="4">
        <f t="shared" si="257"/>
        <v>23</v>
      </c>
      <c r="E2305" s="4">
        <v>0</v>
      </c>
      <c r="F2305" s="4">
        <v>0</v>
      </c>
      <c r="G2305" s="4">
        <v>0</v>
      </c>
      <c r="H2305" s="4">
        <f t="shared" si="250"/>
        <v>0</v>
      </c>
      <c r="I2305" s="4">
        <f t="shared" si="251"/>
        <v>620</v>
      </c>
      <c r="J2305" s="4">
        <f t="shared" si="258"/>
        <v>360</v>
      </c>
      <c r="K2305" s="4">
        <f t="shared" si="255"/>
        <v>6000</v>
      </c>
      <c r="L2305" s="4">
        <f>IF(D2305=1,"",VLOOKUP(D2305,系数!$AA$1:$AJ$12,MATCH(C2305,圣物评级,0),1))</f>
        <v>15</v>
      </c>
      <c r="M2305" s="4">
        <f t="shared" si="252"/>
        <v>3310</v>
      </c>
    </row>
    <row r="2306" spans="1:13" x14ac:dyDescent="0.3">
      <c r="A2306" s="4">
        <f t="shared" si="256"/>
        <v>81000020</v>
      </c>
      <c r="B2306" s="4">
        <v>1</v>
      </c>
      <c r="C2306" s="4">
        <f>INDEX(属性!F:F,MATCH(强化!A2306,属性!A:A,0))</f>
        <v>17</v>
      </c>
      <c r="D2306" s="4">
        <f t="shared" si="257"/>
        <v>24</v>
      </c>
      <c r="E2306" s="4">
        <v>0</v>
      </c>
      <c r="F2306" s="4">
        <v>0</v>
      </c>
      <c r="G2306" s="4">
        <v>0</v>
      </c>
      <c r="H2306" s="4">
        <f t="shared" si="250"/>
        <v>0</v>
      </c>
      <c r="I2306" s="4">
        <f t="shared" si="251"/>
        <v>630</v>
      </c>
      <c r="J2306" s="4">
        <f t="shared" si="258"/>
        <v>380</v>
      </c>
      <c r="K2306" s="4">
        <f t="shared" si="255"/>
        <v>6000</v>
      </c>
      <c r="L2306" s="4">
        <f>IF(D2306=1,"",VLOOKUP(D2306,系数!$AA$1:$AJ$12,MATCH(C2306,圣物评级,0),1))</f>
        <v>15</v>
      </c>
      <c r="M2306" s="4">
        <f t="shared" si="252"/>
        <v>3670</v>
      </c>
    </row>
    <row r="2307" spans="1:13" x14ac:dyDescent="0.3">
      <c r="A2307" s="4">
        <f t="shared" si="256"/>
        <v>81000020</v>
      </c>
      <c r="B2307" s="4">
        <v>1</v>
      </c>
      <c r="C2307" s="4">
        <f>INDEX(属性!F:F,MATCH(强化!A2307,属性!A:A,0))</f>
        <v>17</v>
      </c>
      <c r="D2307" s="4">
        <f t="shared" si="257"/>
        <v>25</v>
      </c>
      <c r="E2307" s="4">
        <v>0</v>
      </c>
      <c r="F2307" s="4">
        <v>0</v>
      </c>
      <c r="G2307" s="4">
        <v>0</v>
      </c>
      <c r="H2307" s="4">
        <f t="shared" ref="H2307:H2370" si="259">IF(B2307=1,0,VLOOKUP($C2307,圣物数值,2,0)+VLOOKUP($C2307,圣物数值,3,0)*($D2307-1))</f>
        <v>0</v>
      </c>
      <c r="I2307" s="4">
        <f t="shared" ref="I2307:I2370" si="260">IF(B2307=2,0,VLOOKUP($C2307,圣物数值,2,0)+VLOOKUP($C2307,圣物数值,3,0)*($D2307-1))</f>
        <v>640</v>
      </c>
      <c r="J2307" s="4">
        <f t="shared" si="258"/>
        <v>400</v>
      </c>
      <c r="K2307" s="4">
        <f t="shared" si="255"/>
        <v>6000</v>
      </c>
      <c r="L2307" s="4">
        <f>IF(D2307=1,"",VLOOKUP(D2307,系数!$AA$1:$AJ$12,MATCH(C2307,圣物评级,0),1))</f>
        <v>15</v>
      </c>
      <c r="M2307" s="4">
        <f t="shared" ref="M2307:M2370" si="261">IF(D2307=1,0,M2306+J2306)</f>
        <v>4050</v>
      </c>
    </row>
    <row r="2308" spans="1:13" x14ac:dyDescent="0.3">
      <c r="A2308" s="4">
        <f t="shared" si="256"/>
        <v>81000020</v>
      </c>
      <c r="B2308" s="4">
        <v>1</v>
      </c>
      <c r="C2308" s="4">
        <f>INDEX(属性!F:F,MATCH(强化!A2308,属性!A:A,0))</f>
        <v>17</v>
      </c>
      <c r="D2308" s="4">
        <f t="shared" si="257"/>
        <v>26</v>
      </c>
      <c r="E2308" s="4">
        <v>0</v>
      </c>
      <c r="F2308" s="4">
        <v>0</v>
      </c>
      <c r="G2308" s="4">
        <v>0</v>
      </c>
      <c r="H2308" s="4">
        <f t="shared" si="259"/>
        <v>0</v>
      </c>
      <c r="I2308" s="4">
        <f t="shared" si="260"/>
        <v>650</v>
      </c>
      <c r="J2308" s="4">
        <f t="shared" si="258"/>
        <v>420</v>
      </c>
      <c r="K2308" s="4">
        <f t="shared" si="255"/>
        <v>6000</v>
      </c>
      <c r="L2308" s="4">
        <f>IF(D2308=1,"",VLOOKUP(D2308,系数!$AA$1:$AJ$12,MATCH(C2308,圣物评级,0),1))</f>
        <v>15</v>
      </c>
      <c r="M2308" s="4">
        <f t="shared" si="261"/>
        <v>4450</v>
      </c>
    </row>
    <row r="2309" spans="1:13" x14ac:dyDescent="0.3">
      <c r="A2309" s="4">
        <f t="shared" si="256"/>
        <v>81000020</v>
      </c>
      <c r="B2309" s="4">
        <v>1</v>
      </c>
      <c r="C2309" s="4">
        <f>INDEX(属性!F:F,MATCH(强化!A2309,属性!A:A,0))</f>
        <v>17</v>
      </c>
      <c r="D2309" s="4">
        <f t="shared" si="257"/>
        <v>27</v>
      </c>
      <c r="E2309" s="4">
        <v>0</v>
      </c>
      <c r="F2309" s="4">
        <v>0</v>
      </c>
      <c r="G2309" s="4">
        <v>0</v>
      </c>
      <c r="H2309" s="4">
        <f t="shared" si="259"/>
        <v>0</v>
      </c>
      <c r="I2309" s="4">
        <f t="shared" si="260"/>
        <v>660</v>
      </c>
      <c r="J2309" s="4">
        <f t="shared" si="258"/>
        <v>440</v>
      </c>
      <c r="K2309" s="4">
        <f t="shared" si="255"/>
        <v>6000</v>
      </c>
      <c r="L2309" s="4">
        <f>IF(D2309=1,"",VLOOKUP(D2309,系数!$AA$1:$AJ$12,MATCH(C2309,圣物评级,0),1))</f>
        <v>15</v>
      </c>
      <c r="M2309" s="4">
        <f t="shared" si="261"/>
        <v>4870</v>
      </c>
    </row>
    <row r="2310" spans="1:13" x14ac:dyDescent="0.3">
      <c r="A2310" s="4">
        <f t="shared" si="256"/>
        <v>81000020</v>
      </c>
      <c r="B2310" s="4">
        <v>1</v>
      </c>
      <c r="C2310" s="4">
        <f>INDEX(属性!F:F,MATCH(强化!A2310,属性!A:A,0))</f>
        <v>17</v>
      </c>
      <c r="D2310" s="4">
        <f t="shared" si="257"/>
        <v>28</v>
      </c>
      <c r="E2310" s="4">
        <v>0</v>
      </c>
      <c r="F2310" s="4">
        <v>0</v>
      </c>
      <c r="G2310" s="4">
        <v>0</v>
      </c>
      <c r="H2310" s="4">
        <f t="shared" si="259"/>
        <v>0</v>
      </c>
      <c r="I2310" s="4">
        <f t="shared" si="260"/>
        <v>670</v>
      </c>
      <c r="J2310" s="4">
        <f t="shared" si="258"/>
        <v>460</v>
      </c>
      <c r="K2310" s="4">
        <f t="shared" si="255"/>
        <v>6000</v>
      </c>
      <c r="L2310" s="4">
        <f>IF(D2310=1,"",VLOOKUP(D2310,系数!$AA$1:$AJ$12,MATCH(C2310,圣物评级,0),1))</f>
        <v>15</v>
      </c>
      <c r="M2310" s="4">
        <f t="shared" si="261"/>
        <v>5310</v>
      </c>
    </row>
    <row r="2311" spans="1:13" x14ac:dyDescent="0.3">
      <c r="A2311" s="4">
        <f t="shared" si="256"/>
        <v>81000020</v>
      </c>
      <c r="B2311" s="4">
        <v>1</v>
      </c>
      <c r="C2311" s="4">
        <f>INDEX(属性!F:F,MATCH(强化!A2311,属性!A:A,0))</f>
        <v>17</v>
      </c>
      <c r="D2311" s="4">
        <f t="shared" si="257"/>
        <v>29</v>
      </c>
      <c r="E2311" s="4">
        <v>0</v>
      </c>
      <c r="F2311" s="4">
        <v>0</v>
      </c>
      <c r="G2311" s="4">
        <v>0</v>
      </c>
      <c r="H2311" s="4">
        <f t="shared" si="259"/>
        <v>0</v>
      </c>
      <c r="I2311" s="4">
        <f t="shared" si="260"/>
        <v>680</v>
      </c>
      <c r="J2311" s="4">
        <f t="shared" si="258"/>
        <v>480</v>
      </c>
      <c r="K2311" s="4">
        <f t="shared" si="255"/>
        <v>6000</v>
      </c>
      <c r="L2311" s="4">
        <f>IF(D2311=1,"",VLOOKUP(D2311,系数!$AA$1:$AJ$12,MATCH(C2311,圣物评级,0),1))</f>
        <v>15</v>
      </c>
      <c r="M2311" s="4">
        <f t="shared" si="261"/>
        <v>5770</v>
      </c>
    </row>
    <row r="2312" spans="1:13" x14ac:dyDescent="0.3">
      <c r="A2312" s="4">
        <f t="shared" si="256"/>
        <v>81000020</v>
      </c>
      <c r="B2312" s="4">
        <v>1</v>
      </c>
      <c r="C2312" s="4">
        <f>INDEX(属性!F:F,MATCH(强化!A2312,属性!A:A,0))</f>
        <v>17</v>
      </c>
      <c r="D2312" s="4">
        <f t="shared" si="257"/>
        <v>30</v>
      </c>
      <c r="E2312" s="4">
        <v>0</v>
      </c>
      <c r="F2312" s="4">
        <v>0</v>
      </c>
      <c r="G2312" s="4">
        <v>0</v>
      </c>
      <c r="H2312" s="4">
        <f t="shared" si="259"/>
        <v>0</v>
      </c>
      <c r="I2312" s="4">
        <f t="shared" si="260"/>
        <v>690</v>
      </c>
      <c r="J2312" s="4">
        <f t="shared" si="258"/>
        <v>500</v>
      </c>
      <c r="K2312" s="4">
        <f t="shared" si="255"/>
        <v>6000</v>
      </c>
      <c r="L2312" s="4">
        <f>IF(D2312=1,"",VLOOKUP(D2312,系数!$AA$1:$AJ$12,MATCH(C2312,圣物评级,0),1))</f>
        <v>20</v>
      </c>
      <c r="M2312" s="4">
        <f t="shared" si="261"/>
        <v>6250</v>
      </c>
    </row>
    <row r="2313" spans="1:13" x14ac:dyDescent="0.3">
      <c r="A2313" s="4">
        <f t="shared" si="256"/>
        <v>81000020</v>
      </c>
      <c r="B2313" s="4">
        <v>1</v>
      </c>
      <c r="C2313" s="4">
        <f>INDEX(属性!F:F,MATCH(强化!A2313,属性!A:A,0))</f>
        <v>17</v>
      </c>
      <c r="D2313" s="4">
        <f t="shared" si="257"/>
        <v>31</v>
      </c>
      <c r="E2313" s="4">
        <v>0</v>
      </c>
      <c r="F2313" s="4">
        <v>0</v>
      </c>
      <c r="G2313" s="4">
        <v>0</v>
      </c>
      <c r="H2313" s="4">
        <f t="shared" si="259"/>
        <v>0</v>
      </c>
      <c r="I2313" s="4">
        <f t="shared" si="260"/>
        <v>700</v>
      </c>
      <c r="J2313" s="4">
        <f t="shared" si="258"/>
        <v>530</v>
      </c>
      <c r="K2313" s="4">
        <f t="shared" si="255"/>
        <v>6000</v>
      </c>
      <c r="L2313" s="4">
        <f>IF(D2313=1,"",VLOOKUP(D2313,系数!$AA$1:$AJ$12,MATCH(C2313,圣物评级,0),1))</f>
        <v>20</v>
      </c>
      <c r="M2313" s="4">
        <f t="shared" si="261"/>
        <v>6750</v>
      </c>
    </row>
    <row r="2314" spans="1:13" x14ac:dyDescent="0.3">
      <c r="A2314" s="4">
        <f t="shared" si="256"/>
        <v>81000020</v>
      </c>
      <c r="B2314" s="4">
        <v>1</v>
      </c>
      <c r="C2314" s="4">
        <f>INDEX(属性!F:F,MATCH(强化!A2314,属性!A:A,0))</f>
        <v>17</v>
      </c>
      <c r="D2314" s="4">
        <f t="shared" si="257"/>
        <v>32</v>
      </c>
      <c r="E2314" s="4">
        <v>0</v>
      </c>
      <c r="F2314" s="4">
        <v>0</v>
      </c>
      <c r="G2314" s="4">
        <v>0</v>
      </c>
      <c r="H2314" s="4">
        <f t="shared" si="259"/>
        <v>0</v>
      </c>
      <c r="I2314" s="4">
        <f t="shared" si="260"/>
        <v>710</v>
      </c>
      <c r="J2314" s="4">
        <f t="shared" si="258"/>
        <v>560</v>
      </c>
      <c r="K2314" s="4">
        <f t="shared" si="255"/>
        <v>6000</v>
      </c>
      <c r="L2314" s="4">
        <f>IF(D2314=1,"",VLOOKUP(D2314,系数!$AA$1:$AJ$12,MATCH(C2314,圣物评级,0),1))</f>
        <v>20</v>
      </c>
      <c r="M2314" s="4">
        <f t="shared" si="261"/>
        <v>7280</v>
      </c>
    </row>
    <row r="2315" spans="1:13" x14ac:dyDescent="0.3">
      <c r="A2315" s="4">
        <f t="shared" si="256"/>
        <v>81000020</v>
      </c>
      <c r="B2315" s="4">
        <v>1</v>
      </c>
      <c r="C2315" s="4">
        <f>INDEX(属性!F:F,MATCH(强化!A2315,属性!A:A,0))</f>
        <v>17</v>
      </c>
      <c r="D2315" s="4">
        <f t="shared" si="257"/>
        <v>33</v>
      </c>
      <c r="E2315" s="4">
        <v>0</v>
      </c>
      <c r="F2315" s="4">
        <v>0</v>
      </c>
      <c r="G2315" s="4">
        <v>0</v>
      </c>
      <c r="H2315" s="4">
        <f t="shared" si="259"/>
        <v>0</v>
      </c>
      <c r="I2315" s="4">
        <f t="shared" si="260"/>
        <v>720</v>
      </c>
      <c r="J2315" s="4">
        <f t="shared" si="258"/>
        <v>590</v>
      </c>
      <c r="K2315" s="4">
        <f t="shared" si="255"/>
        <v>6000</v>
      </c>
      <c r="L2315" s="4">
        <f>IF(D2315=1,"",VLOOKUP(D2315,系数!$AA$1:$AJ$12,MATCH(C2315,圣物评级,0),1))</f>
        <v>20</v>
      </c>
      <c r="M2315" s="4">
        <f t="shared" si="261"/>
        <v>7840</v>
      </c>
    </row>
    <row r="2316" spans="1:13" x14ac:dyDescent="0.3">
      <c r="A2316" s="4">
        <f t="shared" si="256"/>
        <v>81000020</v>
      </c>
      <c r="B2316" s="4">
        <v>1</v>
      </c>
      <c r="C2316" s="4">
        <f>INDEX(属性!F:F,MATCH(强化!A2316,属性!A:A,0))</f>
        <v>17</v>
      </c>
      <c r="D2316" s="4">
        <f t="shared" si="257"/>
        <v>34</v>
      </c>
      <c r="E2316" s="4">
        <v>0</v>
      </c>
      <c r="F2316" s="4">
        <v>0</v>
      </c>
      <c r="G2316" s="4">
        <v>0</v>
      </c>
      <c r="H2316" s="4">
        <f t="shared" si="259"/>
        <v>0</v>
      </c>
      <c r="I2316" s="4">
        <f t="shared" si="260"/>
        <v>730</v>
      </c>
      <c r="J2316" s="4">
        <f t="shared" si="258"/>
        <v>620</v>
      </c>
      <c r="K2316" s="4">
        <f t="shared" si="255"/>
        <v>6000</v>
      </c>
      <c r="L2316" s="4">
        <f>IF(D2316=1,"",VLOOKUP(D2316,系数!$AA$1:$AJ$12,MATCH(C2316,圣物评级,0),1))</f>
        <v>20</v>
      </c>
      <c r="M2316" s="4">
        <f t="shared" si="261"/>
        <v>8430</v>
      </c>
    </row>
    <row r="2317" spans="1:13" x14ac:dyDescent="0.3">
      <c r="A2317" s="4">
        <f t="shared" si="256"/>
        <v>81000020</v>
      </c>
      <c r="B2317" s="4">
        <v>1</v>
      </c>
      <c r="C2317" s="4">
        <f>INDEX(属性!F:F,MATCH(强化!A2317,属性!A:A,0))</f>
        <v>17</v>
      </c>
      <c r="D2317" s="4">
        <f t="shared" si="257"/>
        <v>35</v>
      </c>
      <c r="E2317" s="4">
        <v>0</v>
      </c>
      <c r="F2317" s="4">
        <v>0</v>
      </c>
      <c r="G2317" s="4">
        <v>0</v>
      </c>
      <c r="H2317" s="4">
        <f t="shared" si="259"/>
        <v>0</v>
      </c>
      <c r="I2317" s="4">
        <f t="shared" si="260"/>
        <v>740</v>
      </c>
      <c r="J2317" s="4">
        <f t="shared" si="258"/>
        <v>650</v>
      </c>
      <c r="K2317" s="4">
        <f t="shared" si="255"/>
        <v>6000</v>
      </c>
      <c r="L2317" s="4">
        <f>IF(D2317=1,"",VLOOKUP(D2317,系数!$AA$1:$AJ$12,MATCH(C2317,圣物评级,0),1))</f>
        <v>20</v>
      </c>
      <c r="M2317" s="4">
        <f t="shared" si="261"/>
        <v>9050</v>
      </c>
    </row>
    <row r="2318" spans="1:13" x14ac:dyDescent="0.3">
      <c r="A2318" s="4">
        <f t="shared" si="256"/>
        <v>81000020</v>
      </c>
      <c r="B2318" s="4">
        <v>1</v>
      </c>
      <c r="C2318" s="4">
        <f>INDEX(属性!F:F,MATCH(强化!A2318,属性!A:A,0))</f>
        <v>17</v>
      </c>
      <c r="D2318" s="4">
        <f t="shared" si="257"/>
        <v>36</v>
      </c>
      <c r="E2318" s="4">
        <v>0</v>
      </c>
      <c r="F2318" s="4">
        <v>0</v>
      </c>
      <c r="G2318" s="4">
        <v>0</v>
      </c>
      <c r="H2318" s="4">
        <f t="shared" si="259"/>
        <v>0</v>
      </c>
      <c r="I2318" s="4">
        <f t="shared" si="260"/>
        <v>750</v>
      </c>
      <c r="J2318" s="4">
        <f t="shared" si="258"/>
        <v>680</v>
      </c>
      <c r="K2318" s="4">
        <f t="shared" si="255"/>
        <v>6000</v>
      </c>
      <c r="L2318" s="4">
        <f>IF(D2318=1,"",VLOOKUP(D2318,系数!$AA$1:$AJ$12,MATCH(C2318,圣物评级,0),1))</f>
        <v>20</v>
      </c>
      <c r="M2318" s="4">
        <f t="shared" si="261"/>
        <v>9700</v>
      </c>
    </row>
    <row r="2319" spans="1:13" x14ac:dyDescent="0.3">
      <c r="A2319" s="4">
        <f t="shared" si="256"/>
        <v>81000020</v>
      </c>
      <c r="B2319" s="4">
        <v>1</v>
      </c>
      <c r="C2319" s="4">
        <f>INDEX(属性!F:F,MATCH(强化!A2319,属性!A:A,0))</f>
        <v>17</v>
      </c>
      <c r="D2319" s="4">
        <f t="shared" si="257"/>
        <v>37</v>
      </c>
      <c r="E2319" s="4">
        <v>0</v>
      </c>
      <c r="F2319" s="4">
        <v>0</v>
      </c>
      <c r="G2319" s="4">
        <v>0</v>
      </c>
      <c r="H2319" s="4">
        <f t="shared" si="259"/>
        <v>0</v>
      </c>
      <c r="I2319" s="4">
        <f t="shared" si="260"/>
        <v>760</v>
      </c>
      <c r="J2319" s="4">
        <f t="shared" si="258"/>
        <v>710</v>
      </c>
      <c r="K2319" s="4">
        <f t="shared" si="255"/>
        <v>6000</v>
      </c>
      <c r="L2319" s="4">
        <f>IF(D2319=1,"",VLOOKUP(D2319,系数!$AA$1:$AJ$12,MATCH(C2319,圣物评级,0),1))</f>
        <v>20</v>
      </c>
      <c r="M2319" s="4">
        <f t="shared" si="261"/>
        <v>10380</v>
      </c>
    </row>
    <row r="2320" spans="1:13" x14ac:dyDescent="0.3">
      <c r="A2320" s="4">
        <f t="shared" si="256"/>
        <v>81000020</v>
      </c>
      <c r="B2320" s="4">
        <v>1</v>
      </c>
      <c r="C2320" s="4">
        <f>INDEX(属性!F:F,MATCH(强化!A2320,属性!A:A,0))</f>
        <v>17</v>
      </c>
      <c r="D2320" s="4">
        <f t="shared" si="257"/>
        <v>38</v>
      </c>
      <c r="E2320" s="4">
        <v>0</v>
      </c>
      <c r="F2320" s="4">
        <v>0</v>
      </c>
      <c r="G2320" s="4">
        <v>0</v>
      </c>
      <c r="H2320" s="4">
        <f t="shared" si="259"/>
        <v>0</v>
      </c>
      <c r="I2320" s="4">
        <f t="shared" si="260"/>
        <v>770</v>
      </c>
      <c r="J2320" s="4">
        <f t="shared" si="258"/>
        <v>740</v>
      </c>
      <c r="K2320" s="4">
        <f t="shared" si="255"/>
        <v>6000</v>
      </c>
      <c r="L2320" s="4">
        <f>IF(D2320=1,"",VLOOKUP(D2320,系数!$AA$1:$AJ$12,MATCH(C2320,圣物评级,0),1))</f>
        <v>20</v>
      </c>
      <c r="M2320" s="4">
        <f t="shared" si="261"/>
        <v>11090</v>
      </c>
    </row>
    <row r="2321" spans="1:13" x14ac:dyDescent="0.3">
      <c r="A2321" s="4">
        <f t="shared" si="256"/>
        <v>81000020</v>
      </c>
      <c r="B2321" s="4">
        <v>1</v>
      </c>
      <c r="C2321" s="4">
        <f>INDEX(属性!F:F,MATCH(强化!A2321,属性!A:A,0))</f>
        <v>17</v>
      </c>
      <c r="D2321" s="4">
        <f t="shared" si="257"/>
        <v>39</v>
      </c>
      <c r="E2321" s="4">
        <v>0</v>
      </c>
      <c r="F2321" s="4">
        <v>0</v>
      </c>
      <c r="G2321" s="4">
        <v>0</v>
      </c>
      <c r="H2321" s="4">
        <f t="shared" si="259"/>
        <v>0</v>
      </c>
      <c r="I2321" s="4">
        <f t="shared" si="260"/>
        <v>780</v>
      </c>
      <c r="J2321" s="4">
        <f t="shared" si="258"/>
        <v>770</v>
      </c>
      <c r="K2321" s="4">
        <f t="shared" si="255"/>
        <v>6000</v>
      </c>
      <c r="L2321" s="4">
        <f>IF(D2321=1,"",VLOOKUP(D2321,系数!$AA$1:$AJ$12,MATCH(C2321,圣物评级,0),1))</f>
        <v>20</v>
      </c>
      <c r="M2321" s="4">
        <f t="shared" si="261"/>
        <v>11830</v>
      </c>
    </row>
    <row r="2322" spans="1:13" x14ac:dyDescent="0.3">
      <c r="A2322" s="4">
        <f t="shared" si="256"/>
        <v>81000020</v>
      </c>
      <c r="B2322" s="4">
        <v>1</v>
      </c>
      <c r="C2322" s="4">
        <f>INDEX(属性!F:F,MATCH(强化!A2322,属性!A:A,0))</f>
        <v>17</v>
      </c>
      <c r="D2322" s="4">
        <f t="shared" si="257"/>
        <v>40</v>
      </c>
      <c r="E2322" s="4">
        <v>0</v>
      </c>
      <c r="F2322" s="4">
        <v>0</v>
      </c>
      <c r="G2322" s="4">
        <v>0</v>
      </c>
      <c r="H2322" s="4">
        <f t="shared" si="259"/>
        <v>0</v>
      </c>
      <c r="I2322" s="4">
        <f t="shared" si="260"/>
        <v>790</v>
      </c>
      <c r="J2322" s="4">
        <f t="shared" si="258"/>
        <v>800</v>
      </c>
      <c r="K2322" s="4">
        <f t="shared" si="255"/>
        <v>6000</v>
      </c>
      <c r="L2322" s="4">
        <f>IF(D2322=1,"",VLOOKUP(D2322,系数!$AA$1:$AJ$12,MATCH(C2322,圣物评级,0),1))</f>
        <v>25</v>
      </c>
      <c r="M2322" s="4">
        <f t="shared" si="261"/>
        <v>12600</v>
      </c>
    </row>
    <row r="2323" spans="1:13" x14ac:dyDescent="0.3">
      <c r="A2323" s="4">
        <f t="shared" si="256"/>
        <v>81000020</v>
      </c>
      <c r="B2323" s="4">
        <v>1</v>
      </c>
      <c r="C2323" s="4">
        <f>INDEX(属性!F:F,MATCH(强化!A2323,属性!A:A,0))</f>
        <v>17</v>
      </c>
      <c r="D2323" s="4">
        <f t="shared" si="257"/>
        <v>41</v>
      </c>
      <c r="E2323" s="4">
        <v>0</v>
      </c>
      <c r="F2323" s="4">
        <v>0</v>
      </c>
      <c r="G2323" s="4">
        <v>0</v>
      </c>
      <c r="H2323" s="4">
        <f t="shared" si="259"/>
        <v>0</v>
      </c>
      <c r="I2323" s="4">
        <f t="shared" si="260"/>
        <v>800</v>
      </c>
      <c r="J2323" s="4">
        <f t="shared" si="258"/>
        <v>840</v>
      </c>
      <c r="K2323" s="4">
        <f t="shared" si="255"/>
        <v>6000</v>
      </c>
      <c r="L2323" s="4">
        <f>IF(D2323=1,"",VLOOKUP(D2323,系数!$AA$1:$AJ$12,MATCH(C2323,圣物评级,0),1))</f>
        <v>25</v>
      </c>
      <c r="M2323" s="4">
        <f t="shared" si="261"/>
        <v>13400</v>
      </c>
    </row>
    <row r="2324" spans="1:13" x14ac:dyDescent="0.3">
      <c r="A2324" s="4">
        <f t="shared" si="256"/>
        <v>81000020</v>
      </c>
      <c r="B2324" s="4">
        <v>1</v>
      </c>
      <c r="C2324" s="4">
        <f>INDEX(属性!F:F,MATCH(强化!A2324,属性!A:A,0))</f>
        <v>17</v>
      </c>
      <c r="D2324" s="4">
        <f t="shared" si="257"/>
        <v>42</v>
      </c>
      <c r="E2324" s="4">
        <v>0</v>
      </c>
      <c r="F2324" s="4">
        <v>0</v>
      </c>
      <c r="G2324" s="4">
        <v>0</v>
      </c>
      <c r="H2324" s="4">
        <f t="shared" si="259"/>
        <v>0</v>
      </c>
      <c r="I2324" s="4">
        <f t="shared" si="260"/>
        <v>810</v>
      </c>
      <c r="J2324" s="4">
        <f t="shared" si="258"/>
        <v>882</v>
      </c>
      <c r="K2324" s="4">
        <f t="shared" si="255"/>
        <v>6000</v>
      </c>
      <c r="L2324" s="4">
        <f>IF(D2324=1,"",VLOOKUP(D2324,系数!$AA$1:$AJ$12,MATCH(C2324,圣物评级,0),1))</f>
        <v>25</v>
      </c>
      <c r="M2324" s="4">
        <f t="shared" si="261"/>
        <v>14240</v>
      </c>
    </row>
    <row r="2325" spans="1:13" x14ac:dyDescent="0.3">
      <c r="A2325" s="4">
        <f t="shared" si="256"/>
        <v>81000020</v>
      </c>
      <c r="B2325" s="4">
        <v>1</v>
      </c>
      <c r="C2325" s="4">
        <f>INDEX(属性!F:F,MATCH(强化!A2325,属性!A:A,0))</f>
        <v>17</v>
      </c>
      <c r="D2325" s="4">
        <f t="shared" si="257"/>
        <v>43</v>
      </c>
      <c r="E2325" s="4">
        <v>0</v>
      </c>
      <c r="F2325" s="4">
        <v>0</v>
      </c>
      <c r="G2325" s="4">
        <v>0</v>
      </c>
      <c r="H2325" s="4">
        <f t="shared" si="259"/>
        <v>0</v>
      </c>
      <c r="I2325" s="4">
        <f t="shared" si="260"/>
        <v>820</v>
      </c>
      <c r="J2325" s="4">
        <f t="shared" si="258"/>
        <v>926</v>
      </c>
      <c r="K2325" s="4">
        <f t="shared" si="255"/>
        <v>6000</v>
      </c>
      <c r="L2325" s="4">
        <f>IF(D2325=1,"",VLOOKUP(D2325,系数!$AA$1:$AJ$12,MATCH(C2325,圣物评级,0),1))</f>
        <v>25</v>
      </c>
      <c r="M2325" s="4">
        <f t="shared" si="261"/>
        <v>15122</v>
      </c>
    </row>
    <row r="2326" spans="1:13" x14ac:dyDescent="0.3">
      <c r="A2326" s="4">
        <f t="shared" si="256"/>
        <v>81000020</v>
      </c>
      <c r="B2326" s="4">
        <v>1</v>
      </c>
      <c r="C2326" s="4">
        <f>INDEX(属性!F:F,MATCH(强化!A2326,属性!A:A,0))</f>
        <v>17</v>
      </c>
      <c r="D2326" s="4">
        <f t="shared" si="257"/>
        <v>44</v>
      </c>
      <c r="E2326" s="4">
        <v>0</v>
      </c>
      <c r="F2326" s="4">
        <v>0</v>
      </c>
      <c r="G2326" s="4">
        <v>0</v>
      </c>
      <c r="H2326" s="4">
        <f t="shared" si="259"/>
        <v>0</v>
      </c>
      <c r="I2326" s="4">
        <f t="shared" si="260"/>
        <v>830</v>
      </c>
      <c r="J2326" s="4">
        <f t="shared" si="258"/>
        <v>972</v>
      </c>
      <c r="K2326" s="4">
        <f t="shared" si="255"/>
        <v>6000</v>
      </c>
      <c r="L2326" s="4">
        <f>IF(D2326=1,"",VLOOKUP(D2326,系数!$AA$1:$AJ$12,MATCH(C2326,圣物评级,0),1))</f>
        <v>25</v>
      </c>
      <c r="M2326" s="4">
        <f t="shared" si="261"/>
        <v>16048</v>
      </c>
    </row>
    <row r="2327" spans="1:13" x14ac:dyDescent="0.3">
      <c r="A2327" s="4">
        <f t="shared" si="256"/>
        <v>81000020</v>
      </c>
      <c r="B2327" s="4">
        <v>1</v>
      </c>
      <c r="C2327" s="4">
        <f>INDEX(属性!F:F,MATCH(强化!A2327,属性!A:A,0))</f>
        <v>17</v>
      </c>
      <c r="D2327" s="4">
        <f t="shared" si="257"/>
        <v>45</v>
      </c>
      <c r="E2327" s="4">
        <v>0</v>
      </c>
      <c r="F2327" s="4">
        <v>0</v>
      </c>
      <c r="G2327" s="4">
        <v>0</v>
      </c>
      <c r="H2327" s="4">
        <f t="shared" si="259"/>
        <v>0</v>
      </c>
      <c r="I2327" s="4">
        <f t="shared" si="260"/>
        <v>840</v>
      </c>
      <c r="J2327" s="4">
        <f t="shared" si="258"/>
        <v>1020</v>
      </c>
      <c r="K2327" s="4">
        <f t="shared" si="255"/>
        <v>6000</v>
      </c>
      <c r="L2327" s="4">
        <f>IF(D2327=1,"",VLOOKUP(D2327,系数!$AA$1:$AJ$12,MATCH(C2327,圣物评级,0),1))</f>
        <v>25</v>
      </c>
      <c r="M2327" s="4">
        <f t="shared" si="261"/>
        <v>17020</v>
      </c>
    </row>
    <row r="2328" spans="1:13" x14ac:dyDescent="0.3">
      <c r="A2328" s="4">
        <f t="shared" si="256"/>
        <v>81000020</v>
      </c>
      <c r="B2328" s="4">
        <v>1</v>
      </c>
      <c r="C2328" s="4">
        <f>INDEX(属性!F:F,MATCH(强化!A2328,属性!A:A,0))</f>
        <v>17</v>
      </c>
      <c r="D2328" s="4">
        <f t="shared" si="257"/>
        <v>46</v>
      </c>
      <c r="E2328" s="4">
        <v>0</v>
      </c>
      <c r="F2328" s="4">
        <v>0</v>
      </c>
      <c r="G2328" s="4">
        <v>0</v>
      </c>
      <c r="H2328" s="4">
        <f t="shared" si="259"/>
        <v>0</v>
      </c>
      <c r="I2328" s="4">
        <f t="shared" si="260"/>
        <v>850</v>
      </c>
      <c r="J2328" s="4">
        <f t="shared" si="258"/>
        <v>1071</v>
      </c>
      <c r="K2328" s="4">
        <f t="shared" si="255"/>
        <v>6000</v>
      </c>
      <c r="L2328" s="4">
        <f>IF(D2328=1,"",VLOOKUP(D2328,系数!$AA$1:$AJ$12,MATCH(C2328,圣物评级,0),1))</f>
        <v>25</v>
      </c>
      <c r="M2328" s="4">
        <f t="shared" si="261"/>
        <v>18040</v>
      </c>
    </row>
    <row r="2329" spans="1:13" x14ac:dyDescent="0.3">
      <c r="A2329" s="4">
        <f t="shared" si="256"/>
        <v>81000020</v>
      </c>
      <c r="B2329" s="4">
        <v>1</v>
      </c>
      <c r="C2329" s="4">
        <f>INDEX(属性!F:F,MATCH(强化!A2329,属性!A:A,0))</f>
        <v>17</v>
      </c>
      <c r="D2329" s="4">
        <f t="shared" si="257"/>
        <v>47</v>
      </c>
      <c r="E2329" s="4">
        <v>0</v>
      </c>
      <c r="F2329" s="4">
        <v>0</v>
      </c>
      <c r="G2329" s="4">
        <v>0</v>
      </c>
      <c r="H2329" s="4">
        <f t="shared" si="259"/>
        <v>0</v>
      </c>
      <c r="I2329" s="4">
        <f t="shared" si="260"/>
        <v>860</v>
      </c>
      <c r="J2329" s="4">
        <f t="shared" si="258"/>
        <v>1124</v>
      </c>
      <c r="K2329" s="4">
        <f t="shared" si="255"/>
        <v>6000</v>
      </c>
      <c r="L2329" s="4">
        <f>IF(D2329=1,"",VLOOKUP(D2329,系数!$AA$1:$AJ$12,MATCH(C2329,圣物评级,0),1))</f>
        <v>25</v>
      </c>
      <c r="M2329" s="4">
        <f t="shared" si="261"/>
        <v>19111</v>
      </c>
    </row>
    <row r="2330" spans="1:13" x14ac:dyDescent="0.3">
      <c r="A2330" s="4">
        <f t="shared" si="256"/>
        <v>81000020</v>
      </c>
      <c r="B2330" s="4">
        <v>1</v>
      </c>
      <c r="C2330" s="4">
        <f>INDEX(属性!F:F,MATCH(强化!A2330,属性!A:A,0))</f>
        <v>17</v>
      </c>
      <c r="D2330" s="4">
        <f t="shared" si="257"/>
        <v>48</v>
      </c>
      <c r="E2330" s="4">
        <v>0</v>
      </c>
      <c r="F2330" s="4">
        <v>0</v>
      </c>
      <c r="G2330" s="4">
        <v>0</v>
      </c>
      <c r="H2330" s="4">
        <f t="shared" si="259"/>
        <v>0</v>
      </c>
      <c r="I2330" s="4">
        <f t="shared" si="260"/>
        <v>870</v>
      </c>
      <c r="J2330" s="4">
        <f t="shared" si="258"/>
        <v>1180</v>
      </c>
      <c r="K2330" s="4">
        <f t="shared" si="255"/>
        <v>6000</v>
      </c>
      <c r="L2330" s="4">
        <f>IF(D2330=1,"",VLOOKUP(D2330,系数!$AA$1:$AJ$12,MATCH(C2330,圣物评级,0),1))</f>
        <v>25</v>
      </c>
      <c r="M2330" s="4">
        <f t="shared" si="261"/>
        <v>20235</v>
      </c>
    </row>
    <row r="2331" spans="1:13" x14ac:dyDescent="0.3">
      <c r="A2331" s="4">
        <f t="shared" si="256"/>
        <v>81000020</v>
      </c>
      <c r="B2331" s="4">
        <v>1</v>
      </c>
      <c r="C2331" s="4">
        <f>INDEX(属性!F:F,MATCH(强化!A2331,属性!A:A,0))</f>
        <v>17</v>
      </c>
      <c r="D2331" s="4">
        <f t="shared" si="257"/>
        <v>49</v>
      </c>
      <c r="E2331" s="4">
        <v>0</v>
      </c>
      <c r="F2331" s="4">
        <v>0</v>
      </c>
      <c r="G2331" s="4">
        <v>0</v>
      </c>
      <c r="H2331" s="4">
        <f t="shared" si="259"/>
        <v>0</v>
      </c>
      <c r="I2331" s="4">
        <f t="shared" si="260"/>
        <v>880</v>
      </c>
      <c r="J2331" s="4">
        <f t="shared" si="258"/>
        <v>1239</v>
      </c>
      <c r="K2331" s="4">
        <f t="shared" si="255"/>
        <v>6000</v>
      </c>
      <c r="L2331" s="4">
        <f>IF(D2331=1,"",VLOOKUP(D2331,系数!$AA$1:$AJ$12,MATCH(C2331,圣物评级,0),1))</f>
        <v>25</v>
      </c>
      <c r="M2331" s="4">
        <f t="shared" si="261"/>
        <v>21415</v>
      </c>
    </row>
    <row r="2332" spans="1:13" x14ac:dyDescent="0.3">
      <c r="A2332" s="4">
        <f t="shared" si="256"/>
        <v>81000020</v>
      </c>
      <c r="B2332" s="4">
        <v>1</v>
      </c>
      <c r="C2332" s="4">
        <f>INDEX(属性!F:F,MATCH(强化!A2332,属性!A:A,0))</f>
        <v>17</v>
      </c>
      <c r="D2332" s="4">
        <f t="shared" si="257"/>
        <v>50</v>
      </c>
      <c r="E2332" s="4">
        <v>0</v>
      </c>
      <c r="F2332" s="4">
        <v>0</v>
      </c>
      <c r="G2332" s="4">
        <v>0</v>
      </c>
      <c r="H2332" s="4">
        <f t="shared" si="259"/>
        <v>0</v>
      </c>
      <c r="I2332" s="4">
        <f t="shared" si="260"/>
        <v>890</v>
      </c>
      <c r="J2332" s="4">
        <f t="shared" si="258"/>
        <v>1300</v>
      </c>
      <c r="K2332" s="4">
        <f t="shared" si="255"/>
        <v>6000</v>
      </c>
      <c r="L2332" s="4">
        <f>IF(D2332=1,"",VLOOKUP(D2332,系数!$AA$1:$AJ$12,MATCH(C2332,圣物评级,0),1))</f>
        <v>30</v>
      </c>
      <c r="M2332" s="4">
        <f t="shared" si="261"/>
        <v>22654</v>
      </c>
    </row>
    <row r="2333" spans="1:13" x14ac:dyDescent="0.3">
      <c r="A2333" s="4">
        <f t="shared" si="256"/>
        <v>81000020</v>
      </c>
      <c r="B2333" s="4">
        <v>1</v>
      </c>
      <c r="C2333" s="4">
        <f>INDEX(属性!F:F,MATCH(强化!A2333,属性!A:A,0))</f>
        <v>17</v>
      </c>
      <c r="D2333" s="4">
        <f t="shared" si="257"/>
        <v>51</v>
      </c>
      <c r="E2333" s="4">
        <v>0</v>
      </c>
      <c r="F2333" s="4">
        <v>0</v>
      </c>
      <c r="G2333" s="4">
        <v>0</v>
      </c>
      <c r="H2333" s="4">
        <f t="shared" si="259"/>
        <v>0</v>
      </c>
      <c r="I2333" s="4">
        <f t="shared" si="260"/>
        <v>900</v>
      </c>
      <c r="J2333" s="4">
        <f t="shared" si="258"/>
        <v>1391</v>
      </c>
      <c r="K2333" s="4">
        <f t="shared" si="255"/>
        <v>6000</v>
      </c>
      <c r="L2333" s="4">
        <f>IF(D2333=1,"",VLOOKUP(D2333,系数!$AA$1:$AJ$12,MATCH(C2333,圣物评级,0),1))</f>
        <v>30</v>
      </c>
      <c r="M2333" s="4">
        <f t="shared" si="261"/>
        <v>23954</v>
      </c>
    </row>
    <row r="2334" spans="1:13" x14ac:dyDescent="0.3">
      <c r="A2334" s="4">
        <f t="shared" si="256"/>
        <v>81000020</v>
      </c>
      <c r="B2334" s="4">
        <v>1</v>
      </c>
      <c r="C2334" s="4">
        <f>INDEX(属性!F:F,MATCH(强化!A2334,属性!A:A,0))</f>
        <v>17</v>
      </c>
      <c r="D2334" s="4">
        <f t="shared" si="257"/>
        <v>52</v>
      </c>
      <c r="E2334" s="4">
        <v>0</v>
      </c>
      <c r="F2334" s="4">
        <v>0</v>
      </c>
      <c r="G2334" s="4">
        <v>0</v>
      </c>
      <c r="H2334" s="4">
        <f t="shared" si="259"/>
        <v>0</v>
      </c>
      <c r="I2334" s="4">
        <f t="shared" si="260"/>
        <v>910</v>
      </c>
      <c r="J2334" s="4">
        <f t="shared" si="258"/>
        <v>1488</v>
      </c>
      <c r="K2334" s="4">
        <f t="shared" si="255"/>
        <v>6000</v>
      </c>
      <c r="L2334" s="4">
        <f>IF(D2334=1,"",VLOOKUP(D2334,系数!$AA$1:$AJ$12,MATCH(C2334,圣物评级,0),1))</f>
        <v>30</v>
      </c>
      <c r="M2334" s="4">
        <f t="shared" si="261"/>
        <v>25345</v>
      </c>
    </row>
    <row r="2335" spans="1:13" x14ac:dyDescent="0.3">
      <c r="A2335" s="4">
        <f t="shared" si="256"/>
        <v>81000020</v>
      </c>
      <c r="B2335" s="4">
        <v>1</v>
      </c>
      <c r="C2335" s="4">
        <f>INDEX(属性!F:F,MATCH(强化!A2335,属性!A:A,0))</f>
        <v>17</v>
      </c>
      <c r="D2335" s="4">
        <f t="shared" si="257"/>
        <v>53</v>
      </c>
      <c r="E2335" s="4">
        <v>0</v>
      </c>
      <c r="F2335" s="4">
        <v>0</v>
      </c>
      <c r="G2335" s="4">
        <v>0</v>
      </c>
      <c r="H2335" s="4">
        <f t="shared" si="259"/>
        <v>0</v>
      </c>
      <c r="I2335" s="4">
        <f t="shared" si="260"/>
        <v>920</v>
      </c>
      <c r="J2335" s="4">
        <f t="shared" si="258"/>
        <v>1592</v>
      </c>
      <c r="K2335" s="4">
        <f t="shared" si="255"/>
        <v>6000</v>
      </c>
      <c r="L2335" s="4">
        <f>IF(D2335=1,"",VLOOKUP(D2335,系数!$AA$1:$AJ$12,MATCH(C2335,圣物评级,0),1))</f>
        <v>30</v>
      </c>
      <c r="M2335" s="4">
        <f t="shared" si="261"/>
        <v>26833</v>
      </c>
    </row>
    <row r="2336" spans="1:13" x14ac:dyDescent="0.3">
      <c r="A2336" s="4">
        <f t="shared" si="256"/>
        <v>81000020</v>
      </c>
      <c r="B2336" s="4">
        <v>1</v>
      </c>
      <c r="C2336" s="4">
        <f>INDEX(属性!F:F,MATCH(强化!A2336,属性!A:A,0))</f>
        <v>17</v>
      </c>
      <c r="D2336" s="4">
        <f t="shared" si="257"/>
        <v>54</v>
      </c>
      <c r="E2336" s="4">
        <v>0</v>
      </c>
      <c r="F2336" s="4">
        <v>0</v>
      </c>
      <c r="G2336" s="4">
        <v>0</v>
      </c>
      <c r="H2336" s="4">
        <f t="shared" si="259"/>
        <v>0</v>
      </c>
      <c r="I2336" s="4">
        <f t="shared" si="260"/>
        <v>930</v>
      </c>
      <c r="J2336" s="4">
        <f t="shared" si="258"/>
        <v>1703</v>
      </c>
      <c r="K2336" s="4">
        <f t="shared" si="255"/>
        <v>6000</v>
      </c>
      <c r="L2336" s="4">
        <f>IF(D2336=1,"",VLOOKUP(D2336,系数!$AA$1:$AJ$12,MATCH(C2336,圣物评级,0),1))</f>
        <v>30</v>
      </c>
      <c r="M2336" s="4">
        <f t="shared" si="261"/>
        <v>28425</v>
      </c>
    </row>
    <row r="2337" spans="1:13" x14ac:dyDescent="0.3">
      <c r="A2337" s="4">
        <f t="shared" si="256"/>
        <v>81000020</v>
      </c>
      <c r="B2337" s="4">
        <v>1</v>
      </c>
      <c r="C2337" s="4">
        <f>INDEX(属性!F:F,MATCH(强化!A2337,属性!A:A,0))</f>
        <v>17</v>
      </c>
      <c r="D2337" s="4">
        <f t="shared" si="257"/>
        <v>55</v>
      </c>
      <c r="E2337" s="4">
        <v>0</v>
      </c>
      <c r="F2337" s="4">
        <v>0</v>
      </c>
      <c r="G2337" s="4">
        <v>0</v>
      </c>
      <c r="H2337" s="4">
        <f t="shared" si="259"/>
        <v>0</v>
      </c>
      <c r="I2337" s="4">
        <f t="shared" si="260"/>
        <v>940</v>
      </c>
      <c r="J2337" s="4">
        <f t="shared" si="258"/>
        <v>1822</v>
      </c>
      <c r="K2337" s="4">
        <f t="shared" si="255"/>
        <v>6000</v>
      </c>
      <c r="L2337" s="4">
        <f>IF(D2337=1,"",VLOOKUP(D2337,系数!$AA$1:$AJ$12,MATCH(C2337,圣物评级,0),1))</f>
        <v>30</v>
      </c>
      <c r="M2337" s="4">
        <f t="shared" si="261"/>
        <v>30128</v>
      </c>
    </row>
    <row r="2338" spans="1:13" x14ac:dyDescent="0.3">
      <c r="A2338" s="4">
        <f t="shared" si="256"/>
        <v>81000020</v>
      </c>
      <c r="B2338" s="4">
        <v>1</v>
      </c>
      <c r="C2338" s="4">
        <f>INDEX(属性!F:F,MATCH(强化!A2338,属性!A:A,0))</f>
        <v>17</v>
      </c>
      <c r="D2338" s="4">
        <f t="shared" si="257"/>
        <v>56</v>
      </c>
      <c r="E2338" s="4">
        <v>0</v>
      </c>
      <c r="F2338" s="4">
        <v>0</v>
      </c>
      <c r="G2338" s="4">
        <v>0</v>
      </c>
      <c r="H2338" s="4">
        <f t="shared" si="259"/>
        <v>0</v>
      </c>
      <c r="I2338" s="4">
        <f t="shared" si="260"/>
        <v>950</v>
      </c>
      <c r="J2338" s="4">
        <f t="shared" si="258"/>
        <v>1949</v>
      </c>
      <c r="K2338" s="4">
        <f t="shared" si="255"/>
        <v>6000</v>
      </c>
      <c r="L2338" s="4">
        <f>IF(D2338=1,"",VLOOKUP(D2338,系数!$AA$1:$AJ$12,MATCH(C2338,圣物评级,0),1))</f>
        <v>30</v>
      </c>
      <c r="M2338" s="4">
        <f t="shared" si="261"/>
        <v>31950</v>
      </c>
    </row>
    <row r="2339" spans="1:13" x14ac:dyDescent="0.3">
      <c r="A2339" s="4">
        <f t="shared" si="256"/>
        <v>81000020</v>
      </c>
      <c r="B2339" s="4">
        <v>1</v>
      </c>
      <c r="C2339" s="4">
        <f>INDEX(属性!F:F,MATCH(强化!A2339,属性!A:A,0))</f>
        <v>17</v>
      </c>
      <c r="D2339" s="4">
        <f t="shared" si="257"/>
        <v>57</v>
      </c>
      <c r="E2339" s="4">
        <v>0</v>
      </c>
      <c r="F2339" s="4">
        <v>0</v>
      </c>
      <c r="G2339" s="4">
        <v>0</v>
      </c>
      <c r="H2339" s="4">
        <f t="shared" si="259"/>
        <v>0</v>
      </c>
      <c r="I2339" s="4">
        <f t="shared" si="260"/>
        <v>960</v>
      </c>
      <c r="J2339" s="4">
        <f t="shared" si="258"/>
        <v>2085</v>
      </c>
      <c r="K2339" s="4">
        <f t="shared" si="255"/>
        <v>6000</v>
      </c>
      <c r="L2339" s="4">
        <f>IF(D2339=1,"",VLOOKUP(D2339,系数!$AA$1:$AJ$12,MATCH(C2339,圣物评级,0),1))</f>
        <v>30</v>
      </c>
      <c r="M2339" s="4">
        <f t="shared" si="261"/>
        <v>33899</v>
      </c>
    </row>
    <row r="2340" spans="1:13" x14ac:dyDescent="0.3">
      <c r="A2340" s="4">
        <f t="shared" si="256"/>
        <v>81000020</v>
      </c>
      <c r="B2340" s="4">
        <v>1</v>
      </c>
      <c r="C2340" s="4">
        <f>INDEX(属性!F:F,MATCH(强化!A2340,属性!A:A,0))</f>
        <v>17</v>
      </c>
      <c r="D2340" s="4">
        <f t="shared" si="257"/>
        <v>58</v>
      </c>
      <c r="E2340" s="4">
        <v>0</v>
      </c>
      <c r="F2340" s="4">
        <v>0</v>
      </c>
      <c r="G2340" s="4">
        <v>0</v>
      </c>
      <c r="H2340" s="4">
        <f t="shared" si="259"/>
        <v>0</v>
      </c>
      <c r="I2340" s="4">
        <f t="shared" si="260"/>
        <v>970</v>
      </c>
      <c r="J2340" s="4">
        <f t="shared" si="258"/>
        <v>2230</v>
      </c>
      <c r="K2340" s="4">
        <f t="shared" si="255"/>
        <v>6000</v>
      </c>
      <c r="L2340" s="4">
        <f>IF(D2340=1,"",VLOOKUP(D2340,系数!$AA$1:$AJ$12,MATCH(C2340,圣物评级,0),1))</f>
        <v>30</v>
      </c>
      <c r="M2340" s="4">
        <f t="shared" si="261"/>
        <v>35984</v>
      </c>
    </row>
    <row r="2341" spans="1:13" x14ac:dyDescent="0.3">
      <c r="A2341" s="4">
        <f t="shared" si="256"/>
        <v>81000020</v>
      </c>
      <c r="B2341" s="4">
        <v>1</v>
      </c>
      <c r="C2341" s="4">
        <f>INDEX(属性!F:F,MATCH(强化!A2341,属性!A:A,0))</f>
        <v>17</v>
      </c>
      <c r="D2341" s="4">
        <f t="shared" si="257"/>
        <v>59</v>
      </c>
      <c r="E2341" s="4">
        <v>0</v>
      </c>
      <c r="F2341" s="4">
        <v>0</v>
      </c>
      <c r="G2341" s="4">
        <v>0</v>
      </c>
      <c r="H2341" s="4">
        <f t="shared" si="259"/>
        <v>0</v>
      </c>
      <c r="I2341" s="4">
        <f t="shared" si="260"/>
        <v>980</v>
      </c>
      <c r="J2341" s="4">
        <f t="shared" si="258"/>
        <v>2386</v>
      </c>
      <c r="K2341" s="4">
        <f t="shared" si="255"/>
        <v>6000</v>
      </c>
      <c r="L2341" s="4">
        <f>IF(D2341=1,"",VLOOKUP(D2341,系数!$AA$1:$AJ$12,MATCH(C2341,圣物评级,0),1))</f>
        <v>30</v>
      </c>
      <c r="M2341" s="4">
        <f t="shared" si="261"/>
        <v>38214</v>
      </c>
    </row>
    <row r="2342" spans="1:13" x14ac:dyDescent="0.3">
      <c r="A2342" s="4">
        <f t="shared" si="256"/>
        <v>81000020</v>
      </c>
      <c r="B2342" s="4">
        <v>1</v>
      </c>
      <c r="C2342" s="4">
        <f>INDEX(属性!F:F,MATCH(强化!A2342,属性!A:A,0))</f>
        <v>17</v>
      </c>
      <c r="D2342" s="4">
        <f t="shared" si="257"/>
        <v>60</v>
      </c>
      <c r="E2342" s="4">
        <v>0</v>
      </c>
      <c r="F2342" s="4">
        <v>0</v>
      </c>
      <c r="G2342" s="4">
        <v>0</v>
      </c>
      <c r="H2342" s="4">
        <f t="shared" si="259"/>
        <v>0</v>
      </c>
      <c r="I2342" s="4">
        <f t="shared" si="260"/>
        <v>990</v>
      </c>
      <c r="J2342" s="4">
        <f t="shared" si="258"/>
        <v>2553</v>
      </c>
      <c r="K2342" s="4">
        <f t="shared" si="255"/>
        <v>6000</v>
      </c>
      <c r="L2342" s="4">
        <f>IF(D2342=1,"",VLOOKUP(D2342,系数!$AA$1:$AJ$12,MATCH(C2342,圣物评级,0),1))</f>
        <v>35</v>
      </c>
      <c r="M2342" s="4">
        <f t="shared" si="261"/>
        <v>40600</v>
      </c>
    </row>
    <row r="2343" spans="1:13" x14ac:dyDescent="0.3">
      <c r="A2343" s="4">
        <f t="shared" si="256"/>
        <v>81000020</v>
      </c>
      <c r="B2343" s="4">
        <v>1</v>
      </c>
      <c r="C2343" s="4">
        <f>INDEX(属性!F:F,MATCH(强化!A2343,属性!A:A,0))</f>
        <v>17</v>
      </c>
      <c r="D2343" s="4">
        <f t="shared" si="257"/>
        <v>61</v>
      </c>
      <c r="E2343" s="4">
        <v>0</v>
      </c>
      <c r="F2343" s="4">
        <v>0</v>
      </c>
      <c r="G2343" s="4">
        <v>0</v>
      </c>
      <c r="H2343" s="4">
        <f t="shared" si="259"/>
        <v>0</v>
      </c>
      <c r="I2343" s="4">
        <f t="shared" si="260"/>
        <v>1000</v>
      </c>
      <c r="J2343" s="4">
        <f t="shared" si="258"/>
        <v>2782</v>
      </c>
      <c r="K2343" s="4">
        <f t="shared" si="255"/>
        <v>6000</v>
      </c>
      <c r="L2343" s="4">
        <f>IF(D2343=1,"",VLOOKUP(D2343,系数!$AA$1:$AJ$12,MATCH(C2343,圣物评级,0),1))</f>
        <v>35</v>
      </c>
      <c r="M2343" s="4">
        <f t="shared" si="261"/>
        <v>43153</v>
      </c>
    </row>
    <row r="2344" spans="1:13" x14ac:dyDescent="0.3">
      <c r="A2344" s="4">
        <f t="shared" si="256"/>
        <v>81000020</v>
      </c>
      <c r="B2344" s="4">
        <v>1</v>
      </c>
      <c r="C2344" s="4">
        <f>INDEX(属性!F:F,MATCH(强化!A2344,属性!A:A,0))</f>
        <v>17</v>
      </c>
      <c r="D2344" s="4">
        <f t="shared" si="257"/>
        <v>62</v>
      </c>
      <c r="E2344" s="4">
        <v>0</v>
      </c>
      <c r="F2344" s="4">
        <v>0</v>
      </c>
      <c r="G2344" s="4">
        <v>0</v>
      </c>
      <c r="H2344" s="4">
        <f t="shared" si="259"/>
        <v>0</v>
      </c>
      <c r="I2344" s="4">
        <f t="shared" si="260"/>
        <v>1010</v>
      </c>
      <c r="J2344" s="4">
        <f t="shared" si="258"/>
        <v>3032</v>
      </c>
      <c r="K2344" s="4">
        <f t="shared" si="255"/>
        <v>6000</v>
      </c>
      <c r="L2344" s="4">
        <f>IF(D2344=1,"",VLOOKUP(D2344,系数!$AA$1:$AJ$12,MATCH(C2344,圣物评级,0),1))</f>
        <v>35</v>
      </c>
      <c r="M2344" s="4">
        <f t="shared" si="261"/>
        <v>45935</v>
      </c>
    </row>
    <row r="2345" spans="1:13" x14ac:dyDescent="0.3">
      <c r="A2345" s="4">
        <f t="shared" si="256"/>
        <v>81000020</v>
      </c>
      <c r="B2345" s="4">
        <v>1</v>
      </c>
      <c r="C2345" s="4">
        <f>INDEX(属性!F:F,MATCH(强化!A2345,属性!A:A,0))</f>
        <v>17</v>
      </c>
      <c r="D2345" s="4">
        <f t="shared" si="257"/>
        <v>63</v>
      </c>
      <c r="E2345" s="4">
        <v>0</v>
      </c>
      <c r="F2345" s="4">
        <v>0</v>
      </c>
      <c r="G2345" s="4">
        <v>0</v>
      </c>
      <c r="H2345" s="4">
        <f t="shared" si="259"/>
        <v>0</v>
      </c>
      <c r="I2345" s="4">
        <f t="shared" si="260"/>
        <v>1020</v>
      </c>
      <c r="J2345" s="4">
        <f t="shared" si="258"/>
        <v>3304</v>
      </c>
      <c r="K2345" s="4">
        <f t="shared" si="255"/>
        <v>6000</v>
      </c>
      <c r="L2345" s="4">
        <f>IF(D2345=1,"",VLOOKUP(D2345,系数!$AA$1:$AJ$12,MATCH(C2345,圣物评级,0),1))</f>
        <v>35</v>
      </c>
      <c r="M2345" s="4">
        <f t="shared" si="261"/>
        <v>48967</v>
      </c>
    </row>
    <row r="2346" spans="1:13" x14ac:dyDescent="0.3">
      <c r="A2346" s="4">
        <f t="shared" si="256"/>
        <v>81000020</v>
      </c>
      <c r="B2346" s="4">
        <v>1</v>
      </c>
      <c r="C2346" s="4">
        <f>INDEX(属性!F:F,MATCH(强化!A2346,属性!A:A,0))</f>
        <v>17</v>
      </c>
      <c r="D2346" s="4">
        <f t="shared" si="257"/>
        <v>64</v>
      </c>
      <c r="E2346" s="4">
        <v>0</v>
      </c>
      <c r="F2346" s="4">
        <v>0</v>
      </c>
      <c r="G2346" s="4">
        <v>0</v>
      </c>
      <c r="H2346" s="4">
        <f t="shared" si="259"/>
        <v>0</v>
      </c>
      <c r="I2346" s="4">
        <f t="shared" si="260"/>
        <v>1030</v>
      </c>
      <c r="J2346" s="4">
        <f t="shared" si="258"/>
        <v>3601</v>
      </c>
      <c r="K2346" s="4">
        <f t="shared" si="255"/>
        <v>6000</v>
      </c>
      <c r="L2346" s="4">
        <f>IF(D2346=1,"",VLOOKUP(D2346,系数!$AA$1:$AJ$12,MATCH(C2346,圣物评级,0),1))</f>
        <v>35</v>
      </c>
      <c r="M2346" s="4">
        <f t="shared" si="261"/>
        <v>52271</v>
      </c>
    </row>
    <row r="2347" spans="1:13" x14ac:dyDescent="0.3">
      <c r="A2347" s="4">
        <f t="shared" si="256"/>
        <v>81000020</v>
      </c>
      <c r="B2347" s="4">
        <v>1</v>
      </c>
      <c r="C2347" s="4">
        <f>INDEX(属性!F:F,MATCH(强化!A2347,属性!A:A,0))</f>
        <v>17</v>
      </c>
      <c r="D2347" s="4">
        <f t="shared" si="257"/>
        <v>65</v>
      </c>
      <c r="E2347" s="4">
        <v>0</v>
      </c>
      <c r="F2347" s="4">
        <v>0</v>
      </c>
      <c r="G2347" s="4">
        <v>0</v>
      </c>
      <c r="H2347" s="4">
        <f t="shared" si="259"/>
        <v>0</v>
      </c>
      <c r="I2347" s="4">
        <f t="shared" si="260"/>
        <v>1040</v>
      </c>
      <c r="J2347" s="4">
        <f t="shared" si="258"/>
        <v>3925</v>
      </c>
      <c r="K2347" s="4">
        <f t="shared" si="255"/>
        <v>6000</v>
      </c>
      <c r="L2347" s="4">
        <f>IF(D2347=1,"",VLOOKUP(D2347,系数!$AA$1:$AJ$12,MATCH(C2347,圣物评级,0),1))</f>
        <v>35</v>
      </c>
      <c r="M2347" s="4">
        <f t="shared" si="261"/>
        <v>55872</v>
      </c>
    </row>
    <row r="2348" spans="1:13" x14ac:dyDescent="0.3">
      <c r="A2348" s="4">
        <f t="shared" si="256"/>
        <v>81000020</v>
      </c>
      <c r="B2348" s="4">
        <v>1</v>
      </c>
      <c r="C2348" s="4">
        <f>INDEX(属性!F:F,MATCH(强化!A2348,属性!A:A,0))</f>
        <v>17</v>
      </c>
      <c r="D2348" s="4">
        <f t="shared" si="257"/>
        <v>66</v>
      </c>
      <c r="E2348" s="4">
        <v>0</v>
      </c>
      <c r="F2348" s="4">
        <v>0</v>
      </c>
      <c r="G2348" s="4">
        <v>0</v>
      </c>
      <c r="H2348" s="4">
        <f t="shared" si="259"/>
        <v>0</v>
      </c>
      <c r="I2348" s="4">
        <f t="shared" si="260"/>
        <v>1050</v>
      </c>
      <c r="J2348" s="4">
        <f t="shared" si="258"/>
        <v>4278</v>
      </c>
      <c r="K2348" s="4">
        <f t="shared" si="255"/>
        <v>6000</v>
      </c>
      <c r="L2348" s="4">
        <f>IF(D2348=1,"",VLOOKUP(D2348,系数!$AA$1:$AJ$12,MATCH(C2348,圣物评级,0),1))</f>
        <v>35</v>
      </c>
      <c r="M2348" s="4">
        <f t="shared" si="261"/>
        <v>59797</v>
      </c>
    </row>
    <row r="2349" spans="1:13" x14ac:dyDescent="0.3">
      <c r="A2349" s="4">
        <f t="shared" si="256"/>
        <v>81000020</v>
      </c>
      <c r="B2349" s="4">
        <v>1</v>
      </c>
      <c r="C2349" s="4">
        <f>INDEX(属性!F:F,MATCH(强化!A2349,属性!A:A,0))</f>
        <v>17</v>
      </c>
      <c r="D2349" s="4">
        <f t="shared" si="257"/>
        <v>67</v>
      </c>
      <c r="E2349" s="4">
        <v>0</v>
      </c>
      <c r="F2349" s="4">
        <v>0</v>
      </c>
      <c r="G2349" s="4">
        <v>0</v>
      </c>
      <c r="H2349" s="4">
        <f t="shared" si="259"/>
        <v>0</v>
      </c>
      <c r="I2349" s="4">
        <f t="shared" si="260"/>
        <v>1060</v>
      </c>
      <c r="J2349" s="4">
        <f t="shared" si="258"/>
        <v>4663</v>
      </c>
      <c r="K2349" s="4">
        <f t="shared" si="255"/>
        <v>6000</v>
      </c>
      <c r="L2349" s="4">
        <f>IF(D2349=1,"",VLOOKUP(D2349,系数!$AA$1:$AJ$12,MATCH(C2349,圣物评级,0),1))</f>
        <v>35</v>
      </c>
      <c r="M2349" s="4">
        <f t="shared" si="261"/>
        <v>64075</v>
      </c>
    </row>
    <row r="2350" spans="1:13" x14ac:dyDescent="0.3">
      <c r="A2350" s="4">
        <f t="shared" si="256"/>
        <v>81000020</v>
      </c>
      <c r="B2350" s="4">
        <v>1</v>
      </c>
      <c r="C2350" s="4">
        <f>INDEX(属性!F:F,MATCH(强化!A2350,属性!A:A,0))</f>
        <v>17</v>
      </c>
      <c r="D2350" s="4">
        <f t="shared" si="257"/>
        <v>68</v>
      </c>
      <c r="E2350" s="4">
        <v>0</v>
      </c>
      <c r="F2350" s="4">
        <v>0</v>
      </c>
      <c r="G2350" s="4">
        <v>0</v>
      </c>
      <c r="H2350" s="4">
        <f t="shared" si="259"/>
        <v>0</v>
      </c>
      <c r="I2350" s="4">
        <f t="shared" si="260"/>
        <v>1070</v>
      </c>
      <c r="J2350" s="4">
        <f t="shared" si="258"/>
        <v>5082</v>
      </c>
      <c r="K2350" s="4">
        <f t="shared" si="255"/>
        <v>6000</v>
      </c>
      <c r="L2350" s="4">
        <f>IF(D2350=1,"",VLOOKUP(D2350,系数!$AA$1:$AJ$12,MATCH(C2350,圣物评级,0),1))</f>
        <v>35</v>
      </c>
      <c r="M2350" s="4">
        <f t="shared" si="261"/>
        <v>68738</v>
      </c>
    </row>
    <row r="2351" spans="1:13" x14ac:dyDescent="0.3">
      <c r="A2351" s="4">
        <f t="shared" si="256"/>
        <v>81000020</v>
      </c>
      <c r="B2351" s="4">
        <v>1</v>
      </c>
      <c r="C2351" s="4">
        <f>INDEX(属性!F:F,MATCH(强化!A2351,属性!A:A,0))</f>
        <v>17</v>
      </c>
      <c r="D2351" s="4">
        <f t="shared" si="257"/>
        <v>69</v>
      </c>
      <c r="E2351" s="4">
        <v>0</v>
      </c>
      <c r="F2351" s="4">
        <v>0</v>
      </c>
      <c r="G2351" s="4">
        <v>0</v>
      </c>
      <c r="H2351" s="4">
        <f t="shared" si="259"/>
        <v>0</v>
      </c>
      <c r="I2351" s="4">
        <f t="shared" si="260"/>
        <v>1080</v>
      </c>
      <c r="J2351" s="4">
        <f t="shared" si="258"/>
        <v>5539</v>
      </c>
      <c r="K2351" s="4">
        <f t="shared" si="255"/>
        <v>6000</v>
      </c>
      <c r="L2351" s="4">
        <f>IF(D2351=1,"",VLOOKUP(D2351,系数!$AA$1:$AJ$12,MATCH(C2351,圣物评级,0),1))</f>
        <v>35</v>
      </c>
      <c r="M2351" s="4">
        <f t="shared" si="261"/>
        <v>73820</v>
      </c>
    </row>
    <row r="2352" spans="1:13" x14ac:dyDescent="0.3">
      <c r="A2352" s="4">
        <f t="shared" si="256"/>
        <v>81000020</v>
      </c>
      <c r="B2352" s="4">
        <v>1</v>
      </c>
      <c r="C2352" s="4">
        <f>INDEX(属性!F:F,MATCH(强化!A2352,属性!A:A,0))</f>
        <v>17</v>
      </c>
      <c r="D2352" s="4">
        <f t="shared" si="257"/>
        <v>70</v>
      </c>
      <c r="E2352" s="4">
        <v>0</v>
      </c>
      <c r="F2352" s="4">
        <v>0</v>
      </c>
      <c r="G2352" s="4">
        <v>0</v>
      </c>
      <c r="H2352" s="4">
        <f t="shared" si="259"/>
        <v>0</v>
      </c>
      <c r="I2352" s="4">
        <f t="shared" si="260"/>
        <v>1090</v>
      </c>
      <c r="J2352" s="4">
        <f t="shared" si="258"/>
        <v>6037</v>
      </c>
      <c r="K2352" s="4">
        <f t="shared" si="255"/>
        <v>6000</v>
      </c>
      <c r="L2352" s="4">
        <f>IF(D2352=1,"",VLOOKUP(D2352,系数!$AA$1:$AJ$12,MATCH(C2352,圣物评级,0),1))</f>
        <v>40</v>
      </c>
      <c r="M2352" s="4">
        <f t="shared" si="261"/>
        <v>79359</v>
      </c>
    </row>
    <row r="2353" spans="1:13" x14ac:dyDescent="0.3">
      <c r="A2353" s="4">
        <f t="shared" si="256"/>
        <v>81000020</v>
      </c>
      <c r="B2353" s="4">
        <v>1</v>
      </c>
      <c r="C2353" s="4">
        <f>INDEX(属性!F:F,MATCH(强化!A2353,属性!A:A,0))</f>
        <v>17</v>
      </c>
      <c r="D2353" s="4">
        <f t="shared" si="257"/>
        <v>71</v>
      </c>
      <c r="E2353" s="4">
        <v>0</v>
      </c>
      <c r="F2353" s="4">
        <v>0</v>
      </c>
      <c r="G2353" s="4">
        <v>0</v>
      </c>
      <c r="H2353" s="4">
        <f t="shared" si="259"/>
        <v>0</v>
      </c>
      <c r="I2353" s="4">
        <f t="shared" si="260"/>
        <v>1100</v>
      </c>
      <c r="J2353" s="4">
        <f t="shared" si="258"/>
        <v>6701</v>
      </c>
      <c r="K2353" s="4">
        <f t="shared" si="255"/>
        <v>6000</v>
      </c>
      <c r="L2353" s="4">
        <f>IF(D2353=1,"",VLOOKUP(D2353,系数!$AA$1:$AJ$12,MATCH(C2353,圣物评级,0),1))</f>
        <v>40</v>
      </c>
      <c r="M2353" s="4">
        <f t="shared" si="261"/>
        <v>85396</v>
      </c>
    </row>
    <row r="2354" spans="1:13" x14ac:dyDescent="0.3">
      <c r="A2354" s="4">
        <f t="shared" si="256"/>
        <v>81000020</v>
      </c>
      <c r="B2354" s="4">
        <v>1</v>
      </c>
      <c r="C2354" s="4">
        <f>INDEX(属性!F:F,MATCH(强化!A2354,属性!A:A,0))</f>
        <v>17</v>
      </c>
      <c r="D2354" s="4">
        <f t="shared" si="257"/>
        <v>72</v>
      </c>
      <c r="E2354" s="4">
        <v>0</v>
      </c>
      <c r="F2354" s="4">
        <v>0</v>
      </c>
      <c r="G2354" s="4">
        <v>0</v>
      </c>
      <c r="H2354" s="4">
        <f t="shared" si="259"/>
        <v>0</v>
      </c>
      <c r="I2354" s="4">
        <f t="shared" si="260"/>
        <v>1110</v>
      </c>
      <c r="J2354" s="4">
        <f t="shared" si="258"/>
        <v>7438</v>
      </c>
      <c r="K2354" s="4">
        <f t="shared" si="255"/>
        <v>6000</v>
      </c>
      <c r="L2354" s="4">
        <f>IF(D2354=1,"",VLOOKUP(D2354,系数!$AA$1:$AJ$12,MATCH(C2354,圣物评级,0),1))</f>
        <v>40</v>
      </c>
      <c r="M2354" s="4">
        <f t="shared" si="261"/>
        <v>92097</v>
      </c>
    </row>
    <row r="2355" spans="1:13" x14ac:dyDescent="0.3">
      <c r="A2355" s="4">
        <f t="shared" si="256"/>
        <v>81000020</v>
      </c>
      <c r="B2355" s="4">
        <v>1</v>
      </c>
      <c r="C2355" s="4">
        <f>INDEX(属性!F:F,MATCH(强化!A2355,属性!A:A,0))</f>
        <v>17</v>
      </c>
      <c r="D2355" s="4">
        <f t="shared" si="257"/>
        <v>73</v>
      </c>
      <c r="E2355" s="4">
        <v>0</v>
      </c>
      <c r="F2355" s="4">
        <v>0</v>
      </c>
      <c r="G2355" s="4">
        <v>0</v>
      </c>
      <c r="H2355" s="4">
        <f t="shared" si="259"/>
        <v>0</v>
      </c>
      <c r="I2355" s="4">
        <f t="shared" si="260"/>
        <v>1120</v>
      </c>
      <c r="J2355" s="4">
        <f t="shared" si="258"/>
        <v>8256</v>
      </c>
      <c r="K2355" s="4">
        <f t="shared" si="255"/>
        <v>6000</v>
      </c>
      <c r="L2355" s="4">
        <f>IF(D2355=1,"",VLOOKUP(D2355,系数!$AA$1:$AJ$12,MATCH(C2355,圣物评级,0),1))</f>
        <v>40</v>
      </c>
      <c r="M2355" s="4">
        <f t="shared" si="261"/>
        <v>99535</v>
      </c>
    </row>
    <row r="2356" spans="1:13" x14ac:dyDescent="0.3">
      <c r="A2356" s="4">
        <f t="shared" si="256"/>
        <v>81000020</v>
      </c>
      <c r="B2356" s="4">
        <v>1</v>
      </c>
      <c r="C2356" s="4">
        <f>INDEX(属性!F:F,MATCH(强化!A2356,属性!A:A,0))</f>
        <v>17</v>
      </c>
      <c r="D2356" s="4">
        <f t="shared" si="257"/>
        <v>74</v>
      </c>
      <c r="E2356" s="4">
        <v>0</v>
      </c>
      <c r="F2356" s="4">
        <v>0</v>
      </c>
      <c r="G2356" s="4">
        <v>0</v>
      </c>
      <c r="H2356" s="4">
        <f t="shared" si="259"/>
        <v>0</v>
      </c>
      <c r="I2356" s="4">
        <f t="shared" si="260"/>
        <v>1130</v>
      </c>
      <c r="J2356" s="4">
        <f t="shared" si="258"/>
        <v>9164</v>
      </c>
      <c r="K2356" s="4">
        <f t="shared" ref="K2356:K2419" si="262">60*100</f>
        <v>6000</v>
      </c>
      <c r="L2356" s="4">
        <f>IF(D2356=1,"",VLOOKUP(D2356,系数!$AA$1:$AJ$12,MATCH(C2356,圣物评级,0),1))</f>
        <v>40</v>
      </c>
      <c r="M2356" s="4">
        <f t="shared" si="261"/>
        <v>107791</v>
      </c>
    </row>
    <row r="2357" spans="1:13" x14ac:dyDescent="0.3">
      <c r="A2357" s="4">
        <f t="shared" si="256"/>
        <v>81000020</v>
      </c>
      <c r="B2357" s="4">
        <v>1</v>
      </c>
      <c r="C2357" s="4">
        <f>INDEX(属性!F:F,MATCH(强化!A2357,属性!A:A,0))</f>
        <v>17</v>
      </c>
      <c r="D2357" s="4">
        <f t="shared" si="257"/>
        <v>75</v>
      </c>
      <c r="E2357" s="4">
        <v>0</v>
      </c>
      <c r="F2357" s="4">
        <v>0</v>
      </c>
      <c r="G2357" s="4">
        <v>0</v>
      </c>
      <c r="H2357" s="4">
        <f t="shared" si="259"/>
        <v>0</v>
      </c>
      <c r="I2357" s="4">
        <f t="shared" si="260"/>
        <v>1140</v>
      </c>
      <c r="J2357" s="4">
        <f t="shared" si="258"/>
        <v>10172</v>
      </c>
      <c r="K2357" s="4">
        <f t="shared" si="262"/>
        <v>6000</v>
      </c>
      <c r="L2357" s="4">
        <f>IF(D2357=1,"",VLOOKUP(D2357,系数!$AA$1:$AJ$12,MATCH(C2357,圣物评级,0),1))</f>
        <v>40</v>
      </c>
      <c r="M2357" s="4">
        <f t="shared" si="261"/>
        <v>116955</v>
      </c>
    </row>
    <row r="2358" spans="1:13" x14ac:dyDescent="0.3">
      <c r="A2358" s="4">
        <f t="shared" si="256"/>
        <v>81000020</v>
      </c>
      <c r="B2358" s="4">
        <v>1</v>
      </c>
      <c r="C2358" s="4">
        <f>INDEX(属性!F:F,MATCH(强化!A2358,属性!A:A,0))</f>
        <v>17</v>
      </c>
      <c r="D2358" s="4">
        <f t="shared" si="257"/>
        <v>76</v>
      </c>
      <c r="E2358" s="4">
        <v>0</v>
      </c>
      <c r="F2358" s="4">
        <v>0</v>
      </c>
      <c r="G2358" s="4">
        <v>0</v>
      </c>
      <c r="H2358" s="4">
        <f t="shared" si="259"/>
        <v>0</v>
      </c>
      <c r="I2358" s="4">
        <f t="shared" si="260"/>
        <v>1150</v>
      </c>
      <c r="J2358" s="4">
        <f t="shared" si="258"/>
        <v>11290</v>
      </c>
      <c r="K2358" s="4">
        <f t="shared" si="262"/>
        <v>6000</v>
      </c>
      <c r="L2358" s="4">
        <f>IF(D2358=1,"",VLOOKUP(D2358,系数!$AA$1:$AJ$12,MATCH(C2358,圣物评级,0),1))</f>
        <v>40</v>
      </c>
      <c r="M2358" s="4">
        <f t="shared" si="261"/>
        <v>127127</v>
      </c>
    </row>
    <row r="2359" spans="1:13" x14ac:dyDescent="0.3">
      <c r="A2359" s="4">
        <f t="shared" si="256"/>
        <v>81000020</v>
      </c>
      <c r="B2359" s="4">
        <v>1</v>
      </c>
      <c r="C2359" s="4">
        <f>INDEX(属性!F:F,MATCH(强化!A2359,属性!A:A,0))</f>
        <v>17</v>
      </c>
      <c r="D2359" s="4">
        <f t="shared" si="257"/>
        <v>77</v>
      </c>
      <c r="E2359" s="4">
        <v>0</v>
      </c>
      <c r="F2359" s="4">
        <v>0</v>
      </c>
      <c r="G2359" s="4">
        <v>0</v>
      </c>
      <c r="H2359" s="4">
        <f t="shared" si="259"/>
        <v>0</v>
      </c>
      <c r="I2359" s="4">
        <f t="shared" si="260"/>
        <v>1160</v>
      </c>
      <c r="J2359" s="4">
        <f t="shared" si="258"/>
        <v>12531</v>
      </c>
      <c r="K2359" s="4">
        <f t="shared" si="262"/>
        <v>6000</v>
      </c>
      <c r="L2359" s="4">
        <f>IF(D2359=1,"",VLOOKUP(D2359,系数!$AA$1:$AJ$12,MATCH(C2359,圣物评级,0),1))</f>
        <v>40</v>
      </c>
      <c r="M2359" s="4">
        <f t="shared" si="261"/>
        <v>138417</v>
      </c>
    </row>
    <row r="2360" spans="1:13" x14ac:dyDescent="0.3">
      <c r="A2360" s="4">
        <f t="shared" si="256"/>
        <v>81000020</v>
      </c>
      <c r="B2360" s="4">
        <v>1</v>
      </c>
      <c r="C2360" s="4">
        <f>INDEX(属性!F:F,MATCH(强化!A2360,属性!A:A,0))</f>
        <v>17</v>
      </c>
      <c r="D2360" s="4">
        <f t="shared" si="257"/>
        <v>78</v>
      </c>
      <c r="E2360" s="4">
        <v>0</v>
      </c>
      <c r="F2360" s="4">
        <v>0</v>
      </c>
      <c r="G2360" s="4">
        <v>0</v>
      </c>
      <c r="H2360" s="4">
        <f t="shared" si="259"/>
        <v>0</v>
      </c>
      <c r="I2360" s="4">
        <f t="shared" si="260"/>
        <v>1170</v>
      </c>
      <c r="J2360" s="4">
        <f t="shared" si="258"/>
        <v>13909</v>
      </c>
      <c r="K2360" s="4">
        <f t="shared" si="262"/>
        <v>6000</v>
      </c>
      <c r="L2360" s="4">
        <f>IF(D2360=1,"",VLOOKUP(D2360,系数!$AA$1:$AJ$12,MATCH(C2360,圣物评级,0),1))</f>
        <v>40</v>
      </c>
      <c r="M2360" s="4">
        <f t="shared" si="261"/>
        <v>150948</v>
      </c>
    </row>
    <row r="2361" spans="1:13" x14ac:dyDescent="0.3">
      <c r="A2361" s="4">
        <f t="shared" si="256"/>
        <v>81000020</v>
      </c>
      <c r="B2361" s="4">
        <v>1</v>
      </c>
      <c r="C2361" s="4">
        <f>INDEX(属性!F:F,MATCH(强化!A2361,属性!A:A,0))</f>
        <v>17</v>
      </c>
      <c r="D2361" s="4">
        <f t="shared" si="257"/>
        <v>79</v>
      </c>
      <c r="E2361" s="4">
        <v>0</v>
      </c>
      <c r="F2361" s="4">
        <v>0</v>
      </c>
      <c r="G2361" s="4">
        <v>0</v>
      </c>
      <c r="H2361" s="4">
        <f t="shared" si="259"/>
        <v>0</v>
      </c>
      <c r="I2361" s="4">
        <f t="shared" si="260"/>
        <v>1180</v>
      </c>
      <c r="J2361" s="4">
        <f t="shared" si="258"/>
        <v>15438</v>
      </c>
      <c r="K2361" s="4">
        <f t="shared" si="262"/>
        <v>6000</v>
      </c>
      <c r="L2361" s="4">
        <f>IF(D2361=1,"",VLOOKUP(D2361,系数!$AA$1:$AJ$12,MATCH(C2361,圣物评级,0),1))</f>
        <v>40</v>
      </c>
      <c r="M2361" s="4">
        <f t="shared" si="261"/>
        <v>164857</v>
      </c>
    </row>
    <row r="2362" spans="1:13" x14ac:dyDescent="0.3">
      <c r="A2362" s="4">
        <f t="shared" si="256"/>
        <v>81000020</v>
      </c>
      <c r="B2362" s="4">
        <v>1</v>
      </c>
      <c r="C2362" s="4">
        <f>INDEX(属性!F:F,MATCH(强化!A2362,属性!A:A,0))</f>
        <v>17</v>
      </c>
      <c r="D2362" s="4">
        <f t="shared" si="257"/>
        <v>80</v>
      </c>
      <c r="E2362" s="4">
        <v>0</v>
      </c>
      <c r="F2362" s="4">
        <v>0</v>
      </c>
      <c r="G2362" s="4">
        <v>0</v>
      </c>
      <c r="H2362" s="4">
        <f t="shared" si="259"/>
        <v>0</v>
      </c>
      <c r="I2362" s="4">
        <f t="shared" si="260"/>
        <v>1190</v>
      </c>
      <c r="J2362" s="4">
        <f t="shared" si="258"/>
        <v>18000</v>
      </c>
      <c r="K2362" s="4">
        <f t="shared" si="262"/>
        <v>6000</v>
      </c>
      <c r="L2362" s="4">
        <f>IF(D2362=1,"",VLOOKUP(D2362,系数!$AA$1:$AJ$12,MATCH(C2362,圣物评级,0),1))</f>
        <v>45</v>
      </c>
      <c r="M2362" s="4">
        <f t="shared" si="261"/>
        <v>180295</v>
      </c>
    </row>
    <row r="2363" spans="1:13" x14ac:dyDescent="0.3">
      <c r="A2363" s="4">
        <f t="shared" si="256"/>
        <v>81000020</v>
      </c>
      <c r="B2363" s="4">
        <v>1</v>
      </c>
      <c r="C2363" s="4">
        <f>INDEX(属性!F:F,MATCH(强化!A2363,属性!A:A,0))</f>
        <v>17</v>
      </c>
      <c r="D2363" s="4">
        <f t="shared" si="257"/>
        <v>81</v>
      </c>
      <c r="E2363" s="4">
        <v>0</v>
      </c>
      <c r="F2363" s="4">
        <v>0</v>
      </c>
      <c r="G2363" s="4">
        <v>0</v>
      </c>
      <c r="H2363" s="4">
        <f t="shared" si="259"/>
        <v>0</v>
      </c>
      <c r="I2363" s="4">
        <f t="shared" si="260"/>
        <v>1200</v>
      </c>
      <c r="J2363" s="4">
        <f t="shared" si="258"/>
        <v>21000</v>
      </c>
      <c r="K2363" s="4">
        <f t="shared" si="262"/>
        <v>6000</v>
      </c>
      <c r="L2363" s="4">
        <f>IF(D2363=1,"",VLOOKUP(D2363,系数!$AA$1:$AJ$12,MATCH(C2363,圣物评级,0),1))</f>
        <v>45</v>
      </c>
      <c r="M2363" s="4">
        <f t="shared" si="261"/>
        <v>198295</v>
      </c>
    </row>
    <row r="2364" spans="1:13" x14ac:dyDescent="0.3">
      <c r="A2364" s="4">
        <f t="shared" ref="A2364:A2427" si="263">A2244+1</f>
        <v>81000020</v>
      </c>
      <c r="B2364" s="4">
        <v>1</v>
      </c>
      <c r="C2364" s="4">
        <f>INDEX(属性!F:F,MATCH(强化!A2364,属性!A:A,0))</f>
        <v>17</v>
      </c>
      <c r="D2364" s="4">
        <f t="shared" ref="D2364:D2427" si="264">D2244</f>
        <v>82</v>
      </c>
      <c r="E2364" s="4">
        <v>0</v>
      </c>
      <c r="F2364" s="4">
        <v>0</v>
      </c>
      <c r="G2364" s="4">
        <v>0</v>
      </c>
      <c r="H2364" s="4">
        <f t="shared" si="259"/>
        <v>0</v>
      </c>
      <c r="I2364" s="4">
        <f t="shared" si="260"/>
        <v>1210</v>
      </c>
      <c r="J2364" s="4">
        <f t="shared" ref="J2364:J2427" si="265">J2244</f>
        <v>24000</v>
      </c>
      <c r="K2364" s="4">
        <f t="shared" si="262"/>
        <v>6000</v>
      </c>
      <c r="L2364" s="4">
        <f>IF(D2364=1,"",VLOOKUP(D2364,系数!$AA$1:$AJ$12,MATCH(C2364,圣物评级,0),1))</f>
        <v>45</v>
      </c>
      <c r="M2364" s="4">
        <f t="shared" si="261"/>
        <v>219295</v>
      </c>
    </row>
    <row r="2365" spans="1:13" x14ac:dyDescent="0.3">
      <c r="A2365" s="4">
        <f t="shared" si="263"/>
        <v>81000020</v>
      </c>
      <c r="B2365" s="4">
        <v>1</v>
      </c>
      <c r="C2365" s="4">
        <f>INDEX(属性!F:F,MATCH(强化!A2365,属性!A:A,0))</f>
        <v>17</v>
      </c>
      <c r="D2365" s="4">
        <f t="shared" si="264"/>
        <v>83</v>
      </c>
      <c r="E2365" s="4">
        <v>0</v>
      </c>
      <c r="F2365" s="4">
        <v>0</v>
      </c>
      <c r="G2365" s="4">
        <v>0</v>
      </c>
      <c r="H2365" s="4">
        <f t="shared" si="259"/>
        <v>0</v>
      </c>
      <c r="I2365" s="4">
        <f t="shared" si="260"/>
        <v>1220</v>
      </c>
      <c r="J2365" s="4">
        <f t="shared" si="265"/>
        <v>27000</v>
      </c>
      <c r="K2365" s="4">
        <f t="shared" si="262"/>
        <v>6000</v>
      </c>
      <c r="L2365" s="4">
        <f>IF(D2365=1,"",VLOOKUP(D2365,系数!$AA$1:$AJ$12,MATCH(C2365,圣物评级,0),1))</f>
        <v>45</v>
      </c>
      <c r="M2365" s="4">
        <f t="shared" si="261"/>
        <v>243295</v>
      </c>
    </row>
    <row r="2366" spans="1:13" x14ac:dyDescent="0.3">
      <c r="A2366" s="4">
        <f t="shared" si="263"/>
        <v>81000020</v>
      </c>
      <c r="B2366" s="4">
        <v>1</v>
      </c>
      <c r="C2366" s="4">
        <f>INDEX(属性!F:F,MATCH(强化!A2366,属性!A:A,0))</f>
        <v>17</v>
      </c>
      <c r="D2366" s="4">
        <f t="shared" si="264"/>
        <v>84</v>
      </c>
      <c r="E2366" s="4">
        <v>0</v>
      </c>
      <c r="F2366" s="4">
        <v>0</v>
      </c>
      <c r="G2366" s="4">
        <v>0</v>
      </c>
      <c r="H2366" s="4">
        <f t="shared" si="259"/>
        <v>0</v>
      </c>
      <c r="I2366" s="4">
        <f t="shared" si="260"/>
        <v>1230</v>
      </c>
      <c r="J2366" s="4">
        <f t="shared" si="265"/>
        <v>30000</v>
      </c>
      <c r="K2366" s="4">
        <f t="shared" si="262"/>
        <v>6000</v>
      </c>
      <c r="L2366" s="4">
        <f>IF(D2366=1,"",VLOOKUP(D2366,系数!$AA$1:$AJ$12,MATCH(C2366,圣物评级,0),1))</f>
        <v>45</v>
      </c>
      <c r="M2366" s="4">
        <f t="shared" si="261"/>
        <v>270295</v>
      </c>
    </row>
    <row r="2367" spans="1:13" x14ac:dyDescent="0.3">
      <c r="A2367" s="4">
        <f t="shared" si="263"/>
        <v>81000020</v>
      </c>
      <c r="B2367" s="4">
        <v>1</v>
      </c>
      <c r="C2367" s="4">
        <f>INDEX(属性!F:F,MATCH(强化!A2367,属性!A:A,0))</f>
        <v>17</v>
      </c>
      <c r="D2367" s="4">
        <f t="shared" si="264"/>
        <v>85</v>
      </c>
      <c r="E2367" s="4">
        <v>0</v>
      </c>
      <c r="F2367" s="4">
        <v>0</v>
      </c>
      <c r="G2367" s="4">
        <v>0</v>
      </c>
      <c r="H2367" s="4">
        <f t="shared" si="259"/>
        <v>0</v>
      </c>
      <c r="I2367" s="4">
        <f t="shared" si="260"/>
        <v>1240</v>
      </c>
      <c r="J2367" s="4">
        <f t="shared" si="265"/>
        <v>35000</v>
      </c>
      <c r="K2367" s="4">
        <f t="shared" si="262"/>
        <v>6000</v>
      </c>
      <c r="L2367" s="4">
        <f>IF(D2367=1,"",VLOOKUP(D2367,系数!$AA$1:$AJ$12,MATCH(C2367,圣物评级,0),1))</f>
        <v>45</v>
      </c>
      <c r="M2367" s="4">
        <f t="shared" si="261"/>
        <v>300295</v>
      </c>
    </row>
    <row r="2368" spans="1:13" x14ac:dyDescent="0.3">
      <c r="A2368" s="4">
        <f t="shared" si="263"/>
        <v>81000020</v>
      </c>
      <c r="B2368" s="4">
        <v>1</v>
      </c>
      <c r="C2368" s="4">
        <f>INDEX(属性!F:F,MATCH(强化!A2368,属性!A:A,0))</f>
        <v>17</v>
      </c>
      <c r="D2368" s="4">
        <f t="shared" si="264"/>
        <v>86</v>
      </c>
      <c r="E2368" s="4">
        <v>0</v>
      </c>
      <c r="F2368" s="4">
        <v>0</v>
      </c>
      <c r="G2368" s="4">
        <v>0</v>
      </c>
      <c r="H2368" s="4">
        <f t="shared" si="259"/>
        <v>0</v>
      </c>
      <c r="I2368" s="4">
        <f t="shared" si="260"/>
        <v>1250</v>
      </c>
      <c r="J2368" s="4">
        <f t="shared" si="265"/>
        <v>40000</v>
      </c>
      <c r="K2368" s="4">
        <f t="shared" si="262"/>
        <v>6000</v>
      </c>
      <c r="L2368" s="4">
        <f>IF(D2368=1,"",VLOOKUP(D2368,系数!$AA$1:$AJ$12,MATCH(C2368,圣物评级,0),1))</f>
        <v>45</v>
      </c>
      <c r="M2368" s="4">
        <f t="shared" si="261"/>
        <v>335295</v>
      </c>
    </row>
    <row r="2369" spans="1:13" x14ac:dyDescent="0.3">
      <c r="A2369" s="4">
        <f t="shared" si="263"/>
        <v>81000020</v>
      </c>
      <c r="B2369" s="4">
        <v>1</v>
      </c>
      <c r="C2369" s="4">
        <f>INDEX(属性!F:F,MATCH(强化!A2369,属性!A:A,0))</f>
        <v>17</v>
      </c>
      <c r="D2369" s="4">
        <f t="shared" si="264"/>
        <v>87</v>
      </c>
      <c r="E2369" s="4">
        <v>0</v>
      </c>
      <c r="F2369" s="4">
        <v>0</v>
      </c>
      <c r="G2369" s="4">
        <v>0</v>
      </c>
      <c r="H2369" s="4">
        <f t="shared" si="259"/>
        <v>0</v>
      </c>
      <c r="I2369" s="4">
        <f t="shared" si="260"/>
        <v>1260</v>
      </c>
      <c r="J2369" s="4">
        <f t="shared" si="265"/>
        <v>45000</v>
      </c>
      <c r="K2369" s="4">
        <f t="shared" si="262"/>
        <v>6000</v>
      </c>
      <c r="L2369" s="4">
        <f>IF(D2369=1,"",VLOOKUP(D2369,系数!$AA$1:$AJ$12,MATCH(C2369,圣物评级,0),1))</f>
        <v>45</v>
      </c>
      <c r="M2369" s="4">
        <f t="shared" si="261"/>
        <v>375295</v>
      </c>
    </row>
    <row r="2370" spans="1:13" x14ac:dyDescent="0.3">
      <c r="A2370" s="4">
        <f t="shared" si="263"/>
        <v>81000020</v>
      </c>
      <c r="B2370" s="4">
        <v>1</v>
      </c>
      <c r="C2370" s="4">
        <f>INDEX(属性!F:F,MATCH(强化!A2370,属性!A:A,0))</f>
        <v>17</v>
      </c>
      <c r="D2370" s="4">
        <f t="shared" si="264"/>
        <v>88</v>
      </c>
      <c r="E2370" s="4">
        <v>0</v>
      </c>
      <c r="F2370" s="4">
        <v>0</v>
      </c>
      <c r="G2370" s="4">
        <v>0</v>
      </c>
      <c r="H2370" s="4">
        <f t="shared" si="259"/>
        <v>0</v>
      </c>
      <c r="I2370" s="4">
        <f t="shared" si="260"/>
        <v>1270</v>
      </c>
      <c r="J2370" s="4">
        <f t="shared" si="265"/>
        <v>50000</v>
      </c>
      <c r="K2370" s="4">
        <f t="shared" si="262"/>
        <v>6000</v>
      </c>
      <c r="L2370" s="4">
        <f>IF(D2370=1,"",VLOOKUP(D2370,系数!$AA$1:$AJ$12,MATCH(C2370,圣物评级,0),1))</f>
        <v>45</v>
      </c>
      <c r="M2370" s="4">
        <f t="shared" si="261"/>
        <v>420295</v>
      </c>
    </row>
    <row r="2371" spans="1:13" x14ac:dyDescent="0.3">
      <c r="A2371" s="4">
        <f t="shared" si="263"/>
        <v>81000020</v>
      </c>
      <c r="B2371" s="4">
        <v>1</v>
      </c>
      <c r="C2371" s="4">
        <f>INDEX(属性!F:F,MATCH(强化!A2371,属性!A:A,0))</f>
        <v>17</v>
      </c>
      <c r="D2371" s="4">
        <f t="shared" si="264"/>
        <v>89</v>
      </c>
      <c r="E2371" s="4">
        <v>0</v>
      </c>
      <c r="F2371" s="4">
        <v>0</v>
      </c>
      <c r="G2371" s="4">
        <v>0</v>
      </c>
      <c r="H2371" s="4">
        <f t="shared" ref="H2371:H2434" si="266">IF(B2371=1,0,VLOOKUP($C2371,圣物数值,2,0)+VLOOKUP($C2371,圣物数值,3,0)*($D2371-1))</f>
        <v>0</v>
      </c>
      <c r="I2371" s="4">
        <f t="shared" ref="I2371:I2434" si="267">IF(B2371=2,0,VLOOKUP($C2371,圣物数值,2,0)+VLOOKUP($C2371,圣物数值,3,0)*($D2371-1))</f>
        <v>1280</v>
      </c>
      <c r="J2371" s="4">
        <f t="shared" si="265"/>
        <v>55000</v>
      </c>
      <c r="K2371" s="4">
        <f t="shared" si="262"/>
        <v>6000</v>
      </c>
      <c r="L2371" s="4">
        <f>IF(D2371=1,"",VLOOKUP(D2371,系数!$AA$1:$AJ$12,MATCH(C2371,圣物评级,0),1))</f>
        <v>45</v>
      </c>
      <c r="M2371" s="4">
        <f t="shared" ref="M2371:M2434" si="268">IF(D2371=1,0,M2370+J2370)</f>
        <v>470295</v>
      </c>
    </row>
    <row r="2372" spans="1:13" x14ac:dyDescent="0.3">
      <c r="A2372" s="4">
        <f t="shared" si="263"/>
        <v>81000020</v>
      </c>
      <c r="B2372" s="4">
        <v>1</v>
      </c>
      <c r="C2372" s="4">
        <f>INDEX(属性!F:F,MATCH(强化!A2372,属性!A:A,0))</f>
        <v>17</v>
      </c>
      <c r="D2372" s="4">
        <f t="shared" si="264"/>
        <v>90</v>
      </c>
      <c r="E2372" s="4">
        <v>0</v>
      </c>
      <c r="F2372" s="4">
        <v>0</v>
      </c>
      <c r="G2372" s="4">
        <v>0</v>
      </c>
      <c r="H2372" s="4">
        <f t="shared" si="266"/>
        <v>0</v>
      </c>
      <c r="I2372" s="4">
        <f t="shared" si="267"/>
        <v>1290</v>
      </c>
      <c r="J2372" s="4">
        <f t="shared" si="265"/>
        <v>55000</v>
      </c>
      <c r="K2372" s="4">
        <f t="shared" si="262"/>
        <v>6000</v>
      </c>
      <c r="L2372" s="4">
        <f>IF(D2372=1,"",VLOOKUP(D2372,系数!$AA$1:$AJ$12,MATCH(C2372,圣物评级,0),1))</f>
        <v>50</v>
      </c>
      <c r="M2372" s="4">
        <f t="shared" si="268"/>
        <v>525295</v>
      </c>
    </row>
    <row r="2373" spans="1:13" x14ac:dyDescent="0.3">
      <c r="A2373" s="4">
        <f t="shared" si="263"/>
        <v>81000020</v>
      </c>
      <c r="B2373" s="4">
        <v>1</v>
      </c>
      <c r="C2373" s="4">
        <f>INDEX(属性!F:F,MATCH(强化!A2373,属性!A:A,0))</f>
        <v>17</v>
      </c>
      <c r="D2373" s="4">
        <f t="shared" si="264"/>
        <v>91</v>
      </c>
      <c r="E2373" s="4">
        <v>0</v>
      </c>
      <c r="F2373" s="4">
        <v>0</v>
      </c>
      <c r="G2373" s="4">
        <v>0</v>
      </c>
      <c r="H2373" s="4">
        <f t="shared" si="266"/>
        <v>0</v>
      </c>
      <c r="I2373" s="4">
        <f t="shared" si="267"/>
        <v>1300</v>
      </c>
      <c r="J2373" s="4">
        <f t="shared" si="265"/>
        <v>55000</v>
      </c>
      <c r="K2373" s="4">
        <f t="shared" si="262"/>
        <v>6000</v>
      </c>
      <c r="L2373" s="4">
        <f>IF(D2373=1,"",VLOOKUP(D2373,系数!$AA$1:$AJ$12,MATCH(C2373,圣物评级,0),1))</f>
        <v>50</v>
      </c>
      <c r="M2373" s="4">
        <f t="shared" si="268"/>
        <v>580295</v>
      </c>
    </row>
    <row r="2374" spans="1:13" x14ac:dyDescent="0.3">
      <c r="A2374" s="4">
        <f t="shared" si="263"/>
        <v>81000020</v>
      </c>
      <c r="B2374" s="4">
        <v>1</v>
      </c>
      <c r="C2374" s="4">
        <f>INDEX(属性!F:F,MATCH(强化!A2374,属性!A:A,0))</f>
        <v>17</v>
      </c>
      <c r="D2374" s="4">
        <f t="shared" si="264"/>
        <v>92</v>
      </c>
      <c r="E2374" s="4">
        <v>0</v>
      </c>
      <c r="F2374" s="4">
        <v>0</v>
      </c>
      <c r="G2374" s="4">
        <v>0</v>
      </c>
      <c r="H2374" s="4">
        <f t="shared" si="266"/>
        <v>0</v>
      </c>
      <c r="I2374" s="4">
        <f t="shared" si="267"/>
        <v>1310</v>
      </c>
      <c r="J2374" s="4">
        <f t="shared" si="265"/>
        <v>55000</v>
      </c>
      <c r="K2374" s="4">
        <f t="shared" si="262"/>
        <v>6000</v>
      </c>
      <c r="L2374" s="4">
        <f>IF(D2374=1,"",VLOOKUP(D2374,系数!$AA$1:$AJ$12,MATCH(C2374,圣物评级,0),1))</f>
        <v>50</v>
      </c>
      <c r="M2374" s="4">
        <f t="shared" si="268"/>
        <v>635295</v>
      </c>
    </row>
    <row r="2375" spans="1:13" x14ac:dyDescent="0.3">
      <c r="A2375" s="4">
        <f t="shared" si="263"/>
        <v>81000020</v>
      </c>
      <c r="B2375" s="4">
        <v>1</v>
      </c>
      <c r="C2375" s="4">
        <f>INDEX(属性!F:F,MATCH(强化!A2375,属性!A:A,0))</f>
        <v>17</v>
      </c>
      <c r="D2375" s="4">
        <f t="shared" si="264"/>
        <v>93</v>
      </c>
      <c r="E2375" s="4">
        <v>0</v>
      </c>
      <c r="F2375" s="4">
        <v>0</v>
      </c>
      <c r="G2375" s="4">
        <v>0</v>
      </c>
      <c r="H2375" s="4">
        <f t="shared" si="266"/>
        <v>0</v>
      </c>
      <c r="I2375" s="4">
        <f t="shared" si="267"/>
        <v>1320</v>
      </c>
      <c r="J2375" s="4">
        <f t="shared" si="265"/>
        <v>55000</v>
      </c>
      <c r="K2375" s="4">
        <f t="shared" si="262"/>
        <v>6000</v>
      </c>
      <c r="L2375" s="4">
        <f>IF(D2375=1,"",VLOOKUP(D2375,系数!$AA$1:$AJ$12,MATCH(C2375,圣物评级,0),1))</f>
        <v>50</v>
      </c>
      <c r="M2375" s="4">
        <f t="shared" si="268"/>
        <v>690295</v>
      </c>
    </row>
    <row r="2376" spans="1:13" x14ac:dyDescent="0.3">
      <c r="A2376" s="4">
        <f t="shared" si="263"/>
        <v>81000020</v>
      </c>
      <c r="B2376" s="4">
        <v>1</v>
      </c>
      <c r="C2376" s="4">
        <f>INDEX(属性!F:F,MATCH(强化!A2376,属性!A:A,0))</f>
        <v>17</v>
      </c>
      <c r="D2376" s="4">
        <f t="shared" si="264"/>
        <v>94</v>
      </c>
      <c r="E2376" s="4">
        <v>0</v>
      </c>
      <c r="F2376" s="4">
        <v>0</v>
      </c>
      <c r="G2376" s="4">
        <v>0</v>
      </c>
      <c r="H2376" s="4">
        <f t="shared" si="266"/>
        <v>0</v>
      </c>
      <c r="I2376" s="4">
        <f t="shared" si="267"/>
        <v>1330</v>
      </c>
      <c r="J2376" s="4">
        <f t="shared" si="265"/>
        <v>55000</v>
      </c>
      <c r="K2376" s="4">
        <f t="shared" si="262"/>
        <v>6000</v>
      </c>
      <c r="L2376" s="4">
        <f>IF(D2376=1,"",VLOOKUP(D2376,系数!$AA$1:$AJ$12,MATCH(C2376,圣物评级,0),1))</f>
        <v>50</v>
      </c>
      <c r="M2376" s="4">
        <f t="shared" si="268"/>
        <v>745295</v>
      </c>
    </row>
    <row r="2377" spans="1:13" x14ac:dyDescent="0.3">
      <c r="A2377" s="4">
        <f t="shared" si="263"/>
        <v>81000020</v>
      </c>
      <c r="B2377" s="4">
        <v>1</v>
      </c>
      <c r="C2377" s="4">
        <f>INDEX(属性!F:F,MATCH(强化!A2377,属性!A:A,0))</f>
        <v>17</v>
      </c>
      <c r="D2377" s="4">
        <f t="shared" si="264"/>
        <v>95</v>
      </c>
      <c r="E2377" s="4">
        <v>0</v>
      </c>
      <c r="F2377" s="4">
        <v>0</v>
      </c>
      <c r="G2377" s="4">
        <v>0</v>
      </c>
      <c r="H2377" s="4">
        <f t="shared" si="266"/>
        <v>0</v>
      </c>
      <c r="I2377" s="4">
        <f t="shared" si="267"/>
        <v>1340</v>
      </c>
      <c r="J2377" s="4">
        <f t="shared" si="265"/>
        <v>55000</v>
      </c>
      <c r="K2377" s="4">
        <f t="shared" si="262"/>
        <v>6000</v>
      </c>
      <c r="L2377" s="4">
        <f>IF(D2377=1,"",VLOOKUP(D2377,系数!$AA$1:$AJ$12,MATCH(C2377,圣物评级,0),1))</f>
        <v>50</v>
      </c>
      <c r="M2377" s="4">
        <f t="shared" si="268"/>
        <v>800295</v>
      </c>
    </row>
    <row r="2378" spans="1:13" x14ac:dyDescent="0.3">
      <c r="A2378" s="4">
        <f t="shared" si="263"/>
        <v>81000020</v>
      </c>
      <c r="B2378" s="4">
        <v>1</v>
      </c>
      <c r="C2378" s="4">
        <f>INDEX(属性!F:F,MATCH(强化!A2378,属性!A:A,0))</f>
        <v>17</v>
      </c>
      <c r="D2378" s="4">
        <f t="shared" si="264"/>
        <v>96</v>
      </c>
      <c r="E2378" s="4">
        <v>0</v>
      </c>
      <c r="F2378" s="4">
        <v>0</v>
      </c>
      <c r="G2378" s="4">
        <v>0</v>
      </c>
      <c r="H2378" s="4">
        <f t="shared" si="266"/>
        <v>0</v>
      </c>
      <c r="I2378" s="4">
        <f t="shared" si="267"/>
        <v>1350</v>
      </c>
      <c r="J2378" s="4">
        <f t="shared" si="265"/>
        <v>55000</v>
      </c>
      <c r="K2378" s="4">
        <f t="shared" si="262"/>
        <v>6000</v>
      </c>
      <c r="L2378" s="4">
        <f>IF(D2378=1,"",VLOOKUP(D2378,系数!$AA$1:$AJ$12,MATCH(C2378,圣物评级,0),1))</f>
        <v>50</v>
      </c>
      <c r="M2378" s="4">
        <f t="shared" si="268"/>
        <v>855295</v>
      </c>
    </row>
    <row r="2379" spans="1:13" x14ac:dyDescent="0.3">
      <c r="A2379" s="4">
        <f t="shared" si="263"/>
        <v>81000020</v>
      </c>
      <c r="B2379" s="4">
        <v>1</v>
      </c>
      <c r="C2379" s="4">
        <f>INDEX(属性!F:F,MATCH(强化!A2379,属性!A:A,0))</f>
        <v>17</v>
      </c>
      <c r="D2379" s="4">
        <f t="shared" si="264"/>
        <v>97</v>
      </c>
      <c r="E2379" s="4">
        <v>0</v>
      </c>
      <c r="F2379" s="4">
        <v>0</v>
      </c>
      <c r="G2379" s="4">
        <v>0</v>
      </c>
      <c r="H2379" s="4">
        <f t="shared" si="266"/>
        <v>0</v>
      </c>
      <c r="I2379" s="4">
        <f t="shared" si="267"/>
        <v>1360</v>
      </c>
      <c r="J2379" s="4">
        <f t="shared" si="265"/>
        <v>55000</v>
      </c>
      <c r="K2379" s="4">
        <f t="shared" si="262"/>
        <v>6000</v>
      </c>
      <c r="L2379" s="4">
        <f>IF(D2379=1,"",VLOOKUP(D2379,系数!$AA$1:$AJ$12,MATCH(C2379,圣物评级,0),1))</f>
        <v>50</v>
      </c>
      <c r="M2379" s="4">
        <f t="shared" si="268"/>
        <v>910295</v>
      </c>
    </row>
    <row r="2380" spans="1:13" x14ac:dyDescent="0.3">
      <c r="A2380" s="4">
        <f t="shared" si="263"/>
        <v>81000020</v>
      </c>
      <c r="B2380" s="4">
        <v>1</v>
      </c>
      <c r="C2380" s="4">
        <f>INDEX(属性!F:F,MATCH(强化!A2380,属性!A:A,0))</f>
        <v>17</v>
      </c>
      <c r="D2380" s="4">
        <f t="shared" si="264"/>
        <v>98</v>
      </c>
      <c r="E2380" s="4">
        <v>0</v>
      </c>
      <c r="F2380" s="4">
        <v>0</v>
      </c>
      <c r="G2380" s="4">
        <v>0</v>
      </c>
      <c r="H2380" s="4">
        <f t="shared" si="266"/>
        <v>0</v>
      </c>
      <c r="I2380" s="4">
        <f t="shared" si="267"/>
        <v>1370</v>
      </c>
      <c r="J2380" s="4">
        <f t="shared" si="265"/>
        <v>55000</v>
      </c>
      <c r="K2380" s="4">
        <f t="shared" si="262"/>
        <v>6000</v>
      </c>
      <c r="L2380" s="4">
        <f>IF(D2380=1,"",VLOOKUP(D2380,系数!$AA$1:$AJ$12,MATCH(C2380,圣物评级,0),1))</f>
        <v>50</v>
      </c>
      <c r="M2380" s="4">
        <f t="shared" si="268"/>
        <v>965295</v>
      </c>
    </row>
    <row r="2381" spans="1:13" x14ac:dyDescent="0.3">
      <c r="A2381" s="4">
        <f t="shared" si="263"/>
        <v>81000020</v>
      </c>
      <c r="B2381" s="4">
        <v>1</v>
      </c>
      <c r="C2381" s="4">
        <f>INDEX(属性!F:F,MATCH(强化!A2381,属性!A:A,0))</f>
        <v>17</v>
      </c>
      <c r="D2381" s="4">
        <f t="shared" si="264"/>
        <v>99</v>
      </c>
      <c r="E2381" s="4">
        <v>0</v>
      </c>
      <c r="F2381" s="4">
        <v>0</v>
      </c>
      <c r="G2381" s="4">
        <v>0</v>
      </c>
      <c r="H2381" s="4">
        <f t="shared" si="266"/>
        <v>0</v>
      </c>
      <c r="I2381" s="4">
        <f t="shared" si="267"/>
        <v>1380</v>
      </c>
      <c r="J2381" s="4">
        <f t="shared" si="265"/>
        <v>55000</v>
      </c>
      <c r="K2381" s="4">
        <f t="shared" si="262"/>
        <v>6000</v>
      </c>
      <c r="L2381" s="4">
        <f>IF(D2381=1,"",VLOOKUP(D2381,系数!$AA$1:$AJ$12,MATCH(C2381,圣物评级,0),1))</f>
        <v>50</v>
      </c>
      <c r="M2381" s="4">
        <f t="shared" si="268"/>
        <v>1020295</v>
      </c>
    </row>
    <row r="2382" spans="1:13" x14ac:dyDescent="0.3">
      <c r="A2382" s="4">
        <f t="shared" si="263"/>
        <v>81000020</v>
      </c>
      <c r="B2382" s="4">
        <v>1</v>
      </c>
      <c r="C2382" s="4">
        <f>INDEX(属性!F:F,MATCH(强化!A2382,属性!A:A,0))</f>
        <v>17</v>
      </c>
      <c r="D2382" s="4">
        <f t="shared" si="264"/>
        <v>100</v>
      </c>
      <c r="E2382" s="4">
        <v>0</v>
      </c>
      <c r="F2382" s="4">
        <v>0</v>
      </c>
      <c r="G2382" s="4">
        <v>0</v>
      </c>
      <c r="H2382" s="4">
        <f t="shared" si="266"/>
        <v>0</v>
      </c>
      <c r="I2382" s="4">
        <f t="shared" si="267"/>
        <v>1390</v>
      </c>
      <c r="J2382" s="4">
        <f t="shared" si="265"/>
        <v>55000</v>
      </c>
      <c r="K2382" s="4">
        <f t="shared" si="262"/>
        <v>6000</v>
      </c>
      <c r="L2382" s="4">
        <f>IF(D2382=1,"",VLOOKUP(D2382,系数!$AA$1:$AJ$12,MATCH(C2382,圣物评级,0),1))</f>
        <v>55</v>
      </c>
      <c r="M2382" s="4">
        <f t="shared" si="268"/>
        <v>1075295</v>
      </c>
    </row>
    <row r="2383" spans="1:13" x14ac:dyDescent="0.3">
      <c r="A2383" s="4">
        <f t="shared" si="263"/>
        <v>81000020</v>
      </c>
      <c r="B2383" s="4">
        <v>1</v>
      </c>
      <c r="C2383" s="4">
        <f>INDEX(属性!F:F,MATCH(强化!A2383,属性!A:A,0))</f>
        <v>17</v>
      </c>
      <c r="D2383" s="4">
        <f t="shared" si="264"/>
        <v>101</v>
      </c>
      <c r="E2383" s="4">
        <v>0</v>
      </c>
      <c r="F2383" s="4">
        <v>0</v>
      </c>
      <c r="G2383" s="4">
        <v>0</v>
      </c>
      <c r="H2383" s="4">
        <f t="shared" si="266"/>
        <v>0</v>
      </c>
      <c r="I2383" s="4">
        <f t="shared" si="267"/>
        <v>1400</v>
      </c>
      <c r="J2383" s="4">
        <f t="shared" si="265"/>
        <v>55000</v>
      </c>
      <c r="K2383" s="4">
        <f t="shared" si="262"/>
        <v>6000</v>
      </c>
      <c r="L2383" s="4">
        <f>IF(D2383=1,"",VLOOKUP(D2383,系数!$AA$1:$AJ$12,MATCH(C2383,圣物评级,0),1))</f>
        <v>55</v>
      </c>
      <c r="M2383" s="4">
        <f t="shared" si="268"/>
        <v>1130295</v>
      </c>
    </row>
    <row r="2384" spans="1:13" x14ac:dyDescent="0.3">
      <c r="A2384" s="4">
        <f t="shared" si="263"/>
        <v>81000020</v>
      </c>
      <c r="B2384" s="4">
        <v>1</v>
      </c>
      <c r="C2384" s="4">
        <f>INDEX(属性!F:F,MATCH(强化!A2384,属性!A:A,0))</f>
        <v>17</v>
      </c>
      <c r="D2384" s="4">
        <f t="shared" si="264"/>
        <v>102</v>
      </c>
      <c r="E2384" s="4">
        <v>0</v>
      </c>
      <c r="F2384" s="4">
        <v>0</v>
      </c>
      <c r="G2384" s="4">
        <v>0</v>
      </c>
      <c r="H2384" s="4">
        <f t="shared" si="266"/>
        <v>0</v>
      </c>
      <c r="I2384" s="4">
        <f t="shared" si="267"/>
        <v>1410</v>
      </c>
      <c r="J2384" s="4">
        <f t="shared" si="265"/>
        <v>55000</v>
      </c>
      <c r="K2384" s="4">
        <f t="shared" si="262"/>
        <v>6000</v>
      </c>
      <c r="L2384" s="4">
        <f>IF(D2384=1,"",VLOOKUP(D2384,系数!$AA$1:$AJ$12,MATCH(C2384,圣物评级,0),1))</f>
        <v>55</v>
      </c>
      <c r="M2384" s="4">
        <f t="shared" si="268"/>
        <v>1185295</v>
      </c>
    </row>
    <row r="2385" spans="1:13" x14ac:dyDescent="0.3">
      <c r="A2385" s="4">
        <f t="shared" si="263"/>
        <v>81000020</v>
      </c>
      <c r="B2385" s="4">
        <v>1</v>
      </c>
      <c r="C2385" s="4">
        <f>INDEX(属性!F:F,MATCH(强化!A2385,属性!A:A,0))</f>
        <v>17</v>
      </c>
      <c r="D2385" s="4">
        <f t="shared" si="264"/>
        <v>103</v>
      </c>
      <c r="E2385" s="4">
        <v>0</v>
      </c>
      <c r="F2385" s="4">
        <v>0</v>
      </c>
      <c r="G2385" s="4">
        <v>0</v>
      </c>
      <c r="H2385" s="4">
        <f t="shared" si="266"/>
        <v>0</v>
      </c>
      <c r="I2385" s="4">
        <f t="shared" si="267"/>
        <v>1420</v>
      </c>
      <c r="J2385" s="4">
        <f t="shared" si="265"/>
        <v>55000</v>
      </c>
      <c r="K2385" s="4">
        <f t="shared" si="262"/>
        <v>6000</v>
      </c>
      <c r="L2385" s="4">
        <f>IF(D2385=1,"",VLOOKUP(D2385,系数!$AA$1:$AJ$12,MATCH(C2385,圣物评级,0),1))</f>
        <v>55</v>
      </c>
      <c r="M2385" s="4">
        <f t="shared" si="268"/>
        <v>1240295</v>
      </c>
    </row>
    <row r="2386" spans="1:13" x14ac:dyDescent="0.3">
      <c r="A2386" s="4">
        <f t="shared" si="263"/>
        <v>81000020</v>
      </c>
      <c r="B2386" s="4">
        <v>1</v>
      </c>
      <c r="C2386" s="4">
        <f>INDEX(属性!F:F,MATCH(强化!A2386,属性!A:A,0))</f>
        <v>17</v>
      </c>
      <c r="D2386" s="4">
        <f t="shared" si="264"/>
        <v>104</v>
      </c>
      <c r="E2386" s="4">
        <v>0</v>
      </c>
      <c r="F2386" s="4">
        <v>0</v>
      </c>
      <c r="G2386" s="4">
        <v>0</v>
      </c>
      <c r="H2386" s="4">
        <f t="shared" si="266"/>
        <v>0</v>
      </c>
      <c r="I2386" s="4">
        <f t="shared" si="267"/>
        <v>1430</v>
      </c>
      <c r="J2386" s="4">
        <f t="shared" si="265"/>
        <v>55000</v>
      </c>
      <c r="K2386" s="4">
        <f t="shared" si="262"/>
        <v>6000</v>
      </c>
      <c r="L2386" s="4">
        <f>IF(D2386=1,"",VLOOKUP(D2386,系数!$AA$1:$AJ$12,MATCH(C2386,圣物评级,0),1))</f>
        <v>55</v>
      </c>
      <c r="M2386" s="4">
        <f t="shared" si="268"/>
        <v>1295295</v>
      </c>
    </row>
    <row r="2387" spans="1:13" x14ac:dyDescent="0.3">
      <c r="A2387" s="4">
        <f t="shared" si="263"/>
        <v>81000020</v>
      </c>
      <c r="B2387" s="4">
        <v>1</v>
      </c>
      <c r="C2387" s="4">
        <f>INDEX(属性!F:F,MATCH(强化!A2387,属性!A:A,0))</f>
        <v>17</v>
      </c>
      <c r="D2387" s="4">
        <f t="shared" si="264"/>
        <v>105</v>
      </c>
      <c r="E2387" s="4">
        <v>0</v>
      </c>
      <c r="F2387" s="4">
        <v>0</v>
      </c>
      <c r="G2387" s="4">
        <v>0</v>
      </c>
      <c r="H2387" s="4">
        <f t="shared" si="266"/>
        <v>0</v>
      </c>
      <c r="I2387" s="4">
        <f t="shared" si="267"/>
        <v>1440</v>
      </c>
      <c r="J2387" s="4">
        <f t="shared" si="265"/>
        <v>55000</v>
      </c>
      <c r="K2387" s="4">
        <f t="shared" si="262"/>
        <v>6000</v>
      </c>
      <c r="L2387" s="4">
        <f>IF(D2387=1,"",VLOOKUP(D2387,系数!$AA$1:$AJ$12,MATCH(C2387,圣物评级,0),1))</f>
        <v>55</v>
      </c>
      <c r="M2387" s="4">
        <f t="shared" si="268"/>
        <v>1350295</v>
      </c>
    </row>
    <row r="2388" spans="1:13" x14ac:dyDescent="0.3">
      <c r="A2388" s="4">
        <f t="shared" si="263"/>
        <v>81000020</v>
      </c>
      <c r="B2388" s="4">
        <v>1</v>
      </c>
      <c r="C2388" s="4">
        <f>INDEX(属性!F:F,MATCH(强化!A2388,属性!A:A,0))</f>
        <v>17</v>
      </c>
      <c r="D2388" s="4">
        <f t="shared" si="264"/>
        <v>106</v>
      </c>
      <c r="E2388" s="4">
        <v>0</v>
      </c>
      <c r="F2388" s="4">
        <v>0</v>
      </c>
      <c r="G2388" s="4">
        <v>0</v>
      </c>
      <c r="H2388" s="4">
        <f t="shared" si="266"/>
        <v>0</v>
      </c>
      <c r="I2388" s="4">
        <f t="shared" si="267"/>
        <v>1450</v>
      </c>
      <c r="J2388" s="4">
        <f t="shared" si="265"/>
        <v>55000</v>
      </c>
      <c r="K2388" s="4">
        <f t="shared" si="262"/>
        <v>6000</v>
      </c>
      <c r="L2388" s="4">
        <f>IF(D2388=1,"",VLOOKUP(D2388,系数!$AA$1:$AJ$12,MATCH(C2388,圣物评级,0),1))</f>
        <v>55</v>
      </c>
      <c r="M2388" s="4">
        <f t="shared" si="268"/>
        <v>1405295</v>
      </c>
    </row>
    <row r="2389" spans="1:13" x14ac:dyDescent="0.3">
      <c r="A2389" s="4">
        <f t="shared" si="263"/>
        <v>81000020</v>
      </c>
      <c r="B2389" s="4">
        <v>1</v>
      </c>
      <c r="C2389" s="4">
        <f>INDEX(属性!F:F,MATCH(强化!A2389,属性!A:A,0))</f>
        <v>17</v>
      </c>
      <c r="D2389" s="4">
        <f t="shared" si="264"/>
        <v>107</v>
      </c>
      <c r="E2389" s="4">
        <v>0</v>
      </c>
      <c r="F2389" s="4">
        <v>0</v>
      </c>
      <c r="G2389" s="4">
        <v>0</v>
      </c>
      <c r="H2389" s="4">
        <f t="shared" si="266"/>
        <v>0</v>
      </c>
      <c r="I2389" s="4">
        <f t="shared" si="267"/>
        <v>1460</v>
      </c>
      <c r="J2389" s="4">
        <f t="shared" si="265"/>
        <v>55000</v>
      </c>
      <c r="K2389" s="4">
        <f t="shared" si="262"/>
        <v>6000</v>
      </c>
      <c r="L2389" s="4">
        <f>IF(D2389=1,"",VLOOKUP(D2389,系数!$AA$1:$AJ$12,MATCH(C2389,圣物评级,0),1))</f>
        <v>55</v>
      </c>
      <c r="M2389" s="4">
        <f t="shared" si="268"/>
        <v>1460295</v>
      </c>
    </row>
    <row r="2390" spans="1:13" x14ac:dyDescent="0.3">
      <c r="A2390" s="4">
        <f t="shared" si="263"/>
        <v>81000020</v>
      </c>
      <c r="B2390" s="4">
        <v>1</v>
      </c>
      <c r="C2390" s="4">
        <f>INDEX(属性!F:F,MATCH(强化!A2390,属性!A:A,0))</f>
        <v>17</v>
      </c>
      <c r="D2390" s="4">
        <f t="shared" si="264"/>
        <v>108</v>
      </c>
      <c r="E2390" s="4">
        <v>0</v>
      </c>
      <c r="F2390" s="4">
        <v>0</v>
      </c>
      <c r="G2390" s="4">
        <v>0</v>
      </c>
      <c r="H2390" s="4">
        <f t="shared" si="266"/>
        <v>0</v>
      </c>
      <c r="I2390" s="4">
        <f t="shared" si="267"/>
        <v>1470</v>
      </c>
      <c r="J2390" s="4">
        <f t="shared" si="265"/>
        <v>55000</v>
      </c>
      <c r="K2390" s="4">
        <f t="shared" si="262"/>
        <v>6000</v>
      </c>
      <c r="L2390" s="4">
        <f>IF(D2390=1,"",VLOOKUP(D2390,系数!$AA$1:$AJ$12,MATCH(C2390,圣物评级,0),1))</f>
        <v>55</v>
      </c>
      <c r="M2390" s="4">
        <f t="shared" si="268"/>
        <v>1515295</v>
      </c>
    </row>
    <row r="2391" spans="1:13" x14ac:dyDescent="0.3">
      <c r="A2391" s="4">
        <f t="shared" si="263"/>
        <v>81000020</v>
      </c>
      <c r="B2391" s="4">
        <v>1</v>
      </c>
      <c r="C2391" s="4">
        <f>INDEX(属性!F:F,MATCH(强化!A2391,属性!A:A,0))</f>
        <v>17</v>
      </c>
      <c r="D2391" s="4">
        <f t="shared" si="264"/>
        <v>109</v>
      </c>
      <c r="E2391" s="4">
        <v>0</v>
      </c>
      <c r="F2391" s="4">
        <v>0</v>
      </c>
      <c r="G2391" s="4">
        <v>0</v>
      </c>
      <c r="H2391" s="4">
        <f t="shared" si="266"/>
        <v>0</v>
      </c>
      <c r="I2391" s="4">
        <f t="shared" si="267"/>
        <v>1480</v>
      </c>
      <c r="J2391" s="4">
        <f t="shared" si="265"/>
        <v>55000</v>
      </c>
      <c r="K2391" s="4">
        <f t="shared" si="262"/>
        <v>6000</v>
      </c>
      <c r="L2391" s="4">
        <f>IF(D2391=1,"",VLOOKUP(D2391,系数!$AA$1:$AJ$12,MATCH(C2391,圣物评级,0),1))</f>
        <v>55</v>
      </c>
      <c r="M2391" s="4">
        <f t="shared" si="268"/>
        <v>1570295</v>
      </c>
    </row>
    <row r="2392" spans="1:13" x14ac:dyDescent="0.3">
      <c r="A2392" s="4">
        <f t="shared" si="263"/>
        <v>81000020</v>
      </c>
      <c r="B2392" s="4">
        <v>1</v>
      </c>
      <c r="C2392" s="4">
        <f>INDEX(属性!F:F,MATCH(强化!A2392,属性!A:A,0))</f>
        <v>17</v>
      </c>
      <c r="D2392" s="4">
        <f t="shared" si="264"/>
        <v>110</v>
      </c>
      <c r="E2392" s="4">
        <v>0</v>
      </c>
      <c r="F2392" s="4">
        <v>0</v>
      </c>
      <c r="G2392" s="4">
        <v>0</v>
      </c>
      <c r="H2392" s="4">
        <f t="shared" si="266"/>
        <v>0</v>
      </c>
      <c r="I2392" s="4">
        <f t="shared" si="267"/>
        <v>1490</v>
      </c>
      <c r="J2392" s="4">
        <f t="shared" si="265"/>
        <v>55000</v>
      </c>
      <c r="K2392" s="4">
        <f t="shared" si="262"/>
        <v>6000</v>
      </c>
      <c r="L2392" s="4">
        <f>IF(D2392=1,"",VLOOKUP(D2392,系数!$AA$1:$AJ$12,MATCH(C2392,圣物评级,0),1))</f>
        <v>55</v>
      </c>
      <c r="M2392" s="4">
        <f t="shared" si="268"/>
        <v>1625295</v>
      </c>
    </row>
    <row r="2393" spans="1:13" x14ac:dyDescent="0.3">
      <c r="A2393" s="4">
        <f t="shared" si="263"/>
        <v>81000020</v>
      </c>
      <c r="B2393" s="4">
        <v>1</v>
      </c>
      <c r="C2393" s="4">
        <f>INDEX(属性!F:F,MATCH(强化!A2393,属性!A:A,0))</f>
        <v>17</v>
      </c>
      <c r="D2393" s="4">
        <f t="shared" si="264"/>
        <v>111</v>
      </c>
      <c r="E2393" s="4">
        <v>0</v>
      </c>
      <c r="F2393" s="4">
        <v>0</v>
      </c>
      <c r="G2393" s="4">
        <v>0</v>
      </c>
      <c r="H2393" s="4">
        <f t="shared" si="266"/>
        <v>0</v>
      </c>
      <c r="I2393" s="4">
        <f t="shared" si="267"/>
        <v>1500</v>
      </c>
      <c r="J2393" s="4">
        <f t="shared" si="265"/>
        <v>55000</v>
      </c>
      <c r="K2393" s="4">
        <f t="shared" si="262"/>
        <v>6000</v>
      </c>
      <c r="L2393" s="4">
        <f>IF(D2393=1,"",VLOOKUP(D2393,系数!$AA$1:$AJ$12,MATCH(C2393,圣物评级,0),1))</f>
        <v>55</v>
      </c>
      <c r="M2393" s="4">
        <f t="shared" si="268"/>
        <v>1680295</v>
      </c>
    </row>
    <row r="2394" spans="1:13" x14ac:dyDescent="0.3">
      <c r="A2394" s="4">
        <f t="shared" si="263"/>
        <v>81000020</v>
      </c>
      <c r="B2394" s="4">
        <v>1</v>
      </c>
      <c r="C2394" s="4">
        <f>INDEX(属性!F:F,MATCH(强化!A2394,属性!A:A,0))</f>
        <v>17</v>
      </c>
      <c r="D2394" s="4">
        <f t="shared" si="264"/>
        <v>112</v>
      </c>
      <c r="E2394" s="4">
        <v>0</v>
      </c>
      <c r="F2394" s="4">
        <v>0</v>
      </c>
      <c r="G2394" s="4">
        <v>0</v>
      </c>
      <c r="H2394" s="4">
        <f t="shared" si="266"/>
        <v>0</v>
      </c>
      <c r="I2394" s="4">
        <f t="shared" si="267"/>
        <v>1510</v>
      </c>
      <c r="J2394" s="4">
        <f t="shared" si="265"/>
        <v>55000</v>
      </c>
      <c r="K2394" s="4">
        <f t="shared" si="262"/>
        <v>6000</v>
      </c>
      <c r="L2394" s="4">
        <f>IF(D2394=1,"",VLOOKUP(D2394,系数!$AA$1:$AJ$12,MATCH(C2394,圣物评级,0),1))</f>
        <v>55</v>
      </c>
      <c r="M2394" s="4">
        <f t="shared" si="268"/>
        <v>1735295</v>
      </c>
    </row>
    <row r="2395" spans="1:13" x14ac:dyDescent="0.3">
      <c r="A2395" s="4">
        <f t="shared" si="263"/>
        <v>81000020</v>
      </c>
      <c r="B2395" s="4">
        <v>1</v>
      </c>
      <c r="C2395" s="4">
        <f>INDEX(属性!F:F,MATCH(强化!A2395,属性!A:A,0))</f>
        <v>17</v>
      </c>
      <c r="D2395" s="4">
        <f t="shared" si="264"/>
        <v>113</v>
      </c>
      <c r="E2395" s="4">
        <v>0</v>
      </c>
      <c r="F2395" s="4">
        <v>0</v>
      </c>
      <c r="G2395" s="4">
        <v>0</v>
      </c>
      <c r="H2395" s="4">
        <f t="shared" si="266"/>
        <v>0</v>
      </c>
      <c r="I2395" s="4">
        <f t="shared" si="267"/>
        <v>1520</v>
      </c>
      <c r="J2395" s="4">
        <f t="shared" si="265"/>
        <v>55000</v>
      </c>
      <c r="K2395" s="4">
        <f t="shared" si="262"/>
        <v>6000</v>
      </c>
      <c r="L2395" s="4">
        <f>IF(D2395=1,"",VLOOKUP(D2395,系数!$AA$1:$AJ$12,MATCH(C2395,圣物评级,0),1))</f>
        <v>55</v>
      </c>
      <c r="M2395" s="4">
        <f t="shared" si="268"/>
        <v>1790295</v>
      </c>
    </row>
    <row r="2396" spans="1:13" x14ac:dyDescent="0.3">
      <c r="A2396" s="4">
        <f t="shared" si="263"/>
        <v>81000020</v>
      </c>
      <c r="B2396" s="4">
        <v>1</v>
      </c>
      <c r="C2396" s="4">
        <f>INDEX(属性!F:F,MATCH(强化!A2396,属性!A:A,0))</f>
        <v>17</v>
      </c>
      <c r="D2396" s="4">
        <f t="shared" si="264"/>
        <v>114</v>
      </c>
      <c r="E2396" s="4">
        <v>0</v>
      </c>
      <c r="F2396" s="4">
        <v>0</v>
      </c>
      <c r="G2396" s="4">
        <v>0</v>
      </c>
      <c r="H2396" s="4">
        <f t="shared" si="266"/>
        <v>0</v>
      </c>
      <c r="I2396" s="4">
        <f t="shared" si="267"/>
        <v>1530</v>
      </c>
      <c r="J2396" s="4">
        <f t="shared" si="265"/>
        <v>55000</v>
      </c>
      <c r="K2396" s="4">
        <f t="shared" si="262"/>
        <v>6000</v>
      </c>
      <c r="L2396" s="4">
        <f>IF(D2396=1,"",VLOOKUP(D2396,系数!$AA$1:$AJ$12,MATCH(C2396,圣物评级,0),1))</f>
        <v>55</v>
      </c>
      <c r="M2396" s="4">
        <f t="shared" si="268"/>
        <v>1845295</v>
      </c>
    </row>
    <row r="2397" spans="1:13" x14ac:dyDescent="0.3">
      <c r="A2397" s="4">
        <f t="shared" si="263"/>
        <v>81000020</v>
      </c>
      <c r="B2397" s="4">
        <v>1</v>
      </c>
      <c r="C2397" s="4">
        <f>INDEX(属性!F:F,MATCH(强化!A2397,属性!A:A,0))</f>
        <v>17</v>
      </c>
      <c r="D2397" s="4">
        <f t="shared" si="264"/>
        <v>115</v>
      </c>
      <c r="E2397" s="4">
        <v>0</v>
      </c>
      <c r="F2397" s="4">
        <v>0</v>
      </c>
      <c r="G2397" s="4">
        <v>0</v>
      </c>
      <c r="H2397" s="4">
        <f t="shared" si="266"/>
        <v>0</v>
      </c>
      <c r="I2397" s="4">
        <f t="shared" si="267"/>
        <v>1540</v>
      </c>
      <c r="J2397" s="4">
        <f t="shared" si="265"/>
        <v>55000</v>
      </c>
      <c r="K2397" s="4">
        <f t="shared" si="262"/>
        <v>6000</v>
      </c>
      <c r="L2397" s="4">
        <f>IF(D2397=1,"",VLOOKUP(D2397,系数!$AA$1:$AJ$12,MATCH(C2397,圣物评级,0),1))</f>
        <v>55</v>
      </c>
      <c r="M2397" s="4">
        <f t="shared" si="268"/>
        <v>1900295</v>
      </c>
    </row>
    <row r="2398" spans="1:13" x14ac:dyDescent="0.3">
      <c r="A2398" s="4">
        <f t="shared" si="263"/>
        <v>81000020</v>
      </c>
      <c r="B2398" s="4">
        <v>1</v>
      </c>
      <c r="C2398" s="4">
        <f>INDEX(属性!F:F,MATCH(强化!A2398,属性!A:A,0))</f>
        <v>17</v>
      </c>
      <c r="D2398" s="4">
        <f t="shared" si="264"/>
        <v>116</v>
      </c>
      <c r="E2398" s="4">
        <v>0</v>
      </c>
      <c r="F2398" s="4">
        <v>0</v>
      </c>
      <c r="G2398" s="4">
        <v>0</v>
      </c>
      <c r="H2398" s="4">
        <f t="shared" si="266"/>
        <v>0</v>
      </c>
      <c r="I2398" s="4">
        <f t="shared" si="267"/>
        <v>1550</v>
      </c>
      <c r="J2398" s="4">
        <f t="shared" si="265"/>
        <v>55000</v>
      </c>
      <c r="K2398" s="4">
        <f t="shared" si="262"/>
        <v>6000</v>
      </c>
      <c r="L2398" s="4">
        <f>IF(D2398=1,"",VLOOKUP(D2398,系数!$AA$1:$AJ$12,MATCH(C2398,圣物评级,0),1))</f>
        <v>55</v>
      </c>
      <c r="M2398" s="4">
        <f t="shared" si="268"/>
        <v>1955295</v>
      </c>
    </row>
    <row r="2399" spans="1:13" x14ac:dyDescent="0.3">
      <c r="A2399" s="4">
        <f t="shared" si="263"/>
        <v>81000020</v>
      </c>
      <c r="B2399" s="4">
        <v>1</v>
      </c>
      <c r="C2399" s="4">
        <f>INDEX(属性!F:F,MATCH(强化!A2399,属性!A:A,0))</f>
        <v>17</v>
      </c>
      <c r="D2399" s="4">
        <f t="shared" si="264"/>
        <v>117</v>
      </c>
      <c r="E2399" s="4">
        <v>0</v>
      </c>
      <c r="F2399" s="4">
        <v>0</v>
      </c>
      <c r="G2399" s="4">
        <v>0</v>
      </c>
      <c r="H2399" s="4">
        <f t="shared" si="266"/>
        <v>0</v>
      </c>
      <c r="I2399" s="4">
        <f t="shared" si="267"/>
        <v>1560</v>
      </c>
      <c r="J2399" s="4">
        <f t="shared" si="265"/>
        <v>55000</v>
      </c>
      <c r="K2399" s="4">
        <f t="shared" si="262"/>
        <v>6000</v>
      </c>
      <c r="L2399" s="4">
        <f>IF(D2399=1,"",VLOOKUP(D2399,系数!$AA$1:$AJ$12,MATCH(C2399,圣物评级,0),1))</f>
        <v>55</v>
      </c>
      <c r="M2399" s="4">
        <f t="shared" si="268"/>
        <v>2010295</v>
      </c>
    </row>
    <row r="2400" spans="1:13" x14ac:dyDescent="0.3">
      <c r="A2400" s="4">
        <f t="shared" si="263"/>
        <v>81000020</v>
      </c>
      <c r="B2400" s="4">
        <v>1</v>
      </c>
      <c r="C2400" s="4">
        <f>INDEX(属性!F:F,MATCH(强化!A2400,属性!A:A,0))</f>
        <v>17</v>
      </c>
      <c r="D2400" s="4">
        <f t="shared" si="264"/>
        <v>118</v>
      </c>
      <c r="E2400" s="4">
        <v>0</v>
      </c>
      <c r="F2400" s="4">
        <v>0</v>
      </c>
      <c r="G2400" s="4">
        <v>0</v>
      </c>
      <c r="H2400" s="4">
        <f t="shared" si="266"/>
        <v>0</v>
      </c>
      <c r="I2400" s="4">
        <f t="shared" si="267"/>
        <v>1570</v>
      </c>
      <c r="J2400" s="4">
        <f t="shared" si="265"/>
        <v>55000</v>
      </c>
      <c r="K2400" s="4">
        <f t="shared" si="262"/>
        <v>6000</v>
      </c>
      <c r="L2400" s="4">
        <f>IF(D2400=1,"",VLOOKUP(D2400,系数!$AA$1:$AJ$12,MATCH(C2400,圣物评级,0),1))</f>
        <v>55</v>
      </c>
      <c r="M2400" s="4">
        <f t="shared" si="268"/>
        <v>2065295</v>
      </c>
    </row>
    <row r="2401" spans="1:13" x14ac:dyDescent="0.3">
      <c r="A2401" s="4">
        <f t="shared" si="263"/>
        <v>81000020</v>
      </c>
      <c r="B2401" s="4">
        <v>1</v>
      </c>
      <c r="C2401" s="4">
        <f>INDEX(属性!F:F,MATCH(强化!A2401,属性!A:A,0))</f>
        <v>17</v>
      </c>
      <c r="D2401" s="4">
        <f t="shared" si="264"/>
        <v>119</v>
      </c>
      <c r="E2401" s="4">
        <v>0</v>
      </c>
      <c r="F2401" s="4">
        <v>0</v>
      </c>
      <c r="G2401" s="4">
        <v>0</v>
      </c>
      <c r="H2401" s="4">
        <f t="shared" si="266"/>
        <v>0</v>
      </c>
      <c r="I2401" s="4">
        <f t="shared" si="267"/>
        <v>1580</v>
      </c>
      <c r="J2401" s="4">
        <f t="shared" si="265"/>
        <v>55000</v>
      </c>
      <c r="K2401" s="4">
        <f t="shared" si="262"/>
        <v>6000</v>
      </c>
      <c r="L2401" s="4">
        <f>IF(D2401=1,"",VLOOKUP(D2401,系数!$AA$1:$AJ$12,MATCH(C2401,圣物评级,0),1))</f>
        <v>55</v>
      </c>
      <c r="M2401" s="4">
        <f t="shared" si="268"/>
        <v>2120295</v>
      </c>
    </row>
    <row r="2402" spans="1:13" x14ac:dyDescent="0.3">
      <c r="A2402" s="4">
        <f t="shared" si="263"/>
        <v>81000020</v>
      </c>
      <c r="B2402" s="4">
        <v>1</v>
      </c>
      <c r="C2402" s="4">
        <f>INDEX(属性!F:F,MATCH(强化!A2402,属性!A:A,0))</f>
        <v>17</v>
      </c>
      <c r="D2402" s="4">
        <f t="shared" si="264"/>
        <v>120</v>
      </c>
      <c r="E2402" s="4">
        <v>0</v>
      </c>
      <c r="F2402" s="4">
        <v>0</v>
      </c>
      <c r="G2402" s="4">
        <v>0</v>
      </c>
      <c r="H2402" s="4">
        <f t="shared" si="266"/>
        <v>0</v>
      </c>
      <c r="I2402" s="4">
        <f t="shared" si="267"/>
        <v>1590</v>
      </c>
      <c r="J2402" s="4">
        <f t="shared" si="265"/>
        <v>55000</v>
      </c>
      <c r="K2402" s="4">
        <f t="shared" si="262"/>
        <v>6000</v>
      </c>
      <c r="L2402" s="4">
        <f>IF(D2402=1,"",VLOOKUP(D2402,系数!$AA$1:$AJ$12,MATCH(C2402,圣物评级,0),1))</f>
        <v>55</v>
      </c>
      <c r="M2402" s="4">
        <f t="shared" si="268"/>
        <v>2175295</v>
      </c>
    </row>
    <row r="2403" spans="1:13" x14ac:dyDescent="0.3">
      <c r="A2403" s="4">
        <f t="shared" si="263"/>
        <v>81000021</v>
      </c>
      <c r="B2403" s="4">
        <v>1</v>
      </c>
      <c r="C2403" s="4">
        <f>INDEX(属性!F:F,MATCH(强化!A2403,属性!A:A,0))</f>
        <v>17</v>
      </c>
      <c r="D2403" s="4">
        <f t="shared" si="264"/>
        <v>1</v>
      </c>
      <c r="E2403" s="4">
        <v>0</v>
      </c>
      <c r="F2403" s="4">
        <v>0</v>
      </c>
      <c r="G2403" s="4">
        <v>0</v>
      </c>
      <c r="H2403" s="4">
        <f t="shared" si="266"/>
        <v>0</v>
      </c>
      <c r="I2403" s="4">
        <f t="shared" si="267"/>
        <v>400</v>
      </c>
      <c r="J2403" s="4">
        <f t="shared" si="265"/>
        <v>10</v>
      </c>
      <c r="K2403" s="4">
        <f t="shared" si="262"/>
        <v>6000</v>
      </c>
      <c r="L2403" s="4" t="str">
        <f>IF(D2403=1,"",VLOOKUP(D2403,系数!$AA$1:$AJ$12,MATCH(C2403,圣物评级,0),1))</f>
        <v/>
      </c>
      <c r="M2403" s="4">
        <f t="shared" si="268"/>
        <v>0</v>
      </c>
    </row>
    <row r="2404" spans="1:13" x14ac:dyDescent="0.3">
      <c r="A2404" s="4">
        <f t="shared" si="263"/>
        <v>81000021</v>
      </c>
      <c r="B2404" s="4">
        <v>1</v>
      </c>
      <c r="C2404" s="4">
        <f>INDEX(属性!F:F,MATCH(强化!A2404,属性!A:A,0))</f>
        <v>17</v>
      </c>
      <c r="D2404" s="4">
        <f t="shared" si="264"/>
        <v>2</v>
      </c>
      <c r="E2404" s="4">
        <v>0</v>
      </c>
      <c r="F2404" s="4">
        <v>0</v>
      </c>
      <c r="G2404" s="4">
        <v>0</v>
      </c>
      <c r="H2404" s="4">
        <f t="shared" si="266"/>
        <v>0</v>
      </c>
      <c r="I2404" s="4">
        <f t="shared" si="267"/>
        <v>410</v>
      </c>
      <c r="J2404" s="4">
        <f t="shared" si="265"/>
        <v>20</v>
      </c>
      <c r="K2404" s="4">
        <f t="shared" si="262"/>
        <v>6000</v>
      </c>
      <c r="L2404" s="4">
        <f>IF(D2404=1,"",VLOOKUP(D2404,系数!$AA$1:$AJ$12,MATCH(C2404,圣物评级,0),1))</f>
        <v>5</v>
      </c>
      <c r="M2404" s="4">
        <f t="shared" si="268"/>
        <v>10</v>
      </c>
    </row>
    <row r="2405" spans="1:13" x14ac:dyDescent="0.3">
      <c r="A2405" s="4">
        <f t="shared" si="263"/>
        <v>81000021</v>
      </c>
      <c r="B2405" s="4">
        <v>1</v>
      </c>
      <c r="C2405" s="4">
        <f>INDEX(属性!F:F,MATCH(强化!A2405,属性!A:A,0))</f>
        <v>17</v>
      </c>
      <c r="D2405" s="4">
        <f t="shared" si="264"/>
        <v>3</v>
      </c>
      <c r="E2405" s="4">
        <v>0</v>
      </c>
      <c r="F2405" s="4">
        <v>0</v>
      </c>
      <c r="G2405" s="4">
        <v>0</v>
      </c>
      <c r="H2405" s="4">
        <f t="shared" si="266"/>
        <v>0</v>
      </c>
      <c r="I2405" s="4">
        <f t="shared" si="267"/>
        <v>420</v>
      </c>
      <c r="J2405" s="4">
        <f t="shared" si="265"/>
        <v>30</v>
      </c>
      <c r="K2405" s="4">
        <f t="shared" si="262"/>
        <v>6000</v>
      </c>
      <c r="L2405" s="4">
        <f>IF(D2405=1,"",VLOOKUP(D2405,系数!$AA$1:$AJ$12,MATCH(C2405,圣物评级,0),1))</f>
        <v>5</v>
      </c>
      <c r="M2405" s="4">
        <f t="shared" si="268"/>
        <v>30</v>
      </c>
    </row>
    <row r="2406" spans="1:13" x14ac:dyDescent="0.3">
      <c r="A2406" s="4">
        <f t="shared" si="263"/>
        <v>81000021</v>
      </c>
      <c r="B2406" s="4">
        <v>1</v>
      </c>
      <c r="C2406" s="4">
        <f>INDEX(属性!F:F,MATCH(强化!A2406,属性!A:A,0))</f>
        <v>17</v>
      </c>
      <c r="D2406" s="4">
        <f t="shared" si="264"/>
        <v>4</v>
      </c>
      <c r="E2406" s="4">
        <v>0</v>
      </c>
      <c r="F2406" s="4">
        <v>0</v>
      </c>
      <c r="G2406" s="4">
        <v>0</v>
      </c>
      <c r="H2406" s="4">
        <f t="shared" si="266"/>
        <v>0</v>
      </c>
      <c r="I2406" s="4">
        <f t="shared" si="267"/>
        <v>430</v>
      </c>
      <c r="J2406" s="4">
        <f t="shared" si="265"/>
        <v>40</v>
      </c>
      <c r="K2406" s="4">
        <f t="shared" si="262"/>
        <v>6000</v>
      </c>
      <c r="L2406" s="4">
        <f>IF(D2406=1,"",VLOOKUP(D2406,系数!$AA$1:$AJ$12,MATCH(C2406,圣物评级,0),1))</f>
        <v>5</v>
      </c>
      <c r="M2406" s="4">
        <f t="shared" si="268"/>
        <v>60</v>
      </c>
    </row>
    <row r="2407" spans="1:13" x14ac:dyDescent="0.3">
      <c r="A2407" s="4">
        <f t="shared" si="263"/>
        <v>81000021</v>
      </c>
      <c r="B2407" s="4">
        <v>1</v>
      </c>
      <c r="C2407" s="4">
        <f>INDEX(属性!F:F,MATCH(强化!A2407,属性!A:A,0))</f>
        <v>17</v>
      </c>
      <c r="D2407" s="4">
        <f t="shared" si="264"/>
        <v>5</v>
      </c>
      <c r="E2407" s="4">
        <v>0</v>
      </c>
      <c r="F2407" s="4">
        <v>0</v>
      </c>
      <c r="G2407" s="4">
        <v>0</v>
      </c>
      <c r="H2407" s="4">
        <f t="shared" si="266"/>
        <v>0</v>
      </c>
      <c r="I2407" s="4">
        <f t="shared" si="267"/>
        <v>440</v>
      </c>
      <c r="J2407" s="4">
        <f t="shared" si="265"/>
        <v>50</v>
      </c>
      <c r="K2407" s="4">
        <f t="shared" si="262"/>
        <v>6000</v>
      </c>
      <c r="L2407" s="4">
        <f>IF(D2407=1,"",VLOOKUP(D2407,系数!$AA$1:$AJ$12,MATCH(C2407,圣物评级,0),1))</f>
        <v>5</v>
      </c>
      <c r="M2407" s="4">
        <f t="shared" si="268"/>
        <v>100</v>
      </c>
    </row>
    <row r="2408" spans="1:13" x14ac:dyDescent="0.3">
      <c r="A2408" s="4">
        <f t="shared" si="263"/>
        <v>81000021</v>
      </c>
      <c r="B2408" s="4">
        <v>1</v>
      </c>
      <c r="C2408" s="4">
        <f>INDEX(属性!F:F,MATCH(强化!A2408,属性!A:A,0))</f>
        <v>17</v>
      </c>
      <c r="D2408" s="4">
        <f t="shared" si="264"/>
        <v>6</v>
      </c>
      <c r="E2408" s="4">
        <v>0</v>
      </c>
      <c r="F2408" s="4">
        <v>0</v>
      </c>
      <c r="G2408" s="4">
        <v>0</v>
      </c>
      <c r="H2408" s="4">
        <f t="shared" si="266"/>
        <v>0</v>
      </c>
      <c r="I2408" s="4">
        <f t="shared" si="267"/>
        <v>450</v>
      </c>
      <c r="J2408" s="4">
        <f t="shared" si="265"/>
        <v>60</v>
      </c>
      <c r="K2408" s="4">
        <f t="shared" si="262"/>
        <v>6000</v>
      </c>
      <c r="L2408" s="4">
        <f>IF(D2408=1,"",VLOOKUP(D2408,系数!$AA$1:$AJ$12,MATCH(C2408,圣物评级,0),1))</f>
        <v>5</v>
      </c>
      <c r="M2408" s="4">
        <f t="shared" si="268"/>
        <v>150</v>
      </c>
    </row>
    <row r="2409" spans="1:13" x14ac:dyDescent="0.3">
      <c r="A2409" s="4">
        <f t="shared" si="263"/>
        <v>81000021</v>
      </c>
      <c r="B2409" s="4">
        <v>1</v>
      </c>
      <c r="C2409" s="4">
        <f>INDEX(属性!F:F,MATCH(强化!A2409,属性!A:A,0))</f>
        <v>17</v>
      </c>
      <c r="D2409" s="4">
        <f t="shared" si="264"/>
        <v>7</v>
      </c>
      <c r="E2409" s="4">
        <v>0</v>
      </c>
      <c r="F2409" s="4">
        <v>0</v>
      </c>
      <c r="G2409" s="4">
        <v>0</v>
      </c>
      <c r="H2409" s="4">
        <f t="shared" si="266"/>
        <v>0</v>
      </c>
      <c r="I2409" s="4">
        <f t="shared" si="267"/>
        <v>460</v>
      </c>
      <c r="J2409" s="4">
        <f t="shared" si="265"/>
        <v>70</v>
      </c>
      <c r="K2409" s="4">
        <f t="shared" si="262"/>
        <v>6000</v>
      </c>
      <c r="L2409" s="4">
        <f>IF(D2409=1,"",VLOOKUP(D2409,系数!$AA$1:$AJ$12,MATCH(C2409,圣物评级,0),1))</f>
        <v>5</v>
      </c>
      <c r="M2409" s="4">
        <f t="shared" si="268"/>
        <v>210</v>
      </c>
    </row>
    <row r="2410" spans="1:13" x14ac:dyDescent="0.3">
      <c r="A2410" s="4">
        <f t="shared" si="263"/>
        <v>81000021</v>
      </c>
      <c r="B2410" s="4">
        <v>1</v>
      </c>
      <c r="C2410" s="4">
        <f>INDEX(属性!F:F,MATCH(强化!A2410,属性!A:A,0))</f>
        <v>17</v>
      </c>
      <c r="D2410" s="4">
        <f t="shared" si="264"/>
        <v>8</v>
      </c>
      <c r="E2410" s="4">
        <v>0</v>
      </c>
      <c r="F2410" s="4">
        <v>0</v>
      </c>
      <c r="G2410" s="4">
        <v>0</v>
      </c>
      <c r="H2410" s="4">
        <f t="shared" si="266"/>
        <v>0</v>
      </c>
      <c r="I2410" s="4">
        <f t="shared" si="267"/>
        <v>470</v>
      </c>
      <c r="J2410" s="4">
        <f t="shared" si="265"/>
        <v>80</v>
      </c>
      <c r="K2410" s="4">
        <f t="shared" si="262"/>
        <v>6000</v>
      </c>
      <c r="L2410" s="4">
        <f>IF(D2410=1,"",VLOOKUP(D2410,系数!$AA$1:$AJ$12,MATCH(C2410,圣物评级,0),1))</f>
        <v>5</v>
      </c>
      <c r="M2410" s="4">
        <f t="shared" si="268"/>
        <v>280</v>
      </c>
    </row>
    <row r="2411" spans="1:13" x14ac:dyDescent="0.3">
      <c r="A2411" s="4">
        <f t="shared" si="263"/>
        <v>81000021</v>
      </c>
      <c r="B2411" s="4">
        <v>1</v>
      </c>
      <c r="C2411" s="4">
        <f>INDEX(属性!F:F,MATCH(强化!A2411,属性!A:A,0))</f>
        <v>17</v>
      </c>
      <c r="D2411" s="4">
        <f t="shared" si="264"/>
        <v>9</v>
      </c>
      <c r="E2411" s="4">
        <v>0</v>
      </c>
      <c r="F2411" s="4">
        <v>0</v>
      </c>
      <c r="G2411" s="4">
        <v>0</v>
      </c>
      <c r="H2411" s="4">
        <f t="shared" si="266"/>
        <v>0</v>
      </c>
      <c r="I2411" s="4">
        <f t="shared" si="267"/>
        <v>480</v>
      </c>
      <c r="J2411" s="4">
        <f t="shared" si="265"/>
        <v>90</v>
      </c>
      <c r="K2411" s="4">
        <f t="shared" si="262"/>
        <v>6000</v>
      </c>
      <c r="L2411" s="4">
        <f>IF(D2411=1,"",VLOOKUP(D2411,系数!$AA$1:$AJ$12,MATCH(C2411,圣物评级,0),1))</f>
        <v>5</v>
      </c>
      <c r="M2411" s="4">
        <f t="shared" si="268"/>
        <v>360</v>
      </c>
    </row>
    <row r="2412" spans="1:13" x14ac:dyDescent="0.3">
      <c r="A2412" s="4">
        <f t="shared" si="263"/>
        <v>81000021</v>
      </c>
      <c r="B2412" s="4">
        <v>1</v>
      </c>
      <c r="C2412" s="4">
        <f>INDEX(属性!F:F,MATCH(强化!A2412,属性!A:A,0))</f>
        <v>17</v>
      </c>
      <c r="D2412" s="4">
        <f t="shared" si="264"/>
        <v>10</v>
      </c>
      <c r="E2412" s="4">
        <v>0</v>
      </c>
      <c r="F2412" s="4">
        <v>0</v>
      </c>
      <c r="G2412" s="4">
        <v>0</v>
      </c>
      <c r="H2412" s="4">
        <f t="shared" si="266"/>
        <v>0</v>
      </c>
      <c r="I2412" s="4">
        <f t="shared" si="267"/>
        <v>490</v>
      </c>
      <c r="J2412" s="4">
        <f t="shared" si="265"/>
        <v>100</v>
      </c>
      <c r="K2412" s="4">
        <f t="shared" si="262"/>
        <v>6000</v>
      </c>
      <c r="L2412" s="4">
        <f>IF(D2412=1,"",VLOOKUP(D2412,系数!$AA$1:$AJ$12,MATCH(C2412,圣物评级,0),1))</f>
        <v>10</v>
      </c>
      <c r="M2412" s="4">
        <f t="shared" si="268"/>
        <v>450</v>
      </c>
    </row>
    <row r="2413" spans="1:13" x14ac:dyDescent="0.3">
      <c r="A2413" s="4">
        <f t="shared" si="263"/>
        <v>81000021</v>
      </c>
      <c r="B2413" s="4">
        <v>1</v>
      </c>
      <c r="C2413" s="4">
        <f>INDEX(属性!F:F,MATCH(强化!A2413,属性!A:A,0))</f>
        <v>17</v>
      </c>
      <c r="D2413" s="4">
        <f t="shared" si="264"/>
        <v>11</v>
      </c>
      <c r="E2413" s="4">
        <v>0</v>
      </c>
      <c r="F2413" s="4">
        <v>0</v>
      </c>
      <c r="G2413" s="4">
        <v>0</v>
      </c>
      <c r="H2413" s="4">
        <f t="shared" si="266"/>
        <v>0</v>
      </c>
      <c r="I2413" s="4">
        <f t="shared" si="267"/>
        <v>500</v>
      </c>
      <c r="J2413" s="4">
        <f t="shared" si="265"/>
        <v>120</v>
      </c>
      <c r="K2413" s="4">
        <f t="shared" si="262"/>
        <v>6000</v>
      </c>
      <c r="L2413" s="4">
        <f>IF(D2413=1,"",VLOOKUP(D2413,系数!$AA$1:$AJ$12,MATCH(C2413,圣物评级,0),1))</f>
        <v>10</v>
      </c>
      <c r="M2413" s="4">
        <f t="shared" si="268"/>
        <v>550</v>
      </c>
    </row>
    <row r="2414" spans="1:13" x14ac:dyDescent="0.3">
      <c r="A2414" s="4">
        <f t="shared" si="263"/>
        <v>81000021</v>
      </c>
      <c r="B2414" s="4">
        <v>1</v>
      </c>
      <c r="C2414" s="4">
        <f>INDEX(属性!F:F,MATCH(强化!A2414,属性!A:A,0))</f>
        <v>17</v>
      </c>
      <c r="D2414" s="4">
        <f t="shared" si="264"/>
        <v>12</v>
      </c>
      <c r="E2414" s="4">
        <v>0</v>
      </c>
      <c r="F2414" s="4">
        <v>0</v>
      </c>
      <c r="G2414" s="4">
        <v>0</v>
      </c>
      <c r="H2414" s="4">
        <f t="shared" si="266"/>
        <v>0</v>
      </c>
      <c r="I2414" s="4">
        <f t="shared" si="267"/>
        <v>510</v>
      </c>
      <c r="J2414" s="4">
        <f t="shared" si="265"/>
        <v>140</v>
      </c>
      <c r="K2414" s="4">
        <f t="shared" si="262"/>
        <v>6000</v>
      </c>
      <c r="L2414" s="4">
        <f>IF(D2414=1,"",VLOOKUP(D2414,系数!$AA$1:$AJ$12,MATCH(C2414,圣物评级,0),1))</f>
        <v>10</v>
      </c>
      <c r="M2414" s="4">
        <f t="shared" si="268"/>
        <v>670</v>
      </c>
    </row>
    <row r="2415" spans="1:13" x14ac:dyDescent="0.3">
      <c r="A2415" s="4">
        <f t="shared" si="263"/>
        <v>81000021</v>
      </c>
      <c r="B2415" s="4">
        <v>1</v>
      </c>
      <c r="C2415" s="4">
        <f>INDEX(属性!F:F,MATCH(强化!A2415,属性!A:A,0))</f>
        <v>17</v>
      </c>
      <c r="D2415" s="4">
        <f t="shared" si="264"/>
        <v>13</v>
      </c>
      <c r="E2415" s="4">
        <v>0</v>
      </c>
      <c r="F2415" s="4">
        <v>0</v>
      </c>
      <c r="G2415" s="4">
        <v>0</v>
      </c>
      <c r="H2415" s="4">
        <f t="shared" si="266"/>
        <v>0</v>
      </c>
      <c r="I2415" s="4">
        <f t="shared" si="267"/>
        <v>520</v>
      </c>
      <c r="J2415" s="4">
        <f t="shared" si="265"/>
        <v>160</v>
      </c>
      <c r="K2415" s="4">
        <f t="shared" si="262"/>
        <v>6000</v>
      </c>
      <c r="L2415" s="4">
        <f>IF(D2415=1,"",VLOOKUP(D2415,系数!$AA$1:$AJ$12,MATCH(C2415,圣物评级,0),1))</f>
        <v>10</v>
      </c>
      <c r="M2415" s="4">
        <f t="shared" si="268"/>
        <v>810</v>
      </c>
    </row>
    <row r="2416" spans="1:13" x14ac:dyDescent="0.3">
      <c r="A2416" s="4">
        <f t="shared" si="263"/>
        <v>81000021</v>
      </c>
      <c r="B2416" s="4">
        <v>1</v>
      </c>
      <c r="C2416" s="4">
        <f>INDEX(属性!F:F,MATCH(强化!A2416,属性!A:A,0))</f>
        <v>17</v>
      </c>
      <c r="D2416" s="4">
        <f t="shared" si="264"/>
        <v>14</v>
      </c>
      <c r="E2416" s="4">
        <v>0</v>
      </c>
      <c r="F2416" s="4">
        <v>0</v>
      </c>
      <c r="G2416" s="4">
        <v>0</v>
      </c>
      <c r="H2416" s="4">
        <f t="shared" si="266"/>
        <v>0</v>
      </c>
      <c r="I2416" s="4">
        <f t="shared" si="267"/>
        <v>530</v>
      </c>
      <c r="J2416" s="4">
        <f t="shared" si="265"/>
        <v>180</v>
      </c>
      <c r="K2416" s="4">
        <f t="shared" si="262"/>
        <v>6000</v>
      </c>
      <c r="L2416" s="4">
        <f>IF(D2416=1,"",VLOOKUP(D2416,系数!$AA$1:$AJ$12,MATCH(C2416,圣物评级,0),1))</f>
        <v>10</v>
      </c>
      <c r="M2416" s="4">
        <f t="shared" si="268"/>
        <v>970</v>
      </c>
    </row>
    <row r="2417" spans="1:13" x14ac:dyDescent="0.3">
      <c r="A2417" s="4">
        <f t="shared" si="263"/>
        <v>81000021</v>
      </c>
      <c r="B2417" s="4">
        <v>1</v>
      </c>
      <c r="C2417" s="4">
        <f>INDEX(属性!F:F,MATCH(强化!A2417,属性!A:A,0))</f>
        <v>17</v>
      </c>
      <c r="D2417" s="4">
        <f t="shared" si="264"/>
        <v>15</v>
      </c>
      <c r="E2417" s="4">
        <v>0</v>
      </c>
      <c r="F2417" s="4">
        <v>0</v>
      </c>
      <c r="G2417" s="4">
        <v>0</v>
      </c>
      <c r="H2417" s="4">
        <f t="shared" si="266"/>
        <v>0</v>
      </c>
      <c r="I2417" s="4">
        <f t="shared" si="267"/>
        <v>540</v>
      </c>
      <c r="J2417" s="4">
        <f t="shared" si="265"/>
        <v>200</v>
      </c>
      <c r="K2417" s="4">
        <f t="shared" si="262"/>
        <v>6000</v>
      </c>
      <c r="L2417" s="4">
        <f>IF(D2417=1,"",VLOOKUP(D2417,系数!$AA$1:$AJ$12,MATCH(C2417,圣物评级,0),1))</f>
        <v>10</v>
      </c>
      <c r="M2417" s="4">
        <f t="shared" si="268"/>
        <v>1150</v>
      </c>
    </row>
    <row r="2418" spans="1:13" x14ac:dyDescent="0.3">
      <c r="A2418" s="4">
        <f t="shared" si="263"/>
        <v>81000021</v>
      </c>
      <c r="B2418" s="4">
        <v>1</v>
      </c>
      <c r="C2418" s="4">
        <f>INDEX(属性!F:F,MATCH(强化!A2418,属性!A:A,0))</f>
        <v>17</v>
      </c>
      <c r="D2418" s="4">
        <f t="shared" si="264"/>
        <v>16</v>
      </c>
      <c r="E2418" s="4">
        <v>0</v>
      </c>
      <c r="F2418" s="4">
        <v>0</v>
      </c>
      <c r="G2418" s="4">
        <v>0</v>
      </c>
      <c r="H2418" s="4">
        <f t="shared" si="266"/>
        <v>0</v>
      </c>
      <c r="I2418" s="4">
        <f t="shared" si="267"/>
        <v>550</v>
      </c>
      <c r="J2418" s="4">
        <f t="shared" si="265"/>
        <v>220</v>
      </c>
      <c r="K2418" s="4">
        <f t="shared" si="262"/>
        <v>6000</v>
      </c>
      <c r="L2418" s="4">
        <f>IF(D2418=1,"",VLOOKUP(D2418,系数!$AA$1:$AJ$12,MATCH(C2418,圣物评级,0),1))</f>
        <v>10</v>
      </c>
      <c r="M2418" s="4">
        <f t="shared" si="268"/>
        <v>1350</v>
      </c>
    </row>
    <row r="2419" spans="1:13" x14ac:dyDescent="0.3">
      <c r="A2419" s="4">
        <f t="shared" si="263"/>
        <v>81000021</v>
      </c>
      <c r="B2419" s="4">
        <v>1</v>
      </c>
      <c r="C2419" s="4">
        <f>INDEX(属性!F:F,MATCH(强化!A2419,属性!A:A,0))</f>
        <v>17</v>
      </c>
      <c r="D2419" s="4">
        <f t="shared" si="264"/>
        <v>17</v>
      </c>
      <c r="E2419" s="4">
        <v>0</v>
      </c>
      <c r="F2419" s="4">
        <v>0</v>
      </c>
      <c r="G2419" s="4">
        <v>0</v>
      </c>
      <c r="H2419" s="4">
        <f t="shared" si="266"/>
        <v>0</v>
      </c>
      <c r="I2419" s="4">
        <f t="shared" si="267"/>
        <v>560</v>
      </c>
      <c r="J2419" s="4">
        <f t="shared" si="265"/>
        <v>240</v>
      </c>
      <c r="K2419" s="4">
        <f t="shared" si="262"/>
        <v>6000</v>
      </c>
      <c r="L2419" s="4">
        <f>IF(D2419=1,"",VLOOKUP(D2419,系数!$AA$1:$AJ$12,MATCH(C2419,圣物评级,0),1))</f>
        <v>10</v>
      </c>
      <c r="M2419" s="4">
        <f t="shared" si="268"/>
        <v>1570</v>
      </c>
    </row>
    <row r="2420" spans="1:13" x14ac:dyDescent="0.3">
      <c r="A2420" s="4">
        <f t="shared" si="263"/>
        <v>81000021</v>
      </c>
      <c r="B2420" s="4">
        <v>1</v>
      </c>
      <c r="C2420" s="4">
        <f>INDEX(属性!F:F,MATCH(强化!A2420,属性!A:A,0))</f>
        <v>17</v>
      </c>
      <c r="D2420" s="4">
        <f t="shared" si="264"/>
        <v>18</v>
      </c>
      <c r="E2420" s="4">
        <v>0</v>
      </c>
      <c r="F2420" s="4">
        <v>0</v>
      </c>
      <c r="G2420" s="4">
        <v>0</v>
      </c>
      <c r="H2420" s="4">
        <f t="shared" si="266"/>
        <v>0</v>
      </c>
      <c r="I2420" s="4">
        <f t="shared" si="267"/>
        <v>570</v>
      </c>
      <c r="J2420" s="4">
        <f t="shared" si="265"/>
        <v>260</v>
      </c>
      <c r="K2420" s="4">
        <f t="shared" ref="K2420:K2483" si="269">60*100</f>
        <v>6000</v>
      </c>
      <c r="L2420" s="4">
        <f>IF(D2420=1,"",VLOOKUP(D2420,系数!$AA$1:$AJ$12,MATCH(C2420,圣物评级,0),1))</f>
        <v>10</v>
      </c>
      <c r="M2420" s="4">
        <f t="shared" si="268"/>
        <v>1810</v>
      </c>
    </row>
    <row r="2421" spans="1:13" x14ac:dyDescent="0.3">
      <c r="A2421" s="4">
        <f t="shared" si="263"/>
        <v>81000021</v>
      </c>
      <c r="B2421" s="4">
        <v>1</v>
      </c>
      <c r="C2421" s="4">
        <f>INDEX(属性!F:F,MATCH(强化!A2421,属性!A:A,0))</f>
        <v>17</v>
      </c>
      <c r="D2421" s="4">
        <f t="shared" si="264"/>
        <v>19</v>
      </c>
      <c r="E2421" s="4">
        <v>0</v>
      </c>
      <c r="F2421" s="4">
        <v>0</v>
      </c>
      <c r="G2421" s="4">
        <v>0</v>
      </c>
      <c r="H2421" s="4">
        <f t="shared" si="266"/>
        <v>0</v>
      </c>
      <c r="I2421" s="4">
        <f t="shared" si="267"/>
        <v>580</v>
      </c>
      <c r="J2421" s="4">
        <f t="shared" si="265"/>
        <v>280</v>
      </c>
      <c r="K2421" s="4">
        <f t="shared" si="269"/>
        <v>6000</v>
      </c>
      <c r="L2421" s="4">
        <f>IF(D2421=1,"",VLOOKUP(D2421,系数!$AA$1:$AJ$12,MATCH(C2421,圣物评级,0),1))</f>
        <v>10</v>
      </c>
      <c r="M2421" s="4">
        <f t="shared" si="268"/>
        <v>2070</v>
      </c>
    </row>
    <row r="2422" spans="1:13" x14ac:dyDescent="0.3">
      <c r="A2422" s="4">
        <f t="shared" si="263"/>
        <v>81000021</v>
      </c>
      <c r="B2422" s="4">
        <v>1</v>
      </c>
      <c r="C2422" s="4">
        <f>INDEX(属性!F:F,MATCH(强化!A2422,属性!A:A,0))</f>
        <v>17</v>
      </c>
      <c r="D2422" s="4">
        <f t="shared" si="264"/>
        <v>20</v>
      </c>
      <c r="E2422" s="4">
        <v>0</v>
      </c>
      <c r="F2422" s="4">
        <v>0</v>
      </c>
      <c r="G2422" s="4">
        <v>0</v>
      </c>
      <c r="H2422" s="4">
        <f t="shared" si="266"/>
        <v>0</v>
      </c>
      <c r="I2422" s="4">
        <f t="shared" si="267"/>
        <v>590</v>
      </c>
      <c r="J2422" s="4">
        <f t="shared" si="265"/>
        <v>300</v>
      </c>
      <c r="K2422" s="4">
        <f t="shared" si="269"/>
        <v>6000</v>
      </c>
      <c r="L2422" s="4">
        <f>IF(D2422=1,"",VLOOKUP(D2422,系数!$AA$1:$AJ$12,MATCH(C2422,圣物评级,0),1))</f>
        <v>15</v>
      </c>
      <c r="M2422" s="4">
        <f t="shared" si="268"/>
        <v>2350</v>
      </c>
    </row>
    <row r="2423" spans="1:13" x14ac:dyDescent="0.3">
      <c r="A2423" s="4">
        <f t="shared" si="263"/>
        <v>81000021</v>
      </c>
      <c r="B2423" s="4">
        <v>1</v>
      </c>
      <c r="C2423" s="4">
        <f>INDEX(属性!F:F,MATCH(强化!A2423,属性!A:A,0))</f>
        <v>17</v>
      </c>
      <c r="D2423" s="4">
        <f t="shared" si="264"/>
        <v>21</v>
      </c>
      <c r="E2423" s="4">
        <v>0</v>
      </c>
      <c r="F2423" s="4">
        <v>0</v>
      </c>
      <c r="G2423" s="4">
        <v>0</v>
      </c>
      <c r="H2423" s="4">
        <f t="shared" si="266"/>
        <v>0</v>
      </c>
      <c r="I2423" s="4">
        <f t="shared" si="267"/>
        <v>600</v>
      </c>
      <c r="J2423" s="4">
        <f t="shared" si="265"/>
        <v>320</v>
      </c>
      <c r="K2423" s="4">
        <f t="shared" si="269"/>
        <v>6000</v>
      </c>
      <c r="L2423" s="4">
        <f>IF(D2423=1,"",VLOOKUP(D2423,系数!$AA$1:$AJ$12,MATCH(C2423,圣物评级,0),1))</f>
        <v>15</v>
      </c>
      <c r="M2423" s="4">
        <f t="shared" si="268"/>
        <v>2650</v>
      </c>
    </row>
    <row r="2424" spans="1:13" x14ac:dyDescent="0.3">
      <c r="A2424" s="4">
        <f t="shared" si="263"/>
        <v>81000021</v>
      </c>
      <c r="B2424" s="4">
        <v>1</v>
      </c>
      <c r="C2424" s="4">
        <f>INDEX(属性!F:F,MATCH(强化!A2424,属性!A:A,0))</f>
        <v>17</v>
      </c>
      <c r="D2424" s="4">
        <f t="shared" si="264"/>
        <v>22</v>
      </c>
      <c r="E2424" s="4">
        <v>0</v>
      </c>
      <c r="F2424" s="4">
        <v>0</v>
      </c>
      <c r="G2424" s="4">
        <v>0</v>
      </c>
      <c r="H2424" s="4">
        <f t="shared" si="266"/>
        <v>0</v>
      </c>
      <c r="I2424" s="4">
        <f t="shared" si="267"/>
        <v>610</v>
      </c>
      <c r="J2424" s="4">
        <f t="shared" si="265"/>
        <v>340</v>
      </c>
      <c r="K2424" s="4">
        <f t="shared" si="269"/>
        <v>6000</v>
      </c>
      <c r="L2424" s="4">
        <f>IF(D2424=1,"",VLOOKUP(D2424,系数!$AA$1:$AJ$12,MATCH(C2424,圣物评级,0),1))</f>
        <v>15</v>
      </c>
      <c r="M2424" s="4">
        <f t="shared" si="268"/>
        <v>2970</v>
      </c>
    </row>
    <row r="2425" spans="1:13" x14ac:dyDescent="0.3">
      <c r="A2425" s="4">
        <f t="shared" si="263"/>
        <v>81000021</v>
      </c>
      <c r="B2425" s="4">
        <v>1</v>
      </c>
      <c r="C2425" s="4">
        <f>INDEX(属性!F:F,MATCH(强化!A2425,属性!A:A,0))</f>
        <v>17</v>
      </c>
      <c r="D2425" s="4">
        <f t="shared" si="264"/>
        <v>23</v>
      </c>
      <c r="E2425" s="4">
        <v>0</v>
      </c>
      <c r="F2425" s="4">
        <v>0</v>
      </c>
      <c r="G2425" s="4">
        <v>0</v>
      </c>
      <c r="H2425" s="4">
        <f t="shared" si="266"/>
        <v>0</v>
      </c>
      <c r="I2425" s="4">
        <f t="shared" si="267"/>
        <v>620</v>
      </c>
      <c r="J2425" s="4">
        <f t="shared" si="265"/>
        <v>360</v>
      </c>
      <c r="K2425" s="4">
        <f t="shared" si="269"/>
        <v>6000</v>
      </c>
      <c r="L2425" s="4">
        <f>IF(D2425=1,"",VLOOKUP(D2425,系数!$AA$1:$AJ$12,MATCH(C2425,圣物评级,0),1))</f>
        <v>15</v>
      </c>
      <c r="M2425" s="4">
        <f t="shared" si="268"/>
        <v>3310</v>
      </c>
    </row>
    <row r="2426" spans="1:13" x14ac:dyDescent="0.3">
      <c r="A2426" s="4">
        <f t="shared" si="263"/>
        <v>81000021</v>
      </c>
      <c r="B2426" s="4">
        <v>1</v>
      </c>
      <c r="C2426" s="4">
        <f>INDEX(属性!F:F,MATCH(强化!A2426,属性!A:A,0))</f>
        <v>17</v>
      </c>
      <c r="D2426" s="4">
        <f t="shared" si="264"/>
        <v>24</v>
      </c>
      <c r="E2426" s="4">
        <v>0</v>
      </c>
      <c r="F2426" s="4">
        <v>0</v>
      </c>
      <c r="G2426" s="4">
        <v>0</v>
      </c>
      <c r="H2426" s="4">
        <f t="shared" si="266"/>
        <v>0</v>
      </c>
      <c r="I2426" s="4">
        <f t="shared" si="267"/>
        <v>630</v>
      </c>
      <c r="J2426" s="4">
        <f t="shared" si="265"/>
        <v>380</v>
      </c>
      <c r="K2426" s="4">
        <f t="shared" si="269"/>
        <v>6000</v>
      </c>
      <c r="L2426" s="4">
        <f>IF(D2426=1,"",VLOOKUP(D2426,系数!$AA$1:$AJ$12,MATCH(C2426,圣物评级,0),1))</f>
        <v>15</v>
      </c>
      <c r="M2426" s="4">
        <f t="shared" si="268"/>
        <v>3670</v>
      </c>
    </row>
    <row r="2427" spans="1:13" x14ac:dyDescent="0.3">
      <c r="A2427" s="4">
        <f t="shared" si="263"/>
        <v>81000021</v>
      </c>
      <c r="B2427" s="4">
        <v>1</v>
      </c>
      <c r="C2427" s="4">
        <f>INDEX(属性!F:F,MATCH(强化!A2427,属性!A:A,0))</f>
        <v>17</v>
      </c>
      <c r="D2427" s="4">
        <f t="shared" si="264"/>
        <v>25</v>
      </c>
      <c r="E2427" s="4">
        <v>0</v>
      </c>
      <c r="F2427" s="4">
        <v>0</v>
      </c>
      <c r="G2427" s="4">
        <v>0</v>
      </c>
      <c r="H2427" s="4">
        <f t="shared" si="266"/>
        <v>0</v>
      </c>
      <c r="I2427" s="4">
        <f t="shared" si="267"/>
        <v>640</v>
      </c>
      <c r="J2427" s="4">
        <f t="shared" si="265"/>
        <v>400</v>
      </c>
      <c r="K2427" s="4">
        <f t="shared" si="269"/>
        <v>6000</v>
      </c>
      <c r="L2427" s="4">
        <f>IF(D2427=1,"",VLOOKUP(D2427,系数!$AA$1:$AJ$12,MATCH(C2427,圣物评级,0),1))</f>
        <v>15</v>
      </c>
      <c r="M2427" s="4">
        <f t="shared" si="268"/>
        <v>4050</v>
      </c>
    </row>
    <row r="2428" spans="1:13" x14ac:dyDescent="0.3">
      <c r="A2428" s="4">
        <f t="shared" ref="A2428:A2491" si="270">A2308+1</f>
        <v>81000021</v>
      </c>
      <c r="B2428" s="4">
        <v>1</v>
      </c>
      <c r="C2428" s="4">
        <f>INDEX(属性!F:F,MATCH(强化!A2428,属性!A:A,0))</f>
        <v>17</v>
      </c>
      <c r="D2428" s="4">
        <f t="shared" ref="D2428:D2491" si="271">D2308</f>
        <v>26</v>
      </c>
      <c r="E2428" s="4">
        <v>0</v>
      </c>
      <c r="F2428" s="4">
        <v>0</v>
      </c>
      <c r="G2428" s="4">
        <v>0</v>
      </c>
      <c r="H2428" s="4">
        <f t="shared" si="266"/>
        <v>0</v>
      </c>
      <c r="I2428" s="4">
        <f t="shared" si="267"/>
        <v>650</v>
      </c>
      <c r="J2428" s="4">
        <f t="shared" ref="J2428:J2491" si="272">J2308</f>
        <v>420</v>
      </c>
      <c r="K2428" s="4">
        <f t="shared" si="269"/>
        <v>6000</v>
      </c>
      <c r="L2428" s="4">
        <f>IF(D2428=1,"",VLOOKUP(D2428,系数!$AA$1:$AJ$12,MATCH(C2428,圣物评级,0),1))</f>
        <v>15</v>
      </c>
      <c r="M2428" s="4">
        <f t="shared" si="268"/>
        <v>4450</v>
      </c>
    </row>
    <row r="2429" spans="1:13" x14ac:dyDescent="0.3">
      <c r="A2429" s="4">
        <f t="shared" si="270"/>
        <v>81000021</v>
      </c>
      <c r="B2429" s="4">
        <v>1</v>
      </c>
      <c r="C2429" s="4">
        <f>INDEX(属性!F:F,MATCH(强化!A2429,属性!A:A,0))</f>
        <v>17</v>
      </c>
      <c r="D2429" s="4">
        <f t="shared" si="271"/>
        <v>27</v>
      </c>
      <c r="E2429" s="4">
        <v>0</v>
      </c>
      <c r="F2429" s="4">
        <v>0</v>
      </c>
      <c r="G2429" s="4">
        <v>0</v>
      </c>
      <c r="H2429" s="4">
        <f t="shared" si="266"/>
        <v>0</v>
      </c>
      <c r="I2429" s="4">
        <f t="shared" si="267"/>
        <v>660</v>
      </c>
      <c r="J2429" s="4">
        <f t="shared" si="272"/>
        <v>440</v>
      </c>
      <c r="K2429" s="4">
        <f t="shared" si="269"/>
        <v>6000</v>
      </c>
      <c r="L2429" s="4">
        <f>IF(D2429=1,"",VLOOKUP(D2429,系数!$AA$1:$AJ$12,MATCH(C2429,圣物评级,0),1))</f>
        <v>15</v>
      </c>
      <c r="M2429" s="4">
        <f t="shared" si="268"/>
        <v>4870</v>
      </c>
    </row>
    <row r="2430" spans="1:13" x14ac:dyDescent="0.3">
      <c r="A2430" s="4">
        <f t="shared" si="270"/>
        <v>81000021</v>
      </c>
      <c r="B2430" s="4">
        <v>1</v>
      </c>
      <c r="C2430" s="4">
        <f>INDEX(属性!F:F,MATCH(强化!A2430,属性!A:A,0))</f>
        <v>17</v>
      </c>
      <c r="D2430" s="4">
        <f t="shared" si="271"/>
        <v>28</v>
      </c>
      <c r="E2430" s="4">
        <v>0</v>
      </c>
      <c r="F2430" s="4">
        <v>0</v>
      </c>
      <c r="G2430" s="4">
        <v>0</v>
      </c>
      <c r="H2430" s="4">
        <f t="shared" si="266"/>
        <v>0</v>
      </c>
      <c r="I2430" s="4">
        <f t="shared" si="267"/>
        <v>670</v>
      </c>
      <c r="J2430" s="4">
        <f t="shared" si="272"/>
        <v>460</v>
      </c>
      <c r="K2430" s="4">
        <f t="shared" si="269"/>
        <v>6000</v>
      </c>
      <c r="L2430" s="4">
        <f>IF(D2430=1,"",VLOOKUP(D2430,系数!$AA$1:$AJ$12,MATCH(C2430,圣物评级,0),1))</f>
        <v>15</v>
      </c>
      <c r="M2430" s="4">
        <f t="shared" si="268"/>
        <v>5310</v>
      </c>
    </row>
    <row r="2431" spans="1:13" x14ac:dyDescent="0.3">
      <c r="A2431" s="4">
        <f t="shared" si="270"/>
        <v>81000021</v>
      </c>
      <c r="B2431" s="4">
        <v>1</v>
      </c>
      <c r="C2431" s="4">
        <f>INDEX(属性!F:F,MATCH(强化!A2431,属性!A:A,0))</f>
        <v>17</v>
      </c>
      <c r="D2431" s="4">
        <f t="shared" si="271"/>
        <v>29</v>
      </c>
      <c r="E2431" s="4">
        <v>0</v>
      </c>
      <c r="F2431" s="4">
        <v>0</v>
      </c>
      <c r="G2431" s="4">
        <v>0</v>
      </c>
      <c r="H2431" s="4">
        <f t="shared" si="266"/>
        <v>0</v>
      </c>
      <c r="I2431" s="4">
        <f t="shared" si="267"/>
        <v>680</v>
      </c>
      <c r="J2431" s="4">
        <f t="shared" si="272"/>
        <v>480</v>
      </c>
      <c r="K2431" s="4">
        <f t="shared" si="269"/>
        <v>6000</v>
      </c>
      <c r="L2431" s="4">
        <f>IF(D2431=1,"",VLOOKUP(D2431,系数!$AA$1:$AJ$12,MATCH(C2431,圣物评级,0),1))</f>
        <v>15</v>
      </c>
      <c r="M2431" s="4">
        <f t="shared" si="268"/>
        <v>5770</v>
      </c>
    </row>
    <row r="2432" spans="1:13" x14ac:dyDescent="0.3">
      <c r="A2432" s="4">
        <f t="shared" si="270"/>
        <v>81000021</v>
      </c>
      <c r="B2432" s="4">
        <v>1</v>
      </c>
      <c r="C2432" s="4">
        <f>INDEX(属性!F:F,MATCH(强化!A2432,属性!A:A,0))</f>
        <v>17</v>
      </c>
      <c r="D2432" s="4">
        <f t="shared" si="271"/>
        <v>30</v>
      </c>
      <c r="E2432" s="4">
        <v>0</v>
      </c>
      <c r="F2432" s="4">
        <v>0</v>
      </c>
      <c r="G2432" s="4">
        <v>0</v>
      </c>
      <c r="H2432" s="4">
        <f t="shared" si="266"/>
        <v>0</v>
      </c>
      <c r="I2432" s="4">
        <f t="shared" si="267"/>
        <v>690</v>
      </c>
      <c r="J2432" s="4">
        <f t="shared" si="272"/>
        <v>500</v>
      </c>
      <c r="K2432" s="4">
        <f t="shared" si="269"/>
        <v>6000</v>
      </c>
      <c r="L2432" s="4">
        <f>IF(D2432=1,"",VLOOKUP(D2432,系数!$AA$1:$AJ$12,MATCH(C2432,圣物评级,0),1))</f>
        <v>20</v>
      </c>
      <c r="M2432" s="4">
        <f t="shared" si="268"/>
        <v>6250</v>
      </c>
    </row>
    <row r="2433" spans="1:13" x14ac:dyDescent="0.3">
      <c r="A2433" s="4">
        <f t="shared" si="270"/>
        <v>81000021</v>
      </c>
      <c r="B2433" s="4">
        <v>1</v>
      </c>
      <c r="C2433" s="4">
        <f>INDEX(属性!F:F,MATCH(强化!A2433,属性!A:A,0))</f>
        <v>17</v>
      </c>
      <c r="D2433" s="4">
        <f t="shared" si="271"/>
        <v>31</v>
      </c>
      <c r="E2433" s="4">
        <v>0</v>
      </c>
      <c r="F2433" s="4">
        <v>0</v>
      </c>
      <c r="G2433" s="4">
        <v>0</v>
      </c>
      <c r="H2433" s="4">
        <f t="shared" si="266"/>
        <v>0</v>
      </c>
      <c r="I2433" s="4">
        <f t="shared" si="267"/>
        <v>700</v>
      </c>
      <c r="J2433" s="4">
        <f t="shared" si="272"/>
        <v>530</v>
      </c>
      <c r="K2433" s="4">
        <f t="shared" si="269"/>
        <v>6000</v>
      </c>
      <c r="L2433" s="4">
        <f>IF(D2433=1,"",VLOOKUP(D2433,系数!$AA$1:$AJ$12,MATCH(C2433,圣物评级,0),1))</f>
        <v>20</v>
      </c>
      <c r="M2433" s="4">
        <f t="shared" si="268"/>
        <v>6750</v>
      </c>
    </row>
    <row r="2434" spans="1:13" x14ac:dyDescent="0.3">
      <c r="A2434" s="4">
        <f t="shared" si="270"/>
        <v>81000021</v>
      </c>
      <c r="B2434" s="4">
        <v>1</v>
      </c>
      <c r="C2434" s="4">
        <f>INDEX(属性!F:F,MATCH(强化!A2434,属性!A:A,0))</f>
        <v>17</v>
      </c>
      <c r="D2434" s="4">
        <f t="shared" si="271"/>
        <v>32</v>
      </c>
      <c r="E2434" s="4">
        <v>0</v>
      </c>
      <c r="F2434" s="4">
        <v>0</v>
      </c>
      <c r="G2434" s="4">
        <v>0</v>
      </c>
      <c r="H2434" s="4">
        <f t="shared" si="266"/>
        <v>0</v>
      </c>
      <c r="I2434" s="4">
        <f t="shared" si="267"/>
        <v>710</v>
      </c>
      <c r="J2434" s="4">
        <f t="shared" si="272"/>
        <v>560</v>
      </c>
      <c r="K2434" s="4">
        <f t="shared" si="269"/>
        <v>6000</v>
      </c>
      <c r="L2434" s="4">
        <f>IF(D2434=1,"",VLOOKUP(D2434,系数!$AA$1:$AJ$12,MATCH(C2434,圣物评级,0),1))</f>
        <v>20</v>
      </c>
      <c r="M2434" s="4">
        <f t="shared" si="268"/>
        <v>7280</v>
      </c>
    </row>
    <row r="2435" spans="1:13" x14ac:dyDescent="0.3">
      <c r="A2435" s="4">
        <f t="shared" si="270"/>
        <v>81000021</v>
      </c>
      <c r="B2435" s="4">
        <v>1</v>
      </c>
      <c r="C2435" s="4">
        <f>INDEX(属性!F:F,MATCH(强化!A2435,属性!A:A,0))</f>
        <v>17</v>
      </c>
      <c r="D2435" s="4">
        <f t="shared" si="271"/>
        <v>33</v>
      </c>
      <c r="E2435" s="4">
        <v>0</v>
      </c>
      <c r="F2435" s="4">
        <v>0</v>
      </c>
      <c r="G2435" s="4">
        <v>0</v>
      </c>
      <c r="H2435" s="4">
        <f t="shared" ref="H2435:H2498" si="273">IF(B2435=1,0,VLOOKUP($C2435,圣物数值,2,0)+VLOOKUP($C2435,圣物数值,3,0)*($D2435-1))</f>
        <v>0</v>
      </c>
      <c r="I2435" s="4">
        <f t="shared" ref="I2435:I2498" si="274">IF(B2435=2,0,VLOOKUP($C2435,圣物数值,2,0)+VLOOKUP($C2435,圣物数值,3,0)*($D2435-1))</f>
        <v>720</v>
      </c>
      <c r="J2435" s="4">
        <f t="shared" si="272"/>
        <v>590</v>
      </c>
      <c r="K2435" s="4">
        <f t="shared" si="269"/>
        <v>6000</v>
      </c>
      <c r="L2435" s="4">
        <f>IF(D2435=1,"",VLOOKUP(D2435,系数!$AA$1:$AJ$12,MATCH(C2435,圣物评级,0),1))</f>
        <v>20</v>
      </c>
      <c r="M2435" s="4">
        <f t="shared" ref="M2435:M2498" si="275">IF(D2435=1,0,M2434+J2434)</f>
        <v>7840</v>
      </c>
    </row>
    <row r="2436" spans="1:13" x14ac:dyDescent="0.3">
      <c r="A2436" s="4">
        <f t="shared" si="270"/>
        <v>81000021</v>
      </c>
      <c r="B2436" s="4">
        <v>1</v>
      </c>
      <c r="C2436" s="4">
        <f>INDEX(属性!F:F,MATCH(强化!A2436,属性!A:A,0))</f>
        <v>17</v>
      </c>
      <c r="D2436" s="4">
        <f t="shared" si="271"/>
        <v>34</v>
      </c>
      <c r="E2436" s="4">
        <v>0</v>
      </c>
      <c r="F2436" s="4">
        <v>0</v>
      </c>
      <c r="G2436" s="4">
        <v>0</v>
      </c>
      <c r="H2436" s="4">
        <f t="shared" si="273"/>
        <v>0</v>
      </c>
      <c r="I2436" s="4">
        <f t="shared" si="274"/>
        <v>730</v>
      </c>
      <c r="J2436" s="4">
        <f t="shared" si="272"/>
        <v>620</v>
      </c>
      <c r="K2436" s="4">
        <f t="shared" si="269"/>
        <v>6000</v>
      </c>
      <c r="L2436" s="4">
        <f>IF(D2436=1,"",VLOOKUP(D2436,系数!$AA$1:$AJ$12,MATCH(C2436,圣物评级,0),1))</f>
        <v>20</v>
      </c>
      <c r="M2436" s="4">
        <f t="shared" si="275"/>
        <v>8430</v>
      </c>
    </row>
    <row r="2437" spans="1:13" x14ac:dyDescent="0.3">
      <c r="A2437" s="4">
        <f t="shared" si="270"/>
        <v>81000021</v>
      </c>
      <c r="B2437" s="4">
        <v>1</v>
      </c>
      <c r="C2437" s="4">
        <f>INDEX(属性!F:F,MATCH(强化!A2437,属性!A:A,0))</f>
        <v>17</v>
      </c>
      <c r="D2437" s="4">
        <f t="shared" si="271"/>
        <v>35</v>
      </c>
      <c r="E2437" s="4">
        <v>0</v>
      </c>
      <c r="F2437" s="4">
        <v>0</v>
      </c>
      <c r="G2437" s="4">
        <v>0</v>
      </c>
      <c r="H2437" s="4">
        <f t="shared" si="273"/>
        <v>0</v>
      </c>
      <c r="I2437" s="4">
        <f t="shared" si="274"/>
        <v>740</v>
      </c>
      <c r="J2437" s="4">
        <f t="shared" si="272"/>
        <v>650</v>
      </c>
      <c r="K2437" s="4">
        <f t="shared" si="269"/>
        <v>6000</v>
      </c>
      <c r="L2437" s="4">
        <f>IF(D2437=1,"",VLOOKUP(D2437,系数!$AA$1:$AJ$12,MATCH(C2437,圣物评级,0),1))</f>
        <v>20</v>
      </c>
      <c r="M2437" s="4">
        <f t="shared" si="275"/>
        <v>9050</v>
      </c>
    </row>
    <row r="2438" spans="1:13" x14ac:dyDescent="0.3">
      <c r="A2438" s="4">
        <f t="shared" si="270"/>
        <v>81000021</v>
      </c>
      <c r="B2438" s="4">
        <v>1</v>
      </c>
      <c r="C2438" s="4">
        <f>INDEX(属性!F:F,MATCH(强化!A2438,属性!A:A,0))</f>
        <v>17</v>
      </c>
      <c r="D2438" s="4">
        <f t="shared" si="271"/>
        <v>36</v>
      </c>
      <c r="E2438" s="4">
        <v>0</v>
      </c>
      <c r="F2438" s="4">
        <v>0</v>
      </c>
      <c r="G2438" s="4">
        <v>0</v>
      </c>
      <c r="H2438" s="4">
        <f t="shared" si="273"/>
        <v>0</v>
      </c>
      <c r="I2438" s="4">
        <f t="shared" si="274"/>
        <v>750</v>
      </c>
      <c r="J2438" s="4">
        <f t="shared" si="272"/>
        <v>680</v>
      </c>
      <c r="K2438" s="4">
        <f t="shared" si="269"/>
        <v>6000</v>
      </c>
      <c r="L2438" s="4">
        <f>IF(D2438=1,"",VLOOKUP(D2438,系数!$AA$1:$AJ$12,MATCH(C2438,圣物评级,0),1))</f>
        <v>20</v>
      </c>
      <c r="M2438" s="4">
        <f t="shared" si="275"/>
        <v>9700</v>
      </c>
    </row>
    <row r="2439" spans="1:13" x14ac:dyDescent="0.3">
      <c r="A2439" s="4">
        <f t="shared" si="270"/>
        <v>81000021</v>
      </c>
      <c r="B2439" s="4">
        <v>1</v>
      </c>
      <c r="C2439" s="4">
        <f>INDEX(属性!F:F,MATCH(强化!A2439,属性!A:A,0))</f>
        <v>17</v>
      </c>
      <c r="D2439" s="4">
        <f t="shared" si="271"/>
        <v>37</v>
      </c>
      <c r="E2439" s="4">
        <v>0</v>
      </c>
      <c r="F2439" s="4">
        <v>0</v>
      </c>
      <c r="G2439" s="4">
        <v>0</v>
      </c>
      <c r="H2439" s="4">
        <f t="shared" si="273"/>
        <v>0</v>
      </c>
      <c r="I2439" s="4">
        <f t="shared" si="274"/>
        <v>760</v>
      </c>
      <c r="J2439" s="4">
        <f t="shared" si="272"/>
        <v>710</v>
      </c>
      <c r="K2439" s="4">
        <f t="shared" si="269"/>
        <v>6000</v>
      </c>
      <c r="L2439" s="4">
        <f>IF(D2439=1,"",VLOOKUP(D2439,系数!$AA$1:$AJ$12,MATCH(C2439,圣物评级,0),1))</f>
        <v>20</v>
      </c>
      <c r="M2439" s="4">
        <f t="shared" si="275"/>
        <v>10380</v>
      </c>
    </row>
    <row r="2440" spans="1:13" x14ac:dyDescent="0.3">
      <c r="A2440" s="4">
        <f t="shared" si="270"/>
        <v>81000021</v>
      </c>
      <c r="B2440" s="4">
        <v>1</v>
      </c>
      <c r="C2440" s="4">
        <f>INDEX(属性!F:F,MATCH(强化!A2440,属性!A:A,0))</f>
        <v>17</v>
      </c>
      <c r="D2440" s="4">
        <f t="shared" si="271"/>
        <v>38</v>
      </c>
      <c r="E2440" s="4">
        <v>0</v>
      </c>
      <c r="F2440" s="4">
        <v>0</v>
      </c>
      <c r="G2440" s="4">
        <v>0</v>
      </c>
      <c r="H2440" s="4">
        <f t="shared" si="273"/>
        <v>0</v>
      </c>
      <c r="I2440" s="4">
        <f t="shared" si="274"/>
        <v>770</v>
      </c>
      <c r="J2440" s="4">
        <f t="shared" si="272"/>
        <v>740</v>
      </c>
      <c r="K2440" s="4">
        <f t="shared" si="269"/>
        <v>6000</v>
      </c>
      <c r="L2440" s="4">
        <f>IF(D2440=1,"",VLOOKUP(D2440,系数!$AA$1:$AJ$12,MATCH(C2440,圣物评级,0),1))</f>
        <v>20</v>
      </c>
      <c r="M2440" s="4">
        <f t="shared" si="275"/>
        <v>11090</v>
      </c>
    </row>
    <row r="2441" spans="1:13" x14ac:dyDescent="0.3">
      <c r="A2441" s="4">
        <f t="shared" si="270"/>
        <v>81000021</v>
      </c>
      <c r="B2441" s="4">
        <v>1</v>
      </c>
      <c r="C2441" s="4">
        <f>INDEX(属性!F:F,MATCH(强化!A2441,属性!A:A,0))</f>
        <v>17</v>
      </c>
      <c r="D2441" s="4">
        <f t="shared" si="271"/>
        <v>39</v>
      </c>
      <c r="E2441" s="4">
        <v>0</v>
      </c>
      <c r="F2441" s="4">
        <v>0</v>
      </c>
      <c r="G2441" s="4">
        <v>0</v>
      </c>
      <c r="H2441" s="4">
        <f t="shared" si="273"/>
        <v>0</v>
      </c>
      <c r="I2441" s="4">
        <f t="shared" si="274"/>
        <v>780</v>
      </c>
      <c r="J2441" s="4">
        <f t="shared" si="272"/>
        <v>770</v>
      </c>
      <c r="K2441" s="4">
        <f t="shared" si="269"/>
        <v>6000</v>
      </c>
      <c r="L2441" s="4">
        <f>IF(D2441=1,"",VLOOKUP(D2441,系数!$AA$1:$AJ$12,MATCH(C2441,圣物评级,0),1))</f>
        <v>20</v>
      </c>
      <c r="M2441" s="4">
        <f t="shared" si="275"/>
        <v>11830</v>
      </c>
    </row>
    <row r="2442" spans="1:13" x14ac:dyDescent="0.3">
      <c r="A2442" s="4">
        <f t="shared" si="270"/>
        <v>81000021</v>
      </c>
      <c r="B2442" s="4">
        <v>1</v>
      </c>
      <c r="C2442" s="4">
        <f>INDEX(属性!F:F,MATCH(强化!A2442,属性!A:A,0))</f>
        <v>17</v>
      </c>
      <c r="D2442" s="4">
        <f t="shared" si="271"/>
        <v>40</v>
      </c>
      <c r="E2442" s="4">
        <v>0</v>
      </c>
      <c r="F2442" s="4">
        <v>0</v>
      </c>
      <c r="G2442" s="4">
        <v>0</v>
      </c>
      <c r="H2442" s="4">
        <f t="shared" si="273"/>
        <v>0</v>
      </c>
      <c r="I2442" s="4">
        <f t="shared" si="274"/>
        <v>790</v>
      </c>
      <c r="J2442" s="4">
        <f t="shared" si="272"/>
        <v>800</v>
      </c>
      <c r="K2442" s="4">
        <f t="shared" si="269"/>
        <v>6000</v>
      </c>
      <c r="L2442" s="4">
        <f>IF(D2442=1,"",VLOOKUP(D2442,系数!$AA$1:$AJ$12,MATCH(C2442,圣物评级,0),1))</f>
        <v>25</v>
      </c>
      <c r="M2442" s="4">
        <f t="shared" si="275"/>
        <v>12600</v>
      </c>
    </row>
    <row r="2443" spans="1:13" x14ac:dyDescent="0.3">
      <c r="A2443" s="4">
        <f t="shared" si="270"/>
        <v>81000021</v>
      </c>
      <c r="B2443" s="4">
        <v>1</v>
      </c>
      <c r="C2443" s="4">
        <f>INDEX(属性!F:F,MATCH(强化!A2443,属性!A:A,0))</f>
        <v>17</v>
      </c>
      <c r="D2443" s="4">
        <f t="shared" si="271"/>
        <v>41</v>
      </c>
      <c r="E2443" s="4">
        <v>0</v>
      </c>
      <c r="F2443" s="4">
        <v>0</v>
      </c>
      <c r="G2443" s="4">
        <v>0</v>
      </c>
      <c r="H2443" s="4">
        <f t="shared" si="273"/>
        <v>0</v>
      </c>
      <c r="I2443" s="4">
        <f t="shared" si="274"/>
        <v>800</v>
      </c>
      <c r="J2443" s="4">
        <f t="shared" si="272"/>
        <v>840</v>
      </c>
      <c r="K2443" s="4">
        <f t="shared" si="269"/>
        <v>6000</v>
      </c>
      <c r="L2443" s="4">
        <f>IF(D2443=1,"",VLOOKUP(D2443,系数!$AA$1:$AJ$12,MATCH(C2443,圣物评级,0),1))</f>
        <v>25</v>
      </c>
      <c r="M2443" s="4">
        <f t="shared" si="275"/>
        <v>13400</v>
      </c>
    </row>
    <row r="2444" spans="1:13" x14ac:dyDescent="0.3">
      <c r="A2444" s="4">
        <f t="shared" si="270"/>
        <v>81000021</v>
      </c>
      <c r="B2444" s="4">
        <v>1</v>
      </c>
      <c r="C2444" s="4">
        <f>INDEX(属性!F:F,MATCH(强化!A2444,属性!A:A,0))</f>
        <v>17</v>
      </c>
      <c r="D2444" s="4">
        <f t="shared" si="271"/>
        <v>42</v>
      </c>
      <c r="E2444" s="4">
        <v>0</v>
      </c>
      <c r="F2444" s="4">
        <v>0</v>
      </c>
      <c r="G2444" s="4">
        <v>0</v>
      </c>
      <c r="H2444" s="4">
        <f t="shared" si="273"/>
        <v>0</v>
      </c>
      <c r="I2444" s="4">
        <f t="shared" si="274"/>
        <v>810</v>
      </c>
      <c r="J2444" s="4">
        <f t="shared" si="272"/>
        <v>882</v>
      </c>
      <c r="K2444" s="4">
        <f t="shared" si="269"/>
        <v>6000</v>
      </c>
      <c r="L2444" s="4">
        <f>IF(D2444=1,"",VLOOKUP(D2444,系数!$AA$1:$AJ$12,MATCH(C2444,圣物评级,0),1))</f>
        <v>25</v>
      </c>
      <c r="M2444" s="4">
        <f t="shared" si="275"/>
        <v>14240</v>
      </c>
    </row>
    <row r="2445" spans="1:13" x14ac:dyDescent="0.3">
      <c r="A2445" s="4">
        <f t="shared" si="270"/>
        <v>81000021</v>
      </c>
      <c r="B2445" s="4">
        <v>1</v>
      </c>
      <c r="C2445" s="4">
        <f>INDEX(属性!F:F,MATCH(强化!A2445,属性!A:A,0))</f>
        <v>17</v>
      </c>
      <c r="D2445" s="4">
        <f t="shared" si="271"/>
        <v>43</v>
      </c>
      <c r="E2445" s="4">
        <v>0</v>
      </c>
      <c r="F2445" s="4">
        <v>0</v>
      </c>
      <c r="G2445" s="4">
        <v>0</v>
      </c>
      <c r="H2445" s="4">
        <f t="shared" si="273"/>
        <v>0</v>
      </c>
      <c r="I2445" s="4">
        <f t="shared" si="274"/>
        <v>820</v>
      </c>
      <c r="J2445" s="4">
        <f t="shared" si="272"/>
        <v>926</v>
      </c>
      <c r="K2445" s="4">
        <f t="shared" si="269"/>
        <v>6000</v>
      </c>
      <c r="L2445" s="4">
        <f>IF(D2445=1,"",VLOOKUP(D2445,系数!$AA$1:$AJ$12,MATCH(C2445,圣物评级,0),1))</f>
        <v>25</v>
      </c>
      <c r="M2445" s="4">
        <f t="shared" si="275"/>
        <v>15122</v>
      </c>
    </row>
    <row r="2446" spans="1:13" x14ac:dyDescent="0.3">
      <c r="A2446" s="4">
        <f t="shared" si="270"/>
        <v>81000021</v>
      </c>
      <c r="B2446" s="4">
        <v>1</v>
      </c>
      <c r="C2446" s="4">
        <f>INDEX(属性!F:F,MATCH(强化!A2446,属性!A:A,0))</f>
        <v>17</v>
      </c>
      <c r="D2446" s="4">
        <f t="shared" si="271"/>
        <v>44</v>
      </c>
      <c r="E2446" s="4">
        <v>0</v>
      </c>
      <c r="F2446" s="4">
        <v>0</v>
      </c>
      <c r="G2446" s="4">
        <v>0</v>
      </c>
      <c r="H2446" s="4">
        <f t="shared" si="273"/>
        <v>0</v>
      </c>
      <c r="I2446" s="4">
        <f t="shared" si="274"/>
        <v>830</v>
      </c>
      <c r="J2446" s="4">
        <f t="shared" si="272"/>
        <v>972</v>
      </c>
      <c r="K2446" s="4">
        <f t="shared" si="269"/>
        <v>6000</v>
      </c>
      <c r="L2446" s="4">
        <f>IF(D2446=1,"",VLOOKUP(D2446,系数!$AA$1:$AJ$12,MATCH(C2446,圣物评级,0),1))</f>
        <v>25</v>
      </c>
      <c r="M2446" s="4">
        <f t="shared" si="275"/>
        <v>16048</v>
      </c>
    </row>
    <row r="2447" spans="1:13" x14ac:dyDescent="0.3">
      <c r="A2447" s="4">
        <f t="shared" si="270"/>
        <v>81000021</v>
      </c>
      <c r="B2447" s="4">
        <v>1</v>
      </c>
      <c r="C2447" s="4">
        <f>INDEX(属性!F:F,MATCH(强化!A2447,属性!A:A,0))</f>
        <v>17</v>
      </c>
      <c r="D2447" s="4">
        <f t="shared" si="271"/>
        <v>45</v>
      </c>
      <c r="E2447" s="4">
        <v>0</v>
      </c>
      <c r="F2447" s="4">
        <v>0</v>
      </c>
      <c r="G2447" s="4">
        <v>0</v>
      </c>
      <c r="H2447" s="4">
        <f t="shared" si="273"/>
        <v>0</v>
      </c>
      <c r="I2447" s="4">
        <f t="shared" si="274"/>
        <v>840</v>
      </c>
      <c r="J2447" s="4">
        <f t="shared" si="272"/>
        <v>1020</v>
      </c>
      <c r="K2447" s="4">
        <f t="shared" si="269"/>
        <v>6000</v>
      </c>
      <c r="L2447" s="4">
        <f>IF(D2447=1,"",VLOOKUP(D2447,系数!$AA$1:$AJ$12,MATCH(C2447,圣物评级,0),1))</f>
        <v>25</v>
      </c>
      <c r="M2447" s="4">
        <f t="shared" si="275"/>
        <v>17020</v>
      </c>
    </row>
    <row r="2448" spans="1:13" x14ac:dyDescent="0.3">
      <c r="A2448" s="4">
        <f t="shared" si="270"/>
        <v>81000021</v>
      </c>
      <c r="B2448" s="4">
        <v>1</v>
      </c>
      <c r="C2448" s="4">
        <f>INDEX(属性!F:F,MATCH(强化!A2448,属性!A:A,0))</f>
        <v>17</v>
      </c>
      <c r="D2448" s="4">
        <f t="shared" si="271"/>
        <v>46</v>
      </c>
      <c r="E2448" s="4">
        <v>0</v>
      </c>
      <c r="F2448" s="4">
        <v>0</v>
      </c>
      <c r="G2448" s="4">
        <v>0</v>
      </c>
      <c r="H2448" s="4">
        <f t="shared" si="273"/>
        <v>0</v>
      </c>
      <c r="I2448" s="4">
        <f t="shared" si="274"/>
        <v>850</v>
      </c>
      <c r="J2448" s="4">
        <f t="shared" si="272"/>
        <v>1071</v>
      </c>
      <c r="K2448" s="4">
        <f t="shared" si="269"/>
        <v>6000</v>
      </c>
      <c r="L2448" s="4">
        <f>IF(D2448=1,"",VLOOKUP(D2448,系数!$AA$1:$AJ$12,MATCH(C2448,圣物评级,0),1))</f>
        <v>25</v>
      </c>
      <c r="M2448" s="4">
        <f t="shared" si="275"/>
        <v>18040</v>
      </c>
    </row>
    <row r="2449" spans="1:13" x14ac:dyDescent="0.3">
      <c r="A2449" s="4">
        <f t="shared" si="270"/>
        <v>81000021</v>
      </c>
      <c r="B2449" s="4">
        <v>1</v>
      </c>
      <c r="C2449" s="4">
        <f>INDEX(属性!F:F,MATCH(强化!A2449,属性!A:A,0))</f>
        <v>17</v>
      </c>
      <c r="D2449" s="4">
        <f t="shared" si="271"/>
        <v>47</v>
      </c>
      <c r="E2449" s="4">
        <v>0</v>
      </c>
      <c r="F2449" s="4">
        <v>0</v>
      </c>
      <c r="G2449" s="4">
        <v>0</v>
      </c>
      <c r="H2449" s="4">
        <f t="shared" si="273"/>
        <v>0</v>
      </c>
      <c r="I2449" s="4">
        <f t="shared" si="274"/>
        <v>860</v>
      </c>
      <c r="J2449" s="4">
        <f t="shared" si="272"/>
        <v>1124</v>
      </c>
      <c r="K2449" s="4">
        <f t="shared" si="269"/>
        <v>6000</v>
      </c>
      <c r="L2449" s="4">
        <f>IF(D2449=1,"",VLOOKUP(D2449,系数!$AA$1:$AJ$12,MATCH(C2449,圣物评级,0),1))</f>
        <v>25</v>
      </c>
      <c r="M2449" s="4">
        <f t="shared" si="275"/>
        <v>19111</v>
      </c>
    </row>
    <row r="2450" spans="1:13" x14ac:dyDescent="0.3">
      <c r="A2450" s="4">
        <f t="shared" si="270"/>
        <v>81000021</v>
      </c>
      <c r="B2450" s="4">
        <v>1</v>
      </c>
      <c r="C2450" s="4">
        <f>INDEX(属性!F:F,MATCH(强化!A2450,属性!A:A,0))</f>
        <v>17</v>
      </c>
      <c r="D2450" s="4">
        <f t="shared" si="271"/>
        <v>48</v>
      </c>
      <c r="E2450" s="4">
        <v>0</v>
      </c>
      <c r="F2450" s="4">
        <v>0</v>
      </c>
      <c r="G2450" s="4">
        <v>0</v>
      </c>
      <c r="H2450" s="4">
        <f t="shared" si="273"/>
        <v>0</v>
      </c>
      <c r="I2450" s="4">
        <f t="shared" si="274"/>
        <v>870</v>
      </c>
      <c r="J2450" s="4">
        <f t="shared" si="272"/>
        <v>1180</v>
      </c>
      <c r="K2450" s="4">
        <f t="shared" si="269"/>
        <v>6000</v>
      </c>
      <c r="L2450" s="4">
        <f>IF(D2450=1,"",VLOOKUP(D2450,系数!$AA$1:$AJ$12,MATCH(C2450,圣物评级,0),1))</f>
        <v>25</v>
      </c>
      <c r="M2450" s="4">
        <f t="shared" si="275"/>
        <v>20235</v>
      </c>
    </row>
    <row r="2451" spans="1:13" x14ac:dyDescent="0.3">
      <c r="A2451" s="4">
        <f t="shared" si="270"/>
        <v>81000021</v>
      </c>
      <c r="B2451" s="4">
        <v>1</v>
      </c>
      <c r="C2451" s="4">
        <f>INDEX(属性!F:F,MATCH(强化!A2451,属性!A:A,0))</f>
        <v>17</v>
      </c>
      <c r="D2451" s="4">
        <f t="shared" si="271"/>
        <v>49</v>
      </c>
      <c r="E2451" s="4">
        <v>0</v>
      </c>
      <c r="F2451" s="4">
        <v>0</v>
      </c>
      <c r="G2451" s="4">
        <v>0</v>
      </c>
      <c r="H2451" s="4">
        <f t="shared" si="273"/>
        <v>0</v>
      </c>
      <c r="I2451" s="4">
        <f t="shared" si="274"/>
        <v>880</v>
      </c>
      <c r="J2451" s="4">
        <f t="shared" si="272"/>
        <v>1239</v>
      </c>
      <c r="K2451" s="4">
        <f t="shared" si="269"/>
        <v>6000</v>
      </c>
      <c r="L2451" s="4">
        <f>IF(D2451=1,"",VLOOKUP(D2451,系数!$AA$1:$AJ$12,MATCH(C2451,圣物评级,0),1))</f>
        <v>25</v>
      </c>
      <c r="M2451" s="4">
        <f t="shared" si="275"/>
        <v>21415</v>
      </c>
    </row>
    <row r="2452" spans="1:13" x14ac:dyDescent="0.3">
      <c r="A2452" s="4">
        <f t="shared" si="270"/>
        <v>81000021</v>
      </c>
      <c r="B2452" s="4">
        <v>1</v>
      </c>
      <c r="C2452" s="4">
        <f>INDEX(属性!F:F,MATCH(强化!A2452,属性!A:A,0))</f>
        <v>17</v>
      </c>
      <c r="D2452" s="4">
        <f t="shared" si="271"/>
        <v>50</v>
      </c>
      <c r="E2452" s="4">
        <v>0</v>
      </c>
      <c r="F2452" s="4">
        <v>0</v>
      </c>
      <c r="G2452" s="4">
        <v>0</v>
      </c>
      <c r="H2452" s="4">
        <f t="shared" si="273"/>
        <v>0</v>
      </c>
      <c r="I2452" s="4">
        <f t="shared" si="274"/>
        <v>890</v>
      </c>
      <c r="J2452" s="4">
        <f t="shared" si="272"/>
        <v>1300</v>
      </c>
      <c r="K2452" s="4">
        <f t="shared" si="269"/>
        <v>6000</v>
      </c>
      <c r="L2452" s="4">
        <f>IF(D2452=1,"",VLOOKUP(D2452,系数!$AA$1:$AJ$12,MATCH(C2452,圣物评级,0),1))</f>
        <v>30</v>
      </c>
      <c r="M2452" s="4">
        <f t="shared" si="275"/>
        <v>22654</v>
      </c>
    </row>
    <row r="2453" spans="1:13" x14ac:dyDescent="0.3">
      <c r="A2453" s="4">
        <f t="shared" si="270"/>
        <v>81000021</v>
      </c>
      <c r="B2453" s="4">
        <v>1</v>
      </c>
      <c r="C2453" s="4">
        <f>INDEX(属性!F:F,MATCH(强化!A2453,属性!A:A,0))</f>
        <v>17</v>
      </c>
      <c r="D2453" s="4">
        <f t="shared" si="271"/>
        <v>51</v>
      </c>
      <c r="E2453" s="4">
        <v>0</v>
      </c>
      <c r="F2453" s="4">
        <v>0</v>
      </c>
      <c r="G2453" s="4">
        <v>0</v>
      </c>
      <c r="H2453" s="4">
        <f t="shared" si="273"/>
        <v>0</v>
      </c>
      <c r="I2453" s="4">
        <f t="shared" si="274"/>
        <v>900</v>
      </c>
      <c r="J2453" s="4">
        <f t="shared" si="272"/>
        <v>1391</v>
      </c>
      <c r="K2453" s="4">
        <f t="shared" si="269"/>
        <v>6000</v>
      </c>
      <c r="L2453" s="4">
        <f>IF(D2453=1,"",VLOOKUP(D2453,系数!$AA$1:$AJ$12,MATCH(C2453,圣物评级,0),1))</f>
        <v>30</v>
      </c>
      <c r="M2453" s="4">
        <f t="shared" si="275"/>
        <v>23954</v>
      </c>
    </row>
    <row r="2454" spans="1:13" x14ac:dyDescent="0.3">
      <c r="A2454" s="4">
        <f t="shared" si="270"/>
        <v>81000021</v>
      </c>
      <c r="B2454" s="4">
        <v>1</v>
      </c>
      <c r="C2454" s="4">
        <f>INDEX(属性!F:F,MATCH(强化!A2454,属性!A:A,0))</f>
        <v>17</v>
      </c>
      <c r="D2454" s="4">
        <f t="shared" si="271"/>
        <v>52</v>
      </c>
      <c r="E2454" s="4">
        <v>0</v>
      </c>
      <c r="F2454" s="4">
        <v>0</v>
      </c>
      <c r="G2454" s="4">
        <v>0</v>
      </c>
      <c r="H2454" s="4">
        <f t="shared" si="273"/>
        <v>0</v>
      </c>
      <c r="I2454" s="4">
        <f t="shared" si="274"/>
        <v>910</v>
      </c>
      <c r="J2454" s="4">
        <f t="shared" si="272"/>
        <v>1488</v>
      </c>
      <c r="K2454" s="4">
        <f t="shared" si="269"/>
        <v>6000</v>
      </c>
      <c r="L2454" s="4">
        <f>IF(D2454=1,"",VLOOKUP(D2454,系数!$AA$1:$AJ$12,MATCH(C2454,圣物评级,0),1))</f>
        <v>30</v>
      </c>
      <c r="M2454" s="4">
        <f t="shared" si="275"/>
        <v>25345</v>
      </c>
    </row>
    <row r="2455" spans="1:13" x14ac:dyDescent="0.3">
      <c r="A2455" s="4">
        <f t="shared" si="270"/>
        <v>81000021</v>
      </c>
      <c r="B2455" s="4">
        <v>1</v>
      </c>
      <c r="C2455" s="4">
        <f>INDEX(属性!F:F,MATCH(强化!A2455,属性!A:A,0))</f>
        <v>17</v>
      </c>
      <c r="D2455" s="4">
        <f t="shared" si="271"/>
        <v>53</v>
      </c>
      <c r="E2455" s="4">
        <v>0</v>
      </c>
      <c r="F2455" s="4">
        <v>0</v>
      </c>
      <c r="G2455" s="4">
        <v>0</v>
      </c>
      <c r="H2455" s="4">
        <f t="shared" si="273"/>
        <v>0</v>
      </c>
      <c r="I2455" s="4">
        <f t="shared" si="274"/>
        <v>920</v>
      </c>
      <c r="J2455" s="4">
        <f t="shared" si="272"/>
        <v>1592</v>
      </c>
      <c r="K2455" s="4">
        <f t="shared" si="269"/>
        <v>6000</v>
      </c>
      <c r="L2455" s="4">
        <f>IF(D2455=1,"",VLOOKUP(D2455,系数!$AA$1:$AJ$12,MATCH(C2455,圣物评级,0),1))</f>
        <v>30</v>
      </c>
      <c r="M2455" s="4">
        <f t="shared" si="275"/>
        <v>26833</v>
      </c>
    </row>
    <row r="2456" spans="1:13" x14ac:dyDescent="0.3">
      <c r="A2456" s="4">
        <f t="shared" si="270"/>
        <v>81000021</v>
      </c>
      <c r="B2456" s="4">
        <v>1</v>
      </c>
      <c r="C2456" s="4">
        <f>INDEX(属性!F:F,MATCH(强化!A2456,属性!A:A,0))</f>
        <v>17</v>
      </c>
      <c r="D2456" s="4">
        <f t="shared" si="271"/>
        <v>54</v>
      </c>
      <c r="E2456" s="4">
        <v>0</v>
      </c>
      <c r="F2456" s="4">
        <v>0</v>
      </c>
      <c r="G2456" s="4">
        <v>0</v>
      </c>
      <c r="H2456" s="4">
        <f t="shared" si="273"/>
        <v>0</v>
      </c>
      <c r="I2456" s="4">
        <f t="shared" si="274"/>
        <v>930</v>
      </c>
      <c r="J2456" s="4">
        <f t="shared" si="272"/>
        <v>1703</v>
      </c>
      <c r="K2456" s="4">
        <f t="shared" si="269"/>
        <v>6000</v>
      </c>
      <c r="L2456" s="4">
        <f>IF(D2456=1,"",VLOOKUP(D2456,系数!$AA$1:$AJ$12,MATCH(C2456,圣物评级,0),1))</f>
        <v>30</v>
      </c>
      <c r="M2456" s="4">
        <f t="shared" si="275"/>
        <v>28425</v>
      </c>
    </row>
    <row r="2457" spans="1:13" x14ac:dyDescent="0.3">
      <c r="A2457" s="4">
        <f t="shared" si="270"/>
        <v>81000021</v>
      </c>
      <c r="B2457" s="4">
        <v>1</v>
      </c>
      <c r="C2457" s="4">
        <f>INDEX(属性!F:F,MATCH(强化!A2457,属性!A:A,0))</f>
        <v>17</v>
      </c>
      <c r="D2457" s="4">
        <f t="shared" si="271"/>
        <v>55</v>
      </c>
      <c r="E2457" s="4">
        <v>0</v>
      </c>
      <c r="F2457" s="4">
        <v>0</v>
      </c>
      <c r="G2457" s="4">
        <v>0</v>
      </c>
      <c r="H2457" s="4">
        <f t="shared" si="273"/>
        <v>0</v>
      </c>
      <c r="I2457" s="4">
        <f t="shared" si="274"/>
        <v>940</v>
      </c>
      <c r="J2457" s="4">
        <f t="shared" si="272"/>
        <v>1822</v>
      </c>
      <c r="K2457" s="4">
        <f t="shared" si="269"/>
        <v>6000</v>
      </c>
      <c r="L2457" s="4">
        <f>IF(D2457=1,"",VLOOKUP(D2457,系数!$AA$1:$AJ$12,MATCH(C2457,圣物评级,0),1))</f>
        <v>30</v>
      </c>
      <c r="M2457" s="4">
        <f t="shared" si="275"/>
        <v>30128</v>
      </c>
    </row>
    <row r="2458" spans="1:13" x14ac:dyDescent="0.3">
      <c r="A2458" s="4">
        <f t="shared" si="270"/>
        <v>81000021</v>
      </c>
      <c r="B2458" s="4">
        <v>1</v>
      </c>
      <c r="C2458" s="4">
        <f>INDEX(属性!F:F,MATCH(强化!A2458,属性!A:A,0))</f>
        <v>17</v>
      </c>
      <c r="D2458" s="4">
        <f t="shared" si="271"/>
        <v>56</v>
      </c>
      <c r="E2458" s="4">
        <v>0</v>
      </c>
      <c r="F2458" s="4">
        <v>0</v>
      </c>
      <c r="G2458" s="4">
        <v>0</v>
      </c>
      <c r="H2458" s="4">
        <f t="shared" si="273"/>
        <v>0</v>
      </c>
      <c r="I2458" s="4">
        <f t="shared" si="274"/>
        <v>950</v>
      </c>
      <c r="J2458" s="4">
        <f t="shared" si="272"/>
        <v>1949</v>
      </c>
      <c r="K2458" s="4">
        <f t="shared" si="269"/>
        <v>6000</v>
      </c>
      <c r="L2458" s="4">
        <f>IF(D2458=1,"",VLOOKUP(D2458,系数!$AA$1:$AJ$12,MATCH(C2458,圣物评级,0),1))</f>
        <v>30</v>
      </c>
      <c r="M2458" s="4">
        <f t="shared" si="275"/>
        <v>31950</v>
      </c>
    </row>
    <row r="2459" spans="1:13" x14ac:dyDescent="0.3">
      <c r="A2459" s="4">
        <f t="shared" si="270"/>
        <v>81000021</v>
      </c>
      <c r="B2459" s="4">
        <v>1</v>
      </c>
      <c r="C2459" s="4">
        <f>INDEX(属性!F:F,MATCH(强化!A2459,属性!A:A,0))</f>
        <v>17</v>
      </c>
      <c r="D2459" s="4">
        <f t="shared" si="271"/>
        <v>57</v>
      </c>
      <c r="E2459" s="4">
        <v>0</v>
      </c>
      <c r="F2459" s="4">
        <v>0</v>
      </c>
      <c r="G2459" s="4">
        <v>0</v>
      </c>
      <c r="H2459" s="4">
        <f t="shared" si="273"/>
        <v>0</v>
      </c>
      <c r="I2459" s="4">
        <f t="shared" si="274"/>
        <v>960</v>
      </c>
      <c r="J2459" s="4">
        <f t="shared" si="272"/>
        <v>2085</v>
      </c>
      <c r="K2459" s="4">
        <f t="shared" si="269"/>
        <v>6000</v>
      </c>
      <c r="L2459" s="4">
        <f>IF(D2459=1,"",VLOOKUP(D2459,系数!$AA$1:$AJ$12,MATCH(C2459,圣物评级,0),1))</f>
        <v>30</v>
      </c>
      <c r="M2459" s="4">
        <f t="shared" si="275"/>
        <v>33899</v>
      </c>
    </row>
    <row r="2460" spans="1:13" x14ac:dyDescent="0.3">
      <c r="A2460" s="4">
        <f t="shared" si="270"/>
        <v>81000021</v>
      </c>
      <c r="B2460" s="4">
        <v>1</v>
      </c>
      <c r="C2460" s="4">
        <f>INDEX(属性!F:F,MATCH(强化!A2460,属性!A:A,0))</f>
        <v>17</v>
      </c>
      <c r="D2460" s="4">
        <f t="shared" si="271"/>
        <v>58</v>
      </c>
      <c r="E2460" s="4">
        <v>0</v>
      </c>
      <c r="F2460" s="4">
        <v>0</v>
      </c>
      <c r="G2460" s="4">
        <v>0</v>
      </c>
      <c r="H2460" s="4">
        <f t="shared" si="273"/>
        <v>0</v>
      </c>
      <c r="I2460" s="4">
        <f t="shared" si="274"/>
        <v>970</v>
      </c>
      <c r="J2460" s="4">
        <f t="shared" si="272"/>
        <v>2230</v>
      </c>
      <c r="K2460" s="4">
        <f t="shared" si="269"/>
        <v>6000</v>
      </c>
      <c r="L2460" s="4">
        <f>IF(D2460=1,"",VLOOKUP(D2460,系数!$AA$1:$AJ$12,MATCH(C2460,圣物评级,0),1))</f>
        <v>30</v>
      </c>
      <c r="M2460" s="4">
        <f t="shared" si="275"/>
        <v>35984</v>
      </c>
    </row>
    <row r="2461" spans="1:13" x14ac:dyDescent="0.3">
      <c r="A2461" s="4">
        <f t="shared" si="270"/>
        <v>81000021</v>
      </c>
      <c r="B2461" s="4">
        <v>1</v>
      </c>
      <c r="C2461" s="4">
        <f>INDEX(属性!F:F,MATCH(强化!A2461,属性!A:A,0))</f>
        <v>17</v>
      </c>
      <c r="D2461" s="4">
        <f t="shared" si="271"/>
        <v>59</v>
      </c>
      <c r="E2461" s="4">
        <v>0</v>
      </c>
      <c r="F2461" s="4">
        <v>0</v>
      </c>
      <c r="G2461" s="4">
        <v>0</v>
      </c>
      <c r="H2461" s="4">
        <f t="shared" si="273"/>
        <v>0</v>
      </c>
      <c r="I2461" s="4">
        <f t="shared" si="274"/>
        <v>980</v>
      </c>
      <c r="J2461" s="4">
        <f t="shared" si="272"/>
        <v>2386</v>
      </c>
      <c r="K2461" s="4">
        <f t="shared" si="269"/>
        <v>6000</v>
      </c>
      <c r="L2461" s="4">
        <f>IF(D2461=1,"",VLOOKUP(D2461,系数!$AA$1:$AJ$12,MATCH(C2461,圣物评级,0),1))</f>
        <v>30</v>
      </c>
      <c r="M2461" s="4">
        <f t="shared" si="275"/>
        <v>38214</v>
      </c>
    </row>
    <row r="2462" spans="1:13" x14ac:dyDescent="0.3">
      <c r="A2462" s="4">
        <f t="shared" si="270"/>
        <v>81000021</v>
      </c>
      <c r="B2462" s="4">
        <v>1</v>
      </c>
      <c r="C2462" s="4">
        <f>INDEX(属性!F:F,MATCH(强化!A2462,属性!A:A,0))</f>
        <v>17</v>
      </c>
      <c r="D2462" s="4">
        <f t="shared" si="271"/>
        <v>60</v>
      </c>
      <c r="E2462" s="4">
        <v>0</v>
      </c>
      <c r="F2462" s="4">
        <v>0</v>
      </c>
      <c r="G2462" s="4">
        <v>0</v>
      </c>
      <c r="H2462" s="4">
        <f t="shared" si="273"/>
        <v>0</v>
      </c>
      <c r="I2462" s="4">
        <f t="shared" si="274"/>
        <v>990</v>
      </c>
      <c r="J2462" s="4">
        <f t="shared" si="272"/>
        <v>2553</v>
      </c>
      <c r="K2462" s="4">
        <f t="shared" si="269"/>
        <v>6000</v>
      </c>
      <c r="L2462" s="4">
        <f>IF(D2462=1,"",VLOOKUP(D2462,系数!$AA$1:$AJ$12,MATCH(C2462,圣物评级,0),1))</f>
        <v>35</v>
      </c>
      <c r="M2462" s="4">
        <f t="shared" si="275"/>
        <v>40600</v>
      </c>
    </row>
    <row r="2463" spans="1:13" x14ac:dyDescent="0.3">
      <c r="A2463" s="4">
        <f t="shared" si="270"/>
        <v>81000021</v>
      </c>
      <c r="B2463" s="4">
        <v>1</v>
      </c>
      <c r="C2463" s="4">
        <f>INDEX(属性!F:F,MATCH(强化!A2463,属性!A:A,0))</f>
        <v>17</v>
      </c>
      <c r="D2463" s="4">
        <f t="shared" si="271"/>
        <v>61</v>
      </c>
      <c r="E2463" s="4">
        <v>0</v>
      </c>
      <c r="F2463" s="4">
        <v>0</v>
      </c>
      <c r="G2463" s="4">
        <v>0</v>
      </c>
      <c r="H2463" s="4">
        <f t="shared" si="273"/>
        <v>0</v>
      </c>
      <c r="I2463" s="4">
        <f t="shared" si="274"/>
        <v>1000</v>
      </c>
      <c r="J2463" s="4">
        <f t="shared" si="272"/>
        <v>2782</v>
      </c>
      <c r="K2463" s="4">
        <f t="shared" si="269"/>
        <v>6000</v>
      </c>
      <c r="L2463" s="4">
        <f>IF(D2463=1,"",VLOOKUP(D2463,系数!$AA$1:$AJ$12,MATCH(C2463,圣物评级,0),1))</f>
        <v>35</v>
      </c>
      <c r="M2463" s="4">
        <f t="shared" si="275"/>
        <v>43153</v>
      </c>
    </row>
    <row r="2464" spans="1:13" x14ac:dyDescent="0.3">
      <c r="A2464" s="4">
        <f t="shared" si="270"/>
        <v>81000021</v>
      </c>
      <c r="B2464" s="4">
        <v>1</v>
      </c>
      <c r="C2464" s="4">
        <f>INDEX(属性!F:F,MATCH(强化!A2464,属性!A:A,0))</f>
        <v>17</v>
      </c>
      <c r="D2464" s="4">
        <f t="shared" si="271"/>
        <v>62</v>
      </c>
      <c r="E2464" s="4">
        <v>0</v>
      </c>
      <c r="F2464" s="4">
        <v>0</v>
      </c>
      <c r="G2464" s="4">
        <v>0</v>
      </c>
      <c r="H2464" s="4">
        <f t="shared" si="273"/>
        <v>0</v>
      </c>
      <c r="I2464" s="4">
        <f t="shared" si="274"/>
        <v>1010</v>
      </c>
      <c r="J2464" s="4">
        <f t="shared" si="272"/>
        <v>3032</v>
      </c>
      <c r="K2464" s="4">
        <f t="shared" si="269"/>
        <v>6000</v>
      </c>
      <c r="L2464" s="4">
        <f>IF(D2464=1,"",VLOOKUP(D2464,系数!$AA$1:$AJ$12,MATCH(C2464,圣物评级,0),1))</f>
        <v>35</v>
      </c>
      <c r="M2464" s="4">
        <f t="shared" si="275"/>
        <v>45935</v>
      </c>
    </row>
    <row r="2465" spans="1:13" x14ac:dyDescent="0.3">
      <c r="A2465" s="4">
        <f t="shared" si="270"/>
        <v>81000021</v>
      </c>
      <c r="B2465" s="4">
        <v>1</v>
      </c>
      <c r="C2465" s="4">
        <f>INDEX(属性!F:F,MATCH(强化!A2465,属性!A:A,0))</f>
        <v>17</v>
      </c>
      <c r="D2465" s="4">
        <f t="shared" si="271"/>
        <v>63</v>
      </c>
      <c r="E2465" s="4">
        <v>0</v>
      </c>
      <c r="F2465" s="4">
        <v>0</v>
      </c>
      <c r="G2465" s="4">
        <v>0</v>
      </c>
      <c r="H2465" s="4">
        <f t="shared" si="273"/>
        <v>0</v>
      </c>
      <c r="I2465" s="4">
        <f t="shared" si="274"/>
        <v>1020</v>
      </c>
      <c r="J2465" s="4">
        <f t="shared" si="272"/>
        <v>3304</v>
      </c>
      <c r="K2465" s="4">
        <f t="shared" si="269"/>
        <v>6000</v>
      </c>
      <c r="L2465" s="4">
        <f>IF(D2465=1,"",VLOOKUP(D2465,系数!$AA$1:$AJ$12,MATCH(C2465,圣物评级,0),1))</f>
        <v>35</v>
      </c>
      <c r="M2465" s="4">
        <f t="shared" si="275"/>
        <v>48967</v>
      </c>
    </row>
    <row r="2466" spans="1:13" x14ac:dyDescent="0.3">
      <c r="A2466" s="4">
        <f t="shared" si="270"/>
        <v>81000021</v>
      </c>
      <c r="B2466" s="4">
        <v>1</v>
      </c>
      <c r="C2466" s="4">
        <f>INDEX(属性!F:F,MATCH(强化!A2466,属性!A:A,0))</f>
        <v>17</v>
      </c>
      <c r="D2466" s="4">
        <f t="shared" si="271"/>
        <v>64</v>
      </c>
      <c r="E2466" s="4">
        <v>0</v>
      </c>
      <c r="F2466" s="4">
        <v>0</v>
      </c>
      <c r="G2466" s="4">
        <v>0</v>
      </c>
      <c r="H2466" s="4">
        <f t="shared" si="273"/>
        <v>0</v>
      </c>
      <c r="I2466" s="4">
        <f t="shared" si="274"/>
        <v>1030</v>
      </c>
      <c r="J2466" s="4">
        <f t="shared" si="272"/>
        <v>3601</v>
      </c>
      <c r="K2466" s="4">
        <f t="shared" si="269"/>
        <v>6000</v>
      </c>
      <c r="L2466" s="4">
        <f>IF(D2466=1,"",VLOOKUP(D2466,系数!$AA$1:$AJ$12,MATCH(C2466,圣物评级,0),1))</f>
        <v>35</v>
      </c>
      <c r="M2466" s="4">
        <f t="shared" si="275"/>
        <v>52271</v>
      </c>
    </row>
    <row r="2467" spans="1:13" x14ac:dyDescent="0.3">
      <c r="A2467" s="4">
        <f t="shared" si="270"/>
        <v>81000021</v>
      </c>
      <c r="B2467" s="4">
        <v>1</v>
      </c>
      <c r="C2467" s="4">
        <f>INDEX(属性!F:F,MATCH(强化!A2467,属性!A:A,0))</f>
        <v>17</v>
      </c>
      <c r="D2467" s="4">
        <f t="shared" si="271"/>
        <v>65</v>
      </c>
      <c r="E2467" s="4">
        <v>0</v>
      </c>
      <c r="F2467" s="4">
        <v>0</v>
      </c>
      <c r="G2467" s="4">
        <v>0</v>
      </c>
      <c r="H2467" s="4">
        <f t="shared" si="273"/>
        <v>0</v>
      </c>
      <c r="I2467" s="4">
        <f t="shared" si="274"/>
        <v>1040</v>
      </c>
      <c r="J2467" s="4">
        <f t="shared" si="272"/>
        <v>3925</v>
      </c>
      <c r="K2467" s="4">
        <f t="shared" si="269"/>
        <v>6000</v>
      </c>
      <c r="L2467" s="4">
        <f>IF(D2467=1,"",VLOOKUP(D2467,系数!$AA$1:$AJ$12,MATCH(C2467,圣物评级,0),1))</f>
        <v>35</v>
      </c>
      <c r="M2467" s="4">
        <f t="shared" si="275"/>
        <v>55872</v>
      </c>
    </row>
    <row r="2468" spans="1:13" x14ac:dyDescent="0.3">
      <c r="A2468" s="4">
        <f t="shared" si="270"/>
        <v>81000021</v>
      </c>
      <c r="B2468" s="4">
        <v>1</v>
      </c>
      <c r="C2468" s="4">
        <f>INDEX(属性!F:F,MATCH(强化!A2468,属性!A:A,0))</f>
        <v>17</v>
      </c>
      <c r="D2468" s="4">
        <f t="shared" si="271"/>
        <v>66</v>
      </c>
      <c r="E2468" s="4">
        <v>0</v>
      </c>
      <c r="F2468" s="4">
        <v>0</v>
      </c>
      <c r="G2468" s="4">
        <v>0</v>
      </c>
      <c r="H2468" s="4">
        <f t="shared" si="273"/>
        <v>0</v>
      </c>
      <c r="I2468" s="4">
        <f t="shared" si="274"/>
        <v>1050</v>
      </c>
      <c r="J2468" s="4">
        <f t="shared" si="272"/>
        <v>4278</v>
      </c>
      <c r="K2468" s="4">
        <f t="shared" si="269"/>
        <v>6000</v>
      </c>
      <c r="L2468" s="4">
        <f>IF(D2468=1,"",VLOOKUP(D2468,系数!$AA$1:$AJ$12,MATCH(C2468,圣物评级,0),1))</f>
        <v>35</v>
      </c>
      <c r="M2468" s="4">
        <f t="shared" si="275"/>
        <v>59797</v>
      </c>
    </row>
    <row r="2469" spans="1:13" x14ac:dyDescent="0.3">
      <c r="A2469" s="4">
        <f t="shared" si="270"/>
        <v>81000021</v>
      </c>
      <c r="B2469" s="4">
        <v>1</v>
      </c>
      <c r="C2469" s="4">
        <f>INDEX(属性!F:F,MATCH(强化!A2469,属性!A:A,0))</f>
        <v>17</v>
      </c>
      <c r="D2469" s="4">
        <f t="shared" si="271"/>
        <v>67</v>
      </c>
      <c r="E2469" s="4">
        <v>0</v>
      </c>
      <c r="F2469" s="4">
        <v>0</v>
      </c>
      <c r="G2469" s="4">
        <v>0</v>
      </c>
      <c r="H2469" s="4">
        <f t="shared" si="273"/>
        <v>0</v>
      </c>
      <c r="I2469" s="4">
        <f t="shared" si="274"/>
        <v>1060</v>
      </c>
      <c r="J2469" s="4">
        <f t="shared" si="272"/>
        <v>4663</v>
      </c>
      <c r="K2469" s="4">
        <f t="shared" si="269"/>
        <v>6000</v>
      </c>
      <c r="L2469" s="4">
        <f>IF(D2469=1,"",VLOOKUP(D2469,系数!$AA$1:$AJ$12,MATCH(C2469,圣物评级,0),1))</f>
        <v>35</v>
      </c>
      <c r="M2469" s="4">
        <f t="shared" si="275"/>
        <v>64075</v>
      </c>
    </row>
    <row r="2470" spans="1:13" x14ac:dyDescent="0.3">
      <c r="A2470" s="4">
        <f t="shared" si="270"/>
        <v>81000021</v>
      </c>
      <c r="B2470" s="4">
        <v>1</v>
      </c>
      <c r="C2470" s="4">
        <f>INDEX(属性!F:F,MATCH(强化!A2470,属性!A:A,0))</f>
        <v>17</v>
      </c>
      <c r="D2470" s="4">
        <f t="shared" si="271"/>
        <v>68</v>
      </c>
      <c r="E2470" s="4">
        <v>0</v>
      </c>
      <c r="F2470" s="4">
        <v>0</v>
      </c>
      <c r="G2470" s="4">
        <v>0</v>
      </c>
      <c r="H2470" s="4">
        <f t="shared" si="273"/>
        <v>0</v>
      </c>
      <c r="I2470" s="4">
        <f t="shared" si="274"/>
        <v>1070</v>
      </c>
      <c r="J2470" s="4">
        <f t="shared" si="272"/>
        <v>5082</v>
      </c>
      <c r="K2470" s="4">
        <f t="shared" si="269"/>
        <v>6000</v>
      </c>
      <c r="L2470" s="4">
        <f>IF(D2470=1,"",VLOOKUP(D2470,系数!$AA$1:$AJ$12,MATCH(C2470,圣物评级,0),1))</f>
        <v>35</v>
      </c>
      <c r="M2470" s="4">
        <f t="shared" si="275"/>
        <v>68738</v>
      </c>
    </row>
    <row r="2471" spans="1:13" x14ac:dyDescent="0.3">
      <c r="A2471" s="4">
        <f t="shared" si="270"/>
        <v>81000021</v>
      </c>
      <c r="B2471" s="4">
        <v>1</v>
      </c>
      <c r="C2471" s="4">
        <f>INDEX(属性!F:F,MATCH(强化!A2471,属性!A:A,0))</f>
        <v>17</v>
      </c>
      <c r="D2471" s="4">
        <f t="shared" si="271"/>
        <v>69</v>
      </c>
      <c r="E2471" s="4">
        <v>0</v>
      </c>
      <c r="F2471" s="4">
        <v>0</v>
      </c>
      <c r="G2471" s="4">
        <v>0</v>
      </c>
      <c r="H2471" s="4">
        <f t="shared" si="273"/>
        <v>0</v>
      </c>
      <c r="I2471" s="4">
        <f t="shared" si="274"/>
        <v>1080</v>
      </c>
      <c r="J2471" s="4">
        <f t="shared" si="272"/>
        <v>5539</v>
      </c>
      <c r="K2471" s="4">
        <f t="shared" si="269"/>
        <v>6000</v>
      </c>
      <c r="L2471" s="4">
        <f>IF(D2471=1,"",VLOOKUP(D2471,系数!$AA$1:$AJ$12,MATCH(C2471,圣物评级,0),1))</f>
        <v>35</v>
      </c>
      <c r="M2471" s="4">
        <f t="shared" si="275"/>
        <v>73820</v>
      </c>
    </row>
    <row r="2472" spans="1:13" x14ac:dyDescent="0.3">
      <c r="A2472" s="4">
        <f t="shared" si="270"/>
        <v>81000021</v>
      </c>
      <c r="B2472" s="4">
        <v>1</v>
      </c>
      <c r="C2472" s="4">
        <f>INDEX(属性!F:F,MATCH(强化!A2472,属性!A:A,0))</f>
        <v>17</v>
      </c>
      <c r="D2472" s="4">
        <f t="shared" si="271"/>
        <v>70</v>
      </c>
      <c r="E2472" s="4">
        <v>0</v>
      </c>
      <c r="F2472" s="4">
        <v>0</v>
      </c>
      <c r="G2472" s="4">
        <v>0</v>
      </c>
      <c r="H2472" s="4">
        <f t="shared" si="273"/>
        <v>0</v>
      </c>
      <c r="I2472" s="4">
        <f t="shared" si="274"/>
        <v>1090</v>
      </c>
      <c r="J2472" s="4">
        <f t="shared" si="272"/>
        <v>6037</v>
      </c>
      <c r="K2472" s="4">
        <f t="shared" si="269"/>
        <v>6000</v>
      </c>
      <c r="L2472" s="4">
        <f>IF(D2472=1,"",VLOOKUP(D2472,系数!$AA$1:$AJ$12,MATCH(C2472,圣物评级,0),1))</f>
        <v>40</v>
      </c>
      <c r="M2472" s="4">
        <f t="shared" si="275"/>
        <v>79359</v>
      </c>
    </row>
    <row r="2473" spans="1:13" x14ac:dyDescent="0.3">
      <c r="A2473" s="4">
        <f t="shared" si="270"/>
        <v>81000021</v>
      </c>
      <c r="B2473" s="4">
        <v>1</v>
      </c>
      <c r="C2473" s="4">
        <f>INDEX(属性!F:F,MATCH(强化!A2473,属性!A:A,0))</f>
        <v>17</v>
      </c>
      <c r="D2473" s="4">
        <f t="shared" si="271"/>
        <v>71</v>
      </c>
      <c r="E2473" s="4">
        <v>0</v>
      </c>
      <c r="F2473" s="4">
        <v>0</v>
      </c>
      <c r="G2473" s="4">
        <v>0</v>
      </c>
      <c r="H2473" s="4">
        <f t="shared" si="273"/>
        <v>0</v>
      </c>
      <c r="I2473" s="4">
        <f t="shared" si="274"/>
        <v>1100</v>
      </c>
      <c r="J2473" s="4">
        <f t="shared" si="272"/>
        <v>6701</v>
      </c>
      <c r="K2473" s="4">
        <f t="shared" si="269"/>
        <v>6000</v>
      </c>
      <c r="L2473" s="4">
        <f>IF(D2473=1,"",VLOOKUP(D2473,系数!$AA$1:$AJ$12,MATCH(C2473,圣物评级,0),1))</f>
        <v>40</v>
      </c>
      <c r="M2473" s="4">
        <f t="shared" si="275"/>
        <v>85396</v>
      </c>
    </row>
    <row r="2474" spans="1:13" x14ac:dyDescent="0.3">
      <c r="A2474" s="4">
        <f t="shared" si="270"/>
        <v>81000021</v>
      </c>
      <c r="B2474" s="4">
        <v>1</v>
      </c>
      <c r="C2474" s="4">
        <f>INDEX(属性!F:F,MATCH(强化!A2474,属性!A:A,0))</f>
        <v>17</v>
      </c>
      <c r="D2474" s="4">
        <f t="shared" si="271"/>
        <v>72</v>
      </c>
      <c r="E2474" s="4">
        <v>0</v>
      </c>
      <c r="F2474" s="4">
        <v>0</v>
      </c>
      <c r="G2474" s="4">
        <v>0</v>
      </c>
      <c r="H2474" s="4">
        <f t="shared" si="273"/>
        <v>0</v>
      </c>
      <c r="I2474" s="4">
        <f t="shared" si="274"/>
        <v>1110</v>
      </c>
      <c r="J2474" s="4">
        <f t="shared" si="272"/>
        <v>7438</v>
      </c>
      <c r="K2474" s="4">
        <f t="shared" si="269"/>
        <v>6000</v>
      </c>
      <c r="L2474" s="4">
        <f>IF(D2474=1,"",VLOOKUP(D2474,系数!$AA$1:$AJ$12,MATCH(C2474,圣物评级,0),1))</f>
        <v>40</v>
      </c>
      <c r="M2474" s="4">
        <f t="shared" si="275"/>
        <v>92097</v>
      </c>
    </row>
    <row r="2475" spans="1:13" x14ac:dyDescent="0.3">
      <c r="A2475" s="4">
        <f t="shared" si="270"/>
        <v>81000021</v>
      </c>
      <c r="B2475" s="4">
        <v>1</v>
      </c>
      <c r="C2475" s="4">
        <f>INDEX(属性!F:F,MATCH(强化!A2475,属性!A:A,0))</f>
        <v>17</v>
      </c>
      <c r="D2475" s="4">
        <f t="shared" si="271"/>
        <v>73</v>
      </c>
      <c r="E2475" s="4">
        <v>0</v>
      </c>
      <c r="F2475" s="4">
        <v>0</v>
      </c>
      <c r="G2475" s="4">
        <v>0</v>
      </c>
      <c r="H2475" s="4">
        <f t="shared" si="273"/>
        <v>0</v>
      </c>
      <c r="I2475" s="4">
        <f t="shared" si="274"/>
        <v>1120</v>
      </c>
      <c r="J2475" s="4">
        <f t="shared" si="272"/>
        <v>8256</v>
      </c>
      <c r="K2475" s="4">
        <f t="shared" si="269"/>
        <v>6000</v>
      </c>
      <c r="L2475" s="4">
        <f>IF(D2475=1,"",VLOOKUP(D2475,系数!$AA$1:$AJ$12,MATCH(C2475,圣物评级,0),1))</f>
        <v>40</v>
      </c>
      <c r="M2475" s="4">
        <f t="shared" si="275"/>
        <v>99535</v>
      </c>
    </row>
    <row r="2476" spans="1:13" x14ac:dyDescent="0.3">
      <c r="A2476" s="4">
        <f t="shared" si="270"/>
        <v>81000021</v>
      </c>
      <c r="B2476" s="4">
        <v>1</v>
      </c>
      <c r="C2476" s="4">
        <f>INDEX(属性!F:F,MATCH(强化!A2476,属性!A:A,0))</f>
        <v>17</v>
      </c>
      <c r="D2476" s="4">
        <f t="shared" si="271"/>
        <v>74</v>
      </c>
      <c r="E2476" s="4">
        <v>0</v>
      </c>
      <c r="F2476" s="4">
        <v>0</v>
      </c>
      <c r="G2476" s="4">
        <v>0</v>
      </c>
      <c r="H2476" s="4">
        <f t="shared" si="273"/>
        <v>0</v>
      </c>
      <c r="I2476" s="4">
        <f t="shared" si="274"/>
        <v>1130</v>
      </c>
      <c r="J2476" s="4">
        <f t="shared" si="272"/>
        <v>9164</v>
      </c>
      <c r="K2476" s="4">
        <f t="shared" si="269"/>
        <v>6000</v>
      </c>
      <c r="L2476" s="4">
        <f>IF(D2476=1,"",VLOOKUP(D2476,系数!$AA$1:$AJ$12,MATCH(C2476,圣物评级,0),1))</f>
        <v>40</v>
      </c>
      <c r="M2476" s="4">
        <f t="shared" si="275"/>
        <v>107791</v>
      </c>
    </row>
    <row r="2477" spans="1:13" x14ac:dyDescent="0.3">
      <c r="A2477" s="4">
        <f t="shared" si="270"/>
        <v>81000021</v>
      </c>
      <c r="B2477" s="4">
        <v>1</v>
      </c>
      <c r="C2477" s="4">
        <f>INDEX(属性!F:F,MATCH(强化!A2477,属性!A:A,0))</f>
        <v>17</v>
      </c>
      <c r="D2477" s="4">
        <f t="shared" si="271"/>
        <v>75</v>
      </c>
      <c r="E2477" s="4">
        <v>0</v>
      </c>
      <c r="F2477" s="4">
        <v>0</v>
      </c>
      <c r="G2477" s="4">
        <v>0</v>
      </c>
      <c r="H2477" s="4">
        <f t="shared" si="273"/>
        <v>0</v>
      </c>
      <c r="I2477" s="4">
        <f t="shared" si="274"/>
        <v>1140</v>
      </c>
      <c r="J2477" s="4">
        <f t="shared" si="272"/>
        <v>10172</v>
      </c>
      <c r="K2477" s="4">
        <f t="shared" si="269"/>
        <v>6000</v>
      </c>
      <c r="L2477" s="4">
        <f>IF(D2477=1,"",VLOOKUP(D2477,系数!$AA$1:$AJ$12,MATCH(C2477,圣物评级,0),1))</f>
        <v>40</v>
      </c>
      <c r="M2477" s="4">
        <f t="shared" si="275"/>
        <v>116955</v>
      </c>
    </row>
    <row r="2478" spans="1:13" x14ac:dyDescent="0.3">
      <c r="A2478" s="4">
        <f t="shared" si="270"/>
        <v>81000021</v>
      </c>
      <c r="B2478" s="4">
        <v>1</v>
      </c>
      <c r="C2478" s="4">
        <f>INDEX(属性!F:F,MATCH(强化!A2478,属性!A:A,0))</f>
        <v>17</v>
      </c>
      <c r="D2478" s="4">
        <f t="shared" si="271"/>
        <v>76</v>
      </c>
      <c r="E2478" s="4">
        <v>0</v>
      </c>
      <c r="F2478" s="4">
        <v>0</v>
      </c>
      <c r="G2478" s="4">
        <v>0</v>
      </c>
      <c r="H2478" s="4">
        <f t="shared" si="273"/>
        <v>0</v>
      </c>
      <c r="I2478" s="4">
        <f t="shared" si="274"/>
        <v>1150</v>
      </c>
      <c r="J2478" s="4">
        <f t="shared" si="272"/>
        <v>11290</v>
      </c>
      <c r="K2478" s="4">
        <f t="shared" si="269"/>
        <v>6000</v>
      </c>
      <c r="L2478" s="4">
        <f>IF(D2478=1,"",VLOOKUP(D2478,系数!$AA$1:$AJ$12,MATCH(C2478,圣物评级,0),1))</f>
        <v>40</v>
      </c>
      <c r="M2478" s="4">
        <f t="shared" si="275"/>
        <v>127127</v>
      </c>
    </row>
    <row r="2479" spans="1:13" x14ac:dyDescent="0.3">
      <c r="A2479" s="4">
        <f t="shared" si="270"/>
        <v>81000021</v>
      </c>
      <c r="B2479" s="4">
        <v>1</v>
      </c>
      <c r="C2479" s="4">
        <f>INDEX(属性!F:F,MATCH(强化!A2479,属性!A:A,0))</f>
        <v>17</v>
      </c>
      <c r="D2479" s="4">
        <f t="shared" si="271"/>
        <v>77</v>
      </c>
      <c r="E2479" s="4">
        <v>0</v>
      </c>
      <c r="F2479" s="4">
        <v>0</v>
      </c>
      <c r="G2479" s="4">
        <v>0</v>
      </c>
      <c r="H2479" s="4">
        <f t="shared" si="273"/>
        <v>0</v>
      </c>
      <c r="I2479" s="4">
        <f t="shared" si="274"/>
        <v>1160</v>
      </c>
      <c r="J2479" s="4">
        <f t="shared" si="272"/>
        <v>12531</v>
      </c>
      <c r="K2479" s="4">
        <f t="shared" si="269"/>
        <v>6000</v>
      </c>
      <c r="L2479" s="4">
        <f>IF(D2479=1,"",VLOOKUP(D2479,系数!$AA$1:$AJ$12,MATCH(C2479,圣物评级,0),1))</f>
        <v>40</v>
      </c>
      <c r="M2479" s="4">
        <f t="shared" si="275"/>
        <v>138417</v>
      </c>
    </row>
    <row r="2480" spans="1:13" x14ac:dyDescent="0.3">
      <c r="A2480" s="4">
        <f t="shared" si="270"/>
        <v>81000021</v>
      </c>
      <c r="B2480" s="4">
        <v>1</v>
      </c>
      <c r="C2480" s="4">
        <f>INDEX(属性!F:F,MATCH(强化!A2480,属性!A:A,0))</f>
        <v>17</v>
      </c>
      <c r="D2480" s="4">
        <f t="shared" si="271"/>
        <v>78</v>
      </c>
      <c r="E2480" s="4">
        <v>0</v>
      </c>
      <c r="F2480" s="4">
        <v>0</v>
      </c>
      <c r="G2480" s="4">
        <v>0</v>
      </c>
      <c r="H2480" s="4">
        <f t="shared" si="273"/>
        <v>0</v>
      </c>
      <c r="I2480" s="4">
        <f t="shared" si="274"/>
        <v>1170</v>
      </c>
      <c r="J2480" s="4">
        <f t="shared" si="272"/>
        <v>13909</v>
      </c>
      <c r="K2480" s="4">
        <f t="shared" si="269"/>
        <v>6000</v>
      </c>
      <c r="L2480" s="4">
        <f>IF(D2480=1,"",VLOOKUP(D2480,系数!$AA$1:$AJ$12,MATCH(C2480,圣物评级,0),1))</f>
        <v>40</v>
      </c>
      <c r="M2480" s="4">
        <f t="shared" si="275"/>
        <v>150948</v>
      </c>
    </row>
    <row r="2481" spans="1:13" x14ac:dyDescent="0.3">
      <c r="A2481" s="4">
        <f t="shared" si="270"/>
        <v>81000021</v>
      </c>
      <c r="B2481" s="4">
        <v>1</v>
      </c>
      <c r="C2481" s="4">
        <f>INDEX(属性!F:F,MATCH(强化!A2481,属性!A:A,0))</f>
        <v>17</v>
      </c>
      <c r="D2481" s="4">
        <f t="shared" si="271"/>
        <v>79</v>
      </c>
      <c r="E2481" s="4">
        <v>0</v>
      </c>
      <c r="F2481" s="4">
        <v>0</v>
      </c>
      <c r="G2481" s="4">
        <v>0</v>
      </c>
      <c r="H2481" s="4">
        <f t="shared" si="273"/>
        <v>0</v>
      </c>
      <c r="I2481" s="4">
        <f t="shared" si="274"/>
        <v>1180</v>
      </c>
      <c r="J2481" s="4">
        <f t="shared" si="272"/>
        <v>15438</v>
      </c>
      <c r="K2481" s="4">
        <f t="shared" si="269"/>
        <v>6000</v>
      </c>
      <c r="L2481" s="4">
        <f>IF(D2481=1,"",VLOOKUP(D2481,系数!$AA$1:$AJ$12,MATCH(C2481,圣物评级,0),1))</f>
        <v>40</v>
      </c>
      <c r="M2481" s="4">
        <f t="shared" si="275"/>
        <v>164857</v>
      </c>
    </row>
    <row r="2482" spans="1:13" x14ac:dyDescent="0.3">
      <c r="A2482" s="4">
        <f t="shared" si="270"/>
        <v>81000021</v>
      </c>
      <c r="B2482" s="4">
        <v>1</v>
      </c>
      <c r="C2482" s="4">
        <f>INDEX(属性!F:F,MATCH(强化!A2482,属性!A:A,0))</f>
        <v>17</v>
      </c>
      <c r="D2482" s="4">
        <f t="shared" si="271"/>
        <v>80</v>
      </c>
      <c r="E2482" s="4">
        <v>0</v>
      </c>
      <c r="F2482" s="4">
        <v>0</v>
      </c>
      <c r="G2482" s="4">
        <v>0</v>
      </c>
      <c r="H2482" s="4">
        <f t="shared" si="273"/>
        <v>0</v>
      </c>
      <c r="I2482" s="4">
        <f t="shared" si="274"/>
        <v>1190</v>
      </c>
      <c r="J2482" s="4">
        <f t="shared" si="272"/>
        <v>18000</v>
      </c>
      <c r="K2482" s="4">
        <f t="shared" si="269"/>
        <v>6000</v>
      </c>
      <c r="L2482" s="4">
        <f>IF(D2482=1,"",VLOOKUP(D2482,系数!$AA$1:$AJ$12,MATCH(C2482,圣物评级,0),1))</f>
        <v>45</v>
      </c>
      <c r="M2482" s="4">
        <f t="shared" si="275"/>
        <v>180295</v>
      </c>
    </row>
    <row r="2483" spans="1:13" x14ac:dyDescent="0.3">
      <c r="A2483" s="4">
        <f t="shared" si="270"/>
        <v>81000021</v>
      </c>
      <c r="B2483" s="4">
        <v>1</v>
      </c>
      <c r="C2483" s="4">
        <f>INDEX(属性!F:F,MATCH(强化!A2483,属性!A:A,0))</f>
        <v>17</v>
      </c>
      <c r="D2483" s="4">
        <f t="shared" si="271"/>
        <v>81</v>
      </c>
      <c r="E2483" s="4">
        <v>0</v>
      </c>
      <c r="F2483" s="4">
        <v>0</v>
      </c>
      <c r="G2483" s="4">
        <v>0</v>
      </c>
      <c r="H2483" s="4">
        <f t="shared" si="273"/>
        <v>0</v>
      </c>
      <c r="I2483" s="4">
        <f t="shared" si="274"/>
        <v>1200</v>
      </c>
      <c r="J2483" s="4">
        <f t="shared" si="272"/>
        <v>21000</v>
      </c>
      <c r="K2483" s="4">
        <f t="shared" si="269"/>
        <v>6000</v>
      </c>
      <c r="L2483" s="4">
        <f>IF(D2483=1,"",VLOOKUP(D2483,系数!$AA$1:$AJ$12,MATCH(C2483,圣物评级,0),1))</f>
        <v>45</v>
      </c>
      <c r="M2483" s="4">
        <f t="shared" si="275"/>
        <v>198295</v>
      </c>
    </row>
    <row r="2484" spans="1:13" x14ac:dyDescent="0.3">
      <c r="A2484" s="4">
        <f t="shared" si="270"/>
        <v>81000021</v>
      </c>
      <c r="B2484" s="4">
        <v>1</v>
      </c>
      <c r="C2484" s="4">
        <f>INDEX(属性!F:F,MATCH(强化!A2484,属性!A:A,0))</f>
        <v>17</v>
      </c>
      <c r="D2484" s="4">
        <f t="shared" si="271"/>
        <v>82</v>
      </c>
      <c r="E2484" s="4">
        <v>0</v>
      </c>
      <c r="F2484" s="4">
        <v>0</v>
      </c>
      <c r="G2484" s="4">
        <v>0</v>
      </c>
      <c r="H2484" s="4">
        <f t="shared" si="273"/>
        <v>0</v>
      </c>
      <c r="I2484" s="4">
        <f t="shared" si="274"/>
        <v>1210</v>
      </c>
      <c r="J2484" s="4">
        <f t="shared" si="272"/>
        <v>24000</v>
      </c>
      <c r="K2484" s="4">
        <f t="shared" ref="K2484:K2547" si="276">60*100</f>
        <v>6000</v>
      </c>
      <c r="L2484" s="4">
        <f>IF(D2484=1,"",VLOOKUP(D2484,系数!$AA$1:$AJ$12,MATCH(C2484,圣物评级,0),1))</f>
        <v>45</v>
      </c>
      <c r="M2484" s="4">
        <f t="shared" si="275"/>
        <v>219295</v>
      </c>
    </row>
    <row r="2485" spans="1:13" x14ac:dyDescent="0.3">
      <c r="A2485" s="4">
        <f t="shared" si="270"/>
        <v>81000021</v>
      </c>
      <c r="B2485" s="4">
        <v>1</v>
      </c>
      <c r="C2485" s="4">
        <f>INDEX(属性!F:F,MATCH(强化!A2485,属性!A:A,0))</f>
        <v>17</v>
      </c>
      <c r="D2485" s="4">
        <f t="shared" si="271"/>
        <v>83</v>
      </c>
      <c r="E2485" s="4">
        <v>0</v>
      </c>
      <c r="F2485" s="4">
        <v>0</v>
      </c>
      <c r="G2485" s="4">
        <v>0</v>
      </c>
      <c r="H2485" s="4">
        <f t="shared" si="273"/>
        <v>0</v>
      </c>
      <c r="I2485" s="4">
        <f t="shared" si="274"/>
        <v>1220</v>
      </c>
      <c r="J2485" s="4">
        <f t="shared" si="272"/>
        <v>27000</v>
      </c>
      <c r="K2485" s="4">
        <f t="shared" si="276"/>
        <v>6000</v>
      </c>
      <c r="L2485" s="4">
        <f>IF(D2485=1,"",VLOOKUP(D2485,系数!$AA$1:$AJ$12,MATCH(C2485,圣物评级,0),1))</f>
        <v>45</v>
      </c>
      <c r="M2485" s="4">
        <f t="shared" si="275"/>
        <v>243295</v>
      </c>
    </row>
    <row r="2486" spans="1:13" x14ac:dyDescent="0.3">
      <c r="A2486" s="4">
        <f t="shared" si="270"/>
        <v>81000021</v>
      </c>
      <c r="B2486" s="4">
        <v>1</v>
      </c>
      <c r="C2486" s="4">
        <f>INDEX(属性!F:F,MATCH(强化!A2486,属性!A:A,0))</f>
        <v>17</v>
      </c>
      <c r="D2486" s="4">
        <f t="shared" si="271"/>
        <v>84</v>
      </c>
      <c r="E2486" s="4">
        <v>0</v>
      </c>
      <c r="F2486" s="4">
        <v>0</v>
      </c>
      <c r="G2486" s="4">
        <v>0</v>
      </c>
      <c r="H2486" s="4">
        <f t="shared" si="273"/>
        <v>0</v>
      </c>
      <c r="I2486" s="4">
        <f t="shared" si="274"/>
        <v>1230</v>
      </c>
      <c r="J2486" s="4">
        <f t="shared" si="272"/>
        <v>30000</v>
      </c>
      <c r="K2486" s="4">
        <f t="shared" si="276"/>
        <v>6000</v>
      </c>
      <c r="L2486" s="4">
        <f>IF(D2486=1,"",VLOOKUP(D2486,系数!$AA$1:$AJ$12,MATCH(C2486,圣物评级,0),1))</f>
        <v>45</v>
      </c>
      <c r="M2486" s="4">
        <f t="shared" si="275"/>
        <v>270295</v>
      </c>
    </row>
    <row r="2487" spans="1:13" x14ac:dyDescent="0.3">
      <c r="A2487" s="4">
        <f t="shared" si="270"/>
        <v>81000021</v>
      </c>
      <c r="B2487" s="4">
        <v>1</v>
      </c>
      <c r="C2487" s="4">
        <f>INDEX(属性!F:F,MATCH(强化!A2487,属性!A:A,0))</f>
        <v>17</v>
      </c>
      <c r="D2487" s="4">
        <f t="shared" si="271"/>
        <v>85</v>
      </c>
      <c r="E2487" s="4">
        <v>0</v>
      </c>
      <c r="F2487" s="4">
        <v>0</v>
      </c>
      <c r="G2487" s="4">
        <v>0</v>
      </c>
      <c r="H2487" s="4">
        <f t="shared" si="273"/>
        <v>0</v>
      </c>
      <c r="I2487" s="4">
        <f t="shared" si="274"/>
        <v>1240</v>
      </c>
      <c r="J2487" s="4">
        <f t="shared" si="272"/>
        <v>35000</v>
      </c>
      <c r="K2487" s="4">
        <f t="shared" si="276"/>
        <v>6000</v>
      </c>
      <c r="L2487" s="4">
        <f>IF(D2487=1,"",VLOOKUP(D2487,系数!$AA$1:$AJ$12,MATCH(C2487,圣物评级,0),1))</f>
        <v>45</v>
      </c>
      <c r="M2487" s="4">
        <f t="shared" si="275"/>
        <v>300295</v>
      </c>
    </row>
    <row r="2488" spans="1:13" x14ac:dyDescent="0.3">
      <c r="A2488" s="4">
        <f t="shared" si="270"/>
        <v>81000021</v>
      </c>
      <c r="B2488" s="4">
        <v>1</v>
      </c>
      <c r="C2488" s="4">
        <f>INDEX(属性!F:F,MATCH(强化!A2488,属性!A:A,0))</f>
        <v>17</v>
      </c>
      <c r="D2488" s="4">
        <f t="shared" si="271"/>
        <v>86</v>
      </c>
      <c r="E2488" s="4">
        <v>0</v>
      </c>
      <c r="F2488" s="4">
        <v>0</v>
      </c>
      <c r="G2488" s="4">
        <v>0</v>
      </c>
      <c r="H2488" s="4">
        <f t="shared" si="273"/>
        <v>0</v>
      </c>
      <c r="I2488" s="4">
        <f t="shared" si="274"/>
        <v>1250</v>
      </c>
      <c r="J2488" s="4">
        <f t="shared" si="272"/>
        <v>40000</v>
      </c>
      <c r="K2488" s="4">
        <f t="shared" si="276"/>
        <v>6000</v>
      </c>
      <c r="L2488" s="4">
        <f>IF(D2488=1,"",VLOOKUP(D2488,系数!$AA$1:$AJ$12,MATCH(C2488,圣物评级,0),1))</f>
        <v>45</v>
      </c>
      <c r="M2488" s="4">
        <f t="shared" si="275"/>
        <v>335295</v>
      </c>
    </row>
    <row r="2489" spans="1:13" x14ac:dyDescent="0.3">
      <c r="A2489" s="4">
        <f t="shared" si="270"/>
        <v>81000021</v>
      </c>
      <c r="B2489" s="4">
        <v>1</v>
      </c>
      <c r="C2489" s="4">
        <f>INDEX(属性!F:F,MATCH(强化!A2489,属性!A:A,0))</f>
        <v>17</v>
      </c>
      <c r="D2489" s="4">
        <f t="shared" si="271"/>
        <v>87</v>
      </c>
      <c r="E2489" s="4">
        <v>0</v>
      </c>
      <c r="F2489" s="4">
        <v>0</v>
      </c>
      <c r="G2489" s="4">
        <v>0</v>
      </c>
      <c r="H2489" s="4">
        <f t="shared" si="273"/>
        <v>0</v>
      </c>
      <c r="I2489" s="4">
        <f t="shared" si="274"/>
        <v>1260</v>
      </c>
      <c r="J2489" s="4">
        <f t="shared" si="272"/>
        <v>45000</v>
      </c>
      <c r="K2489" s="4">
        <f t="shared" si="276"/>
        <v>6000</v>
      </c>
      <c r="L2489" s="4">
        <f>IF(D2489=1,"",VLOOKUP(D2489,系数!$AA$1:$AJ$12,MATCH(C2489,圣物评级,0),1))</f>
        <v>45</v>
      </c>
      <c r="M2489" s="4">
        <f t="shared" si="275"/>
        <v>375295</v>
      </c>
    </row>
    <row r="2490" spans="1:13" x14ac:dyDescent="0.3">
      <c r="A2490" s="4">
        <f t="shared" si="270"/>
        <v>81000021</v>
      </c>
      <c r="B2490" s="4">
        <v>1</v>
      </c>
      <c r="C2490" s="4">
        <f>INDEX(属性!F:F,MATCH(强化!A2490,属性!A:A,0))</f>
        <v>17</v>
      </c>
      <c r="D2490" s="4">
        <f t="shared" si="271"/>
        <v>88</v>
      </c>
      <c r="E2490" s="4">
        <v>0</v>
      </c>
      <c r="F2490" s="4">
        <v>0</v>
      </c>
      <c r="G2490" s="4">
        <v>0</v>
      </c>
      <c r="H2490" s="4">
        <f t="shared" si="273"/>
        <v>0</v>
      </c>
      <c r="I2490" s="4">
        <f t="shared" si="274"/>
        <v>1270</v>
      </c>
      <c r="J2490" s="4">
        <f t="shared" si="272"/>
        <v>50000</v>
      </c>
      <c r="K2490" s="4">
        <f t="shared" si="276"/>
        <v>6000</v>
      </c>
      <c r="L2490" s="4">
        <f>IF(D2490=1,"",VLOOKUP(D2490,系数!$AA$1:$AJ$12,MATCH(C2490,圣物评级,0),1))</f>
        <v>45</v>
      </c>
      <c r="M2490" s="4">
        <f t="shared" si="275"/>
        <v>420295</v>
      </c>
    </row>
    <row r="2491" spans="1:13" x14ac:dyDescent="0.3">
      <c r="A2491" s="4">
        <f t="shared" si="270"/>
        <v>81000021</v>
      </c>
      <c r="B2491" s="4">
        <v>1</v>
      </c>
      <c r="C2491" s="4">
        <f>INDEX(属性!F:F,MATCH(强化!A2491,属性!A:A,0))</f>
        <v>17</v>
      </c>
      <c r="D2491" s="4">
        <f t="shared" si="271"/>
        <v>89</v>
      </c>
      <c r="E2491" s="4">
        <v>0</v>
      </c>
      <c r="F2491" s="4">
        <v>0</v>
      </c>
      <c r="G2491" s="4">
        <v>0</v>
      </c>
      <c r="H2491" s="4">
        <f t="shared" si="273"/>
        <v>0</v>
      </c>
      <c r="I2491" s="4">
        <f t="shared" si="274"/>
        <v>1280</v>
      </c>
      <c r="J2491" s="4">
        <f t="shared" si="272"/>
        <v>55000</v>
      </c>
      <c r="K2491" s="4">
        <f t="shared" si="276"/>
        <v>6000</v>
      </c>
      <c r="L2491" s="4">
        <f>IF(D2491=1,"",VLOOKUP(D2491,系数!$AA$1:$AJ$12,MATCH(C2491,圣物评级,0),1))</f>
        <v>45</v>
      </c>
      <c r="M2491" s="4">
        <f t="shared" si="275"/>
        <v>470295</v>
      </c>
    </row>
    <row r="2492" spans="1:13" x14ac:dyDescent="0.3">
      <c r="A2492" s="4">
        <f t="shared" ref="A2492:A2555" si="277">A2372+1</f>
        <v>81000021</v>
      </c>
      <c r="B2492" s="4">
        <v>1</v>
      </c>
      <c r="C2492" s="4">
        <f>INDEX(属性!F:F,MATCH(强化!A2492,属性!A:A,0))</f>
        <v>17</v>
      </c>
      <c r="D2492" s="4">
        <f t="shared" ref="D2492:D2555" si="278">D2372</f>
        <v>90</v>
      </c>
      <c r="E2492" s="4">
        <v>0</v>
      </c>
      <c r="F2492" s="4">
        <v>0</v>
      </c>
      <c r="G2492" s="4">
        <v>0</v>
      </c>
      <c r="H2492" s="4">
        <f t="shared" si="273"/>
        <v>0</v>
      </c>
      <c r="I2492" s="4">
        <f t="shared" si="274"/>
        <v>1290</v>
      </c>
      <c r="J2492" s="4">
        <f t="shared" ref="J2492:J2555" si="279">J2372</f>
        <v>55000</v>
      </c>
      <c r="K2492" s="4">
        <f t="shared" si="276"/>
        <v>6000</v>
      </c>
      <c r="L2492" s="4">
        <f>IF(D2492=1,"",VLOOKUP(D2492,系数!$AA$1:$AJ$12,MATCH(C2492,圣物评级,0),1))</f>
        <v>50</v>
      </c>
      <c r="M2492" s="4">
        <f t="shared" si="275"/>
        <v>525295</v>
      </c>
    </row>
    <row r="2493" spans="1:13" x14ac:dyDescent="0.3">
      <c r="A2493" s="4">
        <f t="shared" si="277"/>
        <v>81000021</v>
      </c>
      <c r="B2493" s="4">
        <v>1</v>
      </c>
      <c r="C2493" s="4">
        <f>INDEX(属性!F:F,MATCH(强化!A2493,属性!A:A,0))</f>
        <v>17</v>
      </c>
      <c r="D2493" s="4">
        <f t="shared" si="278"/>
        <v>91</v>
      </c>
      <c r="E2493" s="4">
        <v>0</v>
      </c>
      <c r="F2493" s="4">
        <v>0</v>
      </c>
      <c r="G2493" s="4">
        <v>0</v>
      </c>
      <c r="H2493" s="4">
        <f t="shared" si="273"/>
        <v>0</v>
      </c>
      <c r="I2493" s="4">
        <f t="shared" si="274"/>
        <v>1300</v>
      </c>
      <c r="J2493" s="4">
        <f t="shared" si="279"/>
        <v>55000</v>
      </c>
      <c r="K2493" s="4">
        <f t="shared" si="276"/>
        <v>6000</v>
      </c>
      <c r="L2493" s="4">
        <f>IF(D2493=1,"",VLOOKUP(D2493,系数!$AA$1:$AJ$12,MATCH(C2493,圣物评级,0),1))</f>
        <v>50</v>
      </c>
      <c r="M2493" s="4">
        <f t="shared" si="275"/>
        <v>580295</v>
      </c>
    </row>
    <row r="2494" spans="1:13" x14ac:dyDescent="0.3">
      <c r="A2494" s="4">
        <f t="shared" si="277"/>
        <v>81000021</v>
      </c>
      <c r="B2494" s="4">
        <v>1</v>
      </c>
      <c r="C2494" s="4">
        <f>INDEX(属性!F:F,MATCH(强化!A2494,属性!A:A,0))</f>
        <v>17</v>
      </c>
      <c r="D2494" s="4">
        <f t="shared" si="278"/>
        <v>92</v>
      </c>
      <c r="E2494" s="4">
        <v>0</v>
      </c>
      <c r="F2494" s="4">
        <v>0</v>
      </c>
      <c r="G2494" s="4">
        <v>0</v>
      </c>
      <c r="H2494" s="4">
        <f t="shared" si="273"/>
        <v>0</v>
      </c>
      <c r="I2494" s="4">
        <f t="shared" si="274"/>
        <v>1310</v>
      </c>
      <c r="J2494" s="4">
        <f t="shared" si="279"/>
        <v>55000</v>
      </c>
      <c r="K2494" s="4">
        <f t="shared" si="276"/>
        <v>6000</v>
      </c>
      <c r="L2494" s="4">
        <f>IF(D2494=1,"",VLOOKUP(D2494,系数!$AA$1:$AJ$12,MATCH(C2494,圣物评级,0),1))</f>
        <v>50</v>
      </c>
      <c r="M2494" s="4">
        <f t="shared" si="275"/>
        <v>635295</v>
      </c>
    </row>
    <row r="2495" spans="1:13" x14ac:dyDescent="0.3">
      <c r="A2495" s="4">
        <f t="shared" si="277"/>
        <v>81000021</v>
      </c>
      <c r="B2495" s="4">
        <v>1</v>
      </c>
      <c r="C2495" s="4">
        <f>INDEX(属性!F:F,MATCH(强化!A2495,属性!A:A,0))</f>
        <v>17</v>
      </c>
      <c r="D2495" s="4">
        <f t="shared" si="278"/>
        <v>93</v>
      </c>
      <c r="E2495" s="4">
        <v>0</v>
      </c>
      <c r="F2495" s="4">
        <v>0</v>
      </c>
      <c r="G2495" s="4">
        <v>0</v>
      </c>
      <c r="H2495" s="4">
        <f t="shared" si="273"/>
        <v>0</v>
      </c>
      <c r="I2495" s="4">
        <f t="shared" si="274"/>
        <v>1320</v>
      </c>
      <c r="J2495" s="4">
        <f t="shared" si="279"/>
        <v>55000</v>
      </c>
      <c r="K2495" s="4">
        <f t="shared" si="276"/>
        <v>6000</v>
      </c>
      <c r="L2495" s="4">
        <f>IF(D2495=1,"",VLOOKUP(D2495,系数!$AA$1:$AJ$12,MATCH(C2495,圣物评级,0),1))</f>
        <v>50</v>
      </c>
      <c r="M2495" s="4">
        <f t="shared" si="275"/>
        <v>690295</v>
      </c>
    </row>
    <row r="2496" spans="1:13" x14ac:dyDescent="0.3">
      <c r="A2496" s="4">
        <f t="shared" si="277"/>
        <v>81000021</v>
      </c>
      <c r="B2496" s="4">
        <v>1</v>
      </c>
      <c r="C2496" s="4">
        <f>INDEX(属性!F:F,MATCH(强化!A2496,属性!A:A,0))</f>
        <v>17</v>
      </c>
      <c r="D2496" s="4">
        <f t="shared" si="278"/>
        <v>94</v>
      </c>
      <c r="E2496" s="4">
        <v>0</v>
      </c>
      <c r="F2496" s="4">
        <v>0</v>
      </c>
      <c r="G2496" s="4">
        <v>0</v>
      </c>
      <c r="H2496" s="4">
        <f t="shared" si="273"/>
        <v>0</v>
      </c>
      <c r="I2496" s="4">
        <f t="shared" si="274"/>
        <v>1330</v>
      </c>
      <c r="J2496" s="4">
        <f t="shared" si="279"/>
        <v>55000</v>
      </c>
      <c r="K2496" s="4">
        <f t="shared" si="276"/>
        <v>6000</v>
      </c>
      <c r="L2496" s="4">
        <f>IF(D2496=1,"",VLOOKUP(D2496,系数!$AA$1:$AJ$12,MATCH(C2496,圣物评级,0),1))</f>
        <v>50</v>
      </c>
      <c r="M2496" s="4">
        <f t="shared" si="275"/>
        <v>745295</v>
      </c>
    </row>
    <row r="2497" spans="1:13" x14ac:dyDescent="0.3">
      <c r="A2497" s="4">
        <f t="shared" si="277"/>
        <v>81000021</v>
      </c>
      <c r="B2497" s="4">
        <v>1</v>
      </c>
      <c r="C2497" s="4">
        <f>INDEX(属性!F:F,MATCH(强化!A2497,属性!A:A,0))</f>
        <v>17</v>
      </c>
      <c r="D2497" s="4">
        <f t="shared" si="278"/>
        <v>95</v>
      </c>
      <c r="E2497" s="4">
        <v>0</v>
      </c>
      <c r="F2497" s="4">
        <v>0</v>
      </c>
      <c r="G2497" s="4">
        <v>0</v>
      </c>
      <c r="H2497" s="4">
        <f t="shared" si="273"/>
        <v>0</v>
      </c>
      <c r="I2497" s="4">
        <f t="shared" si="274"/>
        <v>1340</v>
      </c>
      <c r="J2497" s="4">
        <f t="shared" si="279"/>
        <v>55000</v>
      </c>
      <c r="K2497" s="4">
        <f t="shared" si="276"/>
        <v>6000</v>
      </c>
      <c r="L2497" s="4">
        <f>IF(D2497=1,"",VLOOKUP(D2497,系数!$AA$1:$AJ$12,MATCH(C2497,圣物评级,0),1))</f>
        <v>50</v>
      </c>
      <c r="M2497" s="4">
        <f t="shared" si="275"/>
        <v>800295</v>
      </c>
    </row>
    <row r="2498" spans="1:13" x14ac:dyDescent="0.3">
      <c r="A2498" s="4">
        <f t="shared" si="277"/>
        <v>81000021</v>
      </c>
      <c r="B2498" s="4">
        <v>1</v>
      </c>
      <c r="C2498" s="4">
        <f>INDEX(属性!F:F,MATCH(强化!A2498,属性!A:A,0))</f>
        <v>17</v>
      </c>
      <c r="D2498" s="4">
        <f t="shared" si="278"/>
        <v>96</v>
      </c>
      <c r="E2498" s="4">
        <v>0</v>
      </c>
      <c r="F2498" s="4">
        <v>0</v>
      </c>
      <c r="G2498" s="4">
        <v>0</v>
      </c>
      <c r="H2498" s="4">
        <f t="shared" si="273"/>
        <v>0</v>
      </c>
      <c r="I2498" s="4">
        <f t="shared" si="274"/>
        <v>1350</v>
      </c>
      <c r="J2498" s="4">
        <f t="shared" si="279"/>
        <v>55000</v>
      </c>
      <c r="K2498" s="4">
        <f t="shared" si="276"/>
        <v>6000</v>
      </c>
      <c r="L2498" s="4">
        <f>IF(D2498=1,"",VLOOKUP(D2498,系数!$AA$1:$AJ$12,MATCH(C2498,圣物评级,0),1))</f>
        <v>50</v>
      </c>
      <c r="M2498" s="4">
        <f t="shared" si="275"/>
        <v>855295</v>
      </c>
    </row>
    <row r="2499" spans="1:13" x14ac:dyDescent="0.3">
      <c r="A2499" s="4">
        <f t="shared" si="277"/>
        <v>81000021</v>
      </c>
      <c r="B2499" s="4">
        <v>1</v>
      </c>
      <c r="C2499" s="4">
        <f>INDEX(属性!F:F,MATCH(强化!A2499,属性!A:A,0))</f>
        <v>17</v>
      </c>
      <c r="D2499" s="4">
        <f t="shared" si="278"/>
        <v>97</v>
      </c>
      <c r="E2499" s="4">
        <v>0</v>
      </c>
      <c r="F2499" s="4">
        <v>0</v>
      </c>
      <c r="G2499" s="4">
        <v>0</v>
      </c>
      <c r="H2499" s="4">
        <f t="shared" ref="H2499:H2562" si="280">IF(B2499=1,0,VLOOKUP($C2499,圣物数值,2,0)+VLOOKUP($C2499,圣物数值,3,0)*($D2499-1))</f>
        <v>0</v>
      </c>
      <c r="I2499" s="4">
        <f t="shared" ref="I2499:I2562" si="281">IF(B2499=2,0,VLOOKUP($C2499,圣物数值,2,0)+VLOOKUP($C2499,圣物数值,3,0)*($D2499-1))</f>
        <v>1360</v>
      </c>
      <c r="J2499" s="4">
        <f t="shared" si="279"/>
        <v>55000</v>
      </c>
      <c r="K2499" s="4">
        <f t="shared" si="276"/>
        <v>6000</v>
      </c>
      <c r="L2499" s="4">
        <f>IF(D2499=1,"",VLOOKUP(D2499,系数!$AA$1:$AJ$12,MATCH(C2499,圣物评级,0),1))</f>
        <v>50</v>
      </c>
      <c r="M2499" s="4">
        <f t="shared" ref="M2499:M2562" si="282">IF(D2499=1,0,M2498+J2498)</f>
        <v>910295</v>
      </c>
    </row>
    <row r="2500" spans="1:13" x14ac:dyDescent="0.3">
      <c r="A2500" s="4">
        <f t="shared" si="277"/>
        <v>81000021</v>
      </c>
      <c r="B2500" s="4">
        <v>1</v>
      </c>
      <c r="C2500" s="4">
        <f>INDEX(属性!F:F,MATCH(强化!A2500,属性!A:A,0))</f>
        <v>17</v>
      </c>
      <c r="D2500" s="4">
        <f t="shared" si="278"/>
        <v>98</v>
      </c>
      <c r="E2500" s="4">
        <v>0</v>
      </c>
      <c r="F2500" s="4">
        <v>0</v>
      </c>
      <c r="G2500" s="4">
        <v>0</v>
      </c>
      <c r="H2500" s="4">
        <f t="shared" si="280"/>
        <v>0</v>
      </c>
      <c r="I2500" s="4">
        <f t="shared" si="281"/>
        <v>1370</v>
      </c>
      <c r="J2500" s="4">
        <f t="shared" si="279"/>
        <v>55000</v>
      </c>
      <c r="K2500" s="4">
        <f t="shared" si="276"/>
        <v>6000</v>
      </c>
      <c r="L2500" s="4">
        <f>IF(D2500=1,"",VLOOKUP(D2500,系数!$AA$1:$AJ$12,MATCH(C2500,圣物评级,0),1))</f>
        <v>50</v>
      </c>
      <c r="M2500" s="4">
        <f t="shared" si="282"/>
        <v>965295</v>
      </c>
    </row>
    <row r="2501" spans="1:13" x14ac:dyDescent="0.3">
      <c r="A2501" s="4">
        <f t="shared" si="277"/>
        <v>81000021</v>
      </c>
      <c r="B2501" s="4">
        <v>1</v>
      </c>
      <c r="C2501" s="4">
        <f>INDEX(属性!F:F,MATCH(强化!A2501,属性!A:A,0))</f>
        <v>17</v>
      </c>
      <c r="D2501" s="4">
        <f t="shared" si="278"/>
        <v>99</v>
      </c>
      <c r="E2501" s="4">
        <v>0</v>
      </c>
      <c r="F2501" s="4">
        <v>0</v>
      </c>
      <c r="G2501" s="4">
        <v>0</v>
      </c>
      <c r="H2501" s="4">
        <f t="shared" si="280"/>
        <v>0</v>
      </c>
      <c r="I2501" s="4">
        <f t="shared" si="281"/>
        <v>1380</v>
      </c>
      <c r="J2501" s="4">
        <f t="shared" si="279"/>
        <v>55000</v>
      </c>
      <c r="K2501" s="4">
        <f t="shared" si="276"/>
        <v>6000</v>
      </c>
      <c r="L2501" s="4">
        <f>IF(D2501=1,"",VLOOKUP(D2501,系数!$AA$1:$AJ$12,MATCH(C2501,圣物评级,0),1))</f>
        <v>50</v>
      </c>
      <c r="M2501" s="4">
        <f t="shared" si="282"/>
        <v>1020295</v>
      </c>
    </row>
    <row r="2502" spans="1:13" x14ac:dyDescent="0.3">
      <c r="A2502" s="4">
        <f t="shared" si="277"/>
        <v>81000021</v>
      </c>
      <c r="B2502" s="4">
        <v>1</v>
      </c>
      <c r="C2502" s="4">
        <f>INDEX(属性!F:F,MATCH(强化!A2502,属性!A:A,0))</f>
        <v>17</v>
      </c>
      <c r="D2502" s="4">
        <f t="shared" si="278"/>
        <v>100</v>
      </c>
      <c r="E2502" s="4">
        <v>0</v>
      </c>
      <c r="F2502" s="4">
        <v>0</v>
      </c>
      <c r="G2502" s="4">
        <v>0</v>
      </c>
      <c r="H2502" s="4">
        <f t="shared" si="280"/>
        <v>0</v>
      </c>
      <c r="I2502" s="4">
        <f t="shared" si="281"/>
        <v>1390</v>
      </c>
      <c r="J2502" s="4">
        <f t="shared" si="279"/>
        <v>55000</v>
      </c>
      <c r="K2502" s="4">
        <f t="shared" si="276"/>
        <v>6000</v>
      </c>
      <c r="L2502" s="4">
        <f>IF(D2502=1,"",VLOOKUP(D2502,系数!$AA$1:$AJ$12,MATCH(C2502,圣物评级,0),1))</f>
        <v>55</v>
      </c>
      <c r="M2502" s="4">
        <f t="shared" si="282"/>
        <v>1075295</v>
      </c>
    </row>
    <row r="2503" spans="1:13" x14ac:dyDescent="0.3">
      <c r="A2503" s="4">
        <f t="shared" si="277"/>
        <v>81000021</v>
      </c>
      <c r="B2503" s="4">
        <v>1</v>
      </c>
      <c r="C2503" s="4">
        <f>INDEX(属性!F:F,MATCH(强化!A2503,属性!A:A,0))</f>
        <v>17</v>
      </c>
      <c r="D2503" s="4">
        <f t="shared" si="278"/>
        <v>101</v>
      </c>
      <c r="E2503" s="4">
        <v>0</v>
      </c>
      <c r="F2503" s="4">
        <v>0</v>
      </c>
      <c r="G2503" s="4">
        <v>0</v>
      </c>
      <c r="H2503" s="4">
        <f t="shared" si="280"/>
        <v>0</v>
      </c>
      <c r="I2503" s="4">
        <f t="shared" si="281"/>
        <v>1400</v>
      </c>
      <c r="J2503" s="4">
        <f t="shared" si="279"/>
        <v>55000</v>
      </c>
      <c r="K2503" s="4">
        <f t="shared" si="276"/>
        <v>6000</v>
      </c>
      <c r="L2503" s="4">
        <f>IF(D2503=1,"",VLOOKUP(D2503,系数!$AA$1:$AJ$12,MATCH(C2503,圣物评级,0),1))</f>
        <v>55</v>
      </c>
      <c r="M2503" s="4">
        <f t="shared" si="282"/>
        <v>1130295</v>
      </c>
    </row>
    <row r="2504" spans="1:13" x14ac:dyDescent="0.3">
      <c r="A2504" s="4">
        <f t="shared" si="277"/>
        <v>81000021</v>
      </c>
      <c r="B2504" s="4">
        <v>1</v>
      </c>
      <c r="C2504" s="4">
        <f>INDEX(属性!F:F,MATCH(强化!A2504,属性!A:A,0))</f>
        <v>17</v>
      </c>
      <c r="D2504" s="4">
        <f t="shared" si="278"/>
        <v>102</v>
      </c>
      <c r="E2504" s="4">
        <v>0</v>
      </c>
      <c r="F2504" s="4">
        <v>0</v>
      </c>
      <c r="G2504" s="4">
        <v>0</v>
      </c>
      <c r="H2504" s="4">
        <f t="shared" si="280"/>
        <v>0</v>
      </c>
      <c r="I2504" s="4">
        <f t="shared" si="281"/>
        <v>1410</v>
      </c>
      <c r="J2504" s="4">
        <f t="shared" si="279"/>
        <v>55000</v>
      </c>
      <c r="K2504" s="4">
        <f t="shared" si="276"/>
        <v>6000</v>
      </c>
      <c r="L2504" s="4">
        <f>IF(D2504=1,"",VLOOKUP(D2504,系数!$AA$1:$AJ$12,MATCH(C2504,圣物评级,0),1))</f>
        <v>55</v>
      </c>
      <c r="M2504" s="4">
        <f t="shared" si="282"/>
        <v>1185295</v>
      </c>
    </row>
    <row r="2505" spans="1:13" x14ac:dyDescent="0.3">
      <c r="A2505" s="4">
        <f t="shared" si="277"/>
        <v>81000021</v>
      </c>
      <c r="B2505" s="4">
        <v>1</v>
      </c>
      <c r="C2505" s="4">
        <f>INDEX(属性!F:F,MATCH(强化!A2505,属性!A:A,0))</f>
        <v>17</v>
      </c>
      <c r="D2505" s="4">
        <f t="shared" si="278"/>
        <v>103</v>
      </c>
      <c r="E2505" s="4">
        <v>0</v>
      </c>
      <c r="F2505" s="4">
        <v>0</v>
      </c>
      <c r="G2505" s="4">
        <v>0</v>
      </c>
      <c r="H2505" s="4">
        <f t="shared" si="280"/>
        <v>0</v>
      </c>
      <c r="I2505" s="4">
        <f t="shared" si="281"/>
        <v>1420</v>
      </c>
      <c r="J2505" s="4">
        <f t="shared" si="279"/>
        <v>55000</v>
      </c>
      <c r="K2505" s="4">
        <f t="shared" si="276"/>
        <v>6000</v>
      </c>
      <c r="L2505" s="4">
        <f>IF(D2505=1,"",VLOOKUP(D2505,系数!$AA$1:$AJ$12,MATCH(C2505,圣物评级,0),1))</f>
        <v>55</v>
      </c>
      <c r="M2505" s="4">
        <f t="shared" si="282"/>
        <v>1240295</v>
      </c>
    </row>
    <row r="2506" spans="1:13" x14ac:dyDescent="0.3">
      <c r="A2506" s="4">
        <f t="shared" si="277"/>
        <v>81000021</v>
      </c>
      <c r="B2506" s="4">
        <v>1</v>
      </c>
      <c r="C2506" s="4">
        <f>INDEX(属性!F:F,MATCH(强化!A2506,属性!A:A,0))</f>
        <v>17</v>
      </c>
      <c r="D2506" s="4">
        <f t="shared" si="278"/>
        <v>104</v>
      </c>
      <c r="E2506" s="4">
        <v>0</v>
      </c>
      <c r="F2506" s="4">
        <v>0</v>
      </c>
      <c r="G2506" s="4">
        <v>0</v>
      </c>
      <c r="H2506" s="4">
        <f t="shared" si="280"/>
        <v>0</v>
      </c>
      <c r="I2506" s="4">
        <f t="shared" si="281"/>
        <v>1430</v>
      </c>
      <c r="J2506" s="4">
        <f t="shared" si="279"/>
        <v>55000</v>
      </c>
      <c r="K2506" s="4">
        <f t="shared" si="276"/>
        <v>6000</v>
      </c>
      <c r="L2506" s="4">
        <f>IF(D2506=1,"",VLOOKUP(D2506,系数!$AA$1:$AJ$12,MATCH(C2506,圣物评级,0),1))</f>
        <v>55</v>
      </c>
      <c r="M2506" s="4">
        <f t="shared" si="282"/>
        <v>1295295</v>
      </c>
    </row>
    <row r="2507" spans="1:13" x14ac:dyDescent="0.3">
      <c r="A2507" s="4">
        <f t="shared" si="277"/>
        <v>81000021</v>
      </c>
      <c r="B2507" s="4">
        <v>1</v>
      </c>
      <c r="C2507" s="4">
        <f>INDEX(属性!F:F,MATCH(强化!A2507,属性!A:A,0))</f>
        <v>17</v>
      </c>
      <c r="D2507" s="4">
        <f t="shared" si="278"/>
        <v>105</v>
      </c>
      <c r="E2507" s="4">
        <v>0</v>
      </c>
      <c r="F2507" s="4">
        <v>0</v>
      </c>
      <c r="G2507" s="4">
        <v>0</v>
      </c>
      <c r="H2507" s="4">
        <f t="shared" si="280"/>
        <v>0</v>
      </c>
      <c r="I2507" s="4">
        <f t="shared" si="281"/>
        <v>1440</v>
      </c>
      <c r="J2507" s="4">
        <f t="shared" si="279"/>
        <v>55000</v>
      </c>
      <c r="K2507" s="4">
        <f t="shared" si="276"/>
        <v>6000</v>
      </c>
      <c r="L2507" s="4">
        <f>IF(D2507=1,"",VLOOKUP(D2507,系数!$AA$1:$AJ$12,MATCH(C2507,圣物评级,0),1))</f>
        <v>55</v>
      </c>
      <c r="M2507" s="4">
        <f t="shared" si="282"/>
        <v>1350295</v>
      </c>
    </row>
    <row r="2508" spans="1:13" x14ac:dyDescent="0.3">
      <c r="A2508" s="4">
        <f t="shared" si="277"/>
        <v>81000021</v>
      </c>
      <c r="B2508" s="4">
        <v>1</v>
      </c>
      <c r="C2508" s="4">
        <f>INDEX(属性!F:F,MATCH(强化!A2508,属性!A:A,0))</f>
        <v>17</v>
      </c>
      <c r="D2508" s="4">
        <f t="shared" si="278"/>
        <v>106</v>
      </c>
      <c r="E2508" s="4">
        <v>0</v>
      </c>
      <c r="F2508" s="4">
        <v>0</v>
      </c>
      <c r="G2508" s="4">
        <v>0</v>
      </c>
      <c r="H2508" s="4">
        <f t="shared" si="280"/>
        <v>0</v>
      </c>
      <c r="I2508" s="4">
        <f t="shared" si="281"/>
        <v>1450</v>
      </c>
      <c r="J2508" s="4">
        <f t="shared" si="279"/>
        <v>55000</v>
      </c>
      <c r="K2508" s="4">
        <f t="shared" si="276"/>
        <v>6000</v>
      </c>
      <c r="L2508" s="4">
        <f>IF(D2508=1,"",VLOOKUP(D2508,系数!$AA$1:$AJ$12,MATCH(C2508,圣物评级,0),1))</f>
        <v>55</v>
      </c>
      <c r="M2508" s="4">
        <f t="shared" si="282"/>
        <v>1405295</v>
      </c>
    </row>
    <row r="2509" spans="1:13" x14ac:dyDescent="0.3">
      <c r="A2509" s="4">
        <f t="shared" si="277"/>
        <v>81000021</v>
      </c>
      <c r="B2509" s="4">
        <v>1</v>
      </c>
      <c r="C2509" s="4">
        <f>INDEX(属性!F:F,MATCH(强化!A2509,属性!A:A,0))</f>
        <v>17</v>
      </c>
      <c r="D2509" s="4">
        <f t="shared" si="278"/>
        <v>107</v>
      </c>
      <c r="E2509" s="4">
        <v>0</v>
      </c>
      <c r="F2509" s="4">
        <v>0</v>
      </c>
      <c r="G2509" s="4">
        <v>0</v>
      </c>
      <c r="H2509" s="4">
        <f t="shared" si="280"/>
        <v>0</v>
      </c>
      <c r="I2509" s="4">
        <f t="shared" si="281"/>
        <v>1460</v>
      </c>
      <c r="J2509" s="4">
        <f t="shared" si="279"/>
        <v>55000</v>
      </c>
      <c r="K2509" s="4">
        <f t="shared" si="276"/>
        <v>6000</v>
      </c>
      <c r="L2509" s="4">
        <f>IF(D2509=1,"",VLOOKUP(D2509,系数!$AA$1:$AJ$12,MATCH(C2509,圣物评级,0),1))</f>
        <v>55</v>
      </c>
      <c r="M2509" s="4">
        <f t="shared" si="282"/>
        <v>1460295</v>
      </c>
    </row>
    <row r="2510" spans="1:13" x14ac:dyDescent="0.3">
      <c r="A2510" s="4">
        <f t="shared" si="277"/>
        <v>81000021</v>
      </c>
      <c r="B2510" s="4">
        <v>1</v>
      </c>
      <c r="C2510" s="4">
        <f>INDEX(属性!F:F,MATCH(强化!A2510,属性!A:A,0))</f>
        <v>17</v>
      </c>
      <c r="D2510" s="4">
        <f t="shared" si="278"/>
        <v>108</v>
      </c>
      <c r="E2510" s="4">
        <v>0</v>
      </c>
      <c r="F2510" s="4">
        <v>0</v>
      </c>
      <c r="G2510" s="4">
        <v>0</v>
      </c>
      <c r="H2510" s="4">
        <f t="shared" si="280"/>
        <v>0</v>
      </c>
      <c r="I2510" s="4">
        <f t="shared" si="281"/>
        <v>1470</v>
      </c>
      <c r="J2510" s="4">
        <f t="shared" si="279"/>
        <v>55000</v>
      </c>
      <c r="K2510" s="4">
        <f t="shared" si="276"/>
        <v>6000</v>
      </c>
      <c r="L2510" s="4">
        <f>IF(D2510=1,"",VLOOKUP(D2510,系数!$AA$1:$AJ$12,MATCH(C2510,圣物评级,0),1))</f>
        <v>55</v>
      </c>
      <c r="M2510" s="4">
        <f t="shared" si="282"/>
        <v>1515295</v>
      </c>
    </row>
    <row r="2511" spans="1:13" x14ac:dyDescent="0.3">
      <c r="A2511" s="4">
        <f t="shared" si="277"/>
        <v>81000021</v>
      </c>
      <c r="B2511" s="4">
        <v>1</v>
      </c>
      <c r="C2511" s="4">
        <f>INDEX(属性!F:F,MATCH(强化!A2511,属性!A:A,0))</f>
        <v>17</v>
      </c>
      <c r="D2511" s="4">
        <f t="shared" si="278"/>
        <v>109</v>
      </c>
      <c r="E2511" s="4">
        <v>0</v>
      </c>
      <c r="F2511" s="4">
        <v>0</v>
      </c>
      <c r="G2511" s="4">
        <v>0</v>
      </c>
      <c r="H2511" s="4">
        <f t="shared" si="280"/>
        <v>0</v>
      </c>
      <c r="I2511" s="4">
        <f t="shared" si="281"/>
        <v>1480</v>
      </c>
      <c r="J2511" s="4">
        <f t="shared" si="279"/>
        <v>55000</v>
      </c>
      <c r="K2511" s="4">
        <f t="shared" si="276"/>
        <v>6000</v>
      </c>
      <c r="L2511" s="4">
        <f>IF(D2511=1,"",VLOOKUP(D2511,系数!$AA$1:$AJ$12,MATCH(C2511,圣物评级,0),1))</f>
        <v>55</v>
      </c>
      <c r="M2511" s="4">
        <f t="shared" si="282"/>
        <v>1570295</v>
      </c>
    </row>
    <row r="2512" spans="1:13" x14ac:dyDescent="0.3">
      <c r="A2512" s="4">
        <f t="shared" si="277"/>
        <v>81000021</v>
      </c>
      <c r="B2512" s="4">
        <v>1</v>
      </c>
      <c r="C2512" s="4">
        <f>INDEX(属性!F:F,MATCH(强化!A2512,属性!A:A,0))</f>
        <v>17</v>
      </c>
      <c r="D2512" s="4">
        <f t="shared" si="278"/>
        <v>110</v>
      </c>
      <c r="E2512" s="4">
        <v>0</v>
      </c>
      <c r="F2512" s="4">
        <v>0</v>
      </c>
      <c r="G2512" s="4">
        <v>0</v>
      </c>
      <c r="H2512" s="4">
        <f t="shared" si="280"/>
        <v>0</v>
      </c>
      <c r="I2512" s="4">
        <f t="shared" si="281"/>
        <v>1490</v>
      </c>
      <c r="J2512" s="4">
        <f t="shared" si="279"/>
        <v>55000</v>
      </c>
      <c r="K2512" s="4">
        <f t="shared" si="276"/>
        <v>6000</v>
      </c>
      <c r="L2512" s="4">
        <f>IF(D2512=1,"",VLOOKUP(D2512,系数!$AA$1:$AJ$12,MATCH(C2512,圣物评级,0),1))</f>
        <v>55</v>
      </c>
      <c r="M2512" s="4">
        <f t="shared" si="282"/>
        <v>1625295</v>
      </c>
    </row>
    <row r="2513" spans="1:13" x14ac:dyDescent="0.3">
      <c r="A2513" s="4">
        <f t="shared" si="277"/>
        <v>81000021</v>
      </c>
      <c r="B2513" s="4">
        <v>1</v>
      </c>
      <c r="C2513" s="4">
        <f>INDEX(属性!F:F,MATCH(强化!A2513,属性!A:A,0))</f>
        <v>17</v>
      </c>
      <c r="D2513" s="4">
        <f t="shared" si="278"/>
        <v>111</v>
      </c>
      <c r="E2513" s="4">
        <v>0</v>
      </c>
      <c r="F2513" s="4">
        <v>0</v>
      </c>
      <c r="G2513" s="4">
        <v>0</v>
      </c>
      <c r="H2513" s="4">
        <f t="shared" si="280"/>
        <v>0</v>
      </c>
      <c r="I2513" s="4">
        <f t="shared" si="281"/>
        <v>1500</v>
      </c>
      <c r="J2513" s="4">
        <f t="shared" si="279"/>
        <v>55000</v>
      </c>
      <c r="K2513" s="4">
        <f t="shared" si="276"/>
        <v>6000</v>
      </c>
      <c r="L2513" s="4">
        <f>IF(D2513=1,"",VLOOKUP(D2513,系数!$AA$1:$AJ$12,MATCH(C2513,圣物评级,0),1))</f>
        <v>55</v>
      </c>
      <c r="M2513" s="4">
        <f t="shared" si="282"/>
        <v>1680295</v>
      </c>
    </row>
    <row r="2514" spans="1:13" x14ac:dyDescent="0.3">
      <c r="A2514" s="4">
        <f t="shared" si="277"/>
        <v>81000021</v>
      </c>
      <c r="B2514" s="4">
        <v>1</v>
      </c>
      <c r="C2514" s="4">
        <f>INDEX(属性!F:F,MATCH(强化!A2514,属性!A:A,0))</f>
        <v>17</v>
      </c>
      <c r="D2514" s="4">
        <f t="shared" si="278"/>
        <v>112</v>
      </c>
      <c r="E2514" s="4">
        <v>0</v>
      </c>
      <c r="F2514" s="4">
        <v>0</v>
      </c>
      <c r="G2514" s="4">
        <v>0</v>
      </c>
      <c r="H2514" s="4">
        <f t="shared" si="280"/>
        <v>0</v>
      </c>
      <c r="I2514" s="4">
        <f t="shared" si="281"/>
        <v>1510</v>
      </c>
      <c r="J2514" s="4">
        <f t="shared" si="279"/>
        <v>55000</v>
      </c>
      <c r="K2514" s="4">
        <f t="shared" si="276"/>
        <v>6000</v>
      </c>
      <c r="L2514" s="4">
        <f>IF(D2514=1,"",VLOOKUP(D2514,系数!$AA$1:$AJ$12,MATCH(C2514,圣物评级,0),1))</f>
        <v>55</v>
      </c>
      <c r="M2514" s="4">
        <f t="shared" si="282"/>
        <v>1735295</v>
      </c>
    </row>
    <row r="2515" spans="1:13" x14ac:dyDescent="0.3">
      <c r="A2515" s="4">
        <f t="shared" si="277"/>
        <v>81000021</v>
      </c>
      <c r="B2515" s="4">
        <v>1</v>
      </c>
      <c r="C2515" s="4">
        <f>INDEX(属性!F:F,MATCH(强化!A2515,属性!A:A,0))</f>
        <v>17</v>
      </c>
      <c r="D2515" s="4">
        <f t="shared" si="278"/>
        <v>113</v>
      </c>
      <c r="E2515" s="4">
        <v>0</v>
      </c>
      <c r="F2515" s="4">
        <v>0</v>
      </c>
      <c r="G2515" s="4">
        <v>0</v>
      </c>
      <c r="H2515" s="4">
        <f t="shared" si="280"/>
        <v>0</v>
      </c>
      <c r="I2515" s="4">
        <f t="shared" si="281"/>
        <v>1520</v>
      </c>
      <c r="J2515" s="4">
        <f t="shared" si="279"/>
        <v>55000</v>
      </c>
      <c r="K2515" s="4">
        <f t="shared" si="276"/>
        <v>6000</v>
      </c>
      <c r="L2515" s="4">
        <f>IF(D2515=1,"",VLOOKUP(D2515,系数!$AA$1:$AJ$12,MATCH(C2515,圣物评级,0),1))</f>
        <v>55</v>
      </c>
      <c r="M2515" s="4">
        <f t="shared" si="282"/>
        <v>1790295</v>
      </c>
    </row>
    <row r="2516" spans="1:13" x14ac:dyDescent="0.3">
      <c r="A2516" s="4">
        <f t="shared" si="277"/>
        <v>81000021</v>
      </c>
      <c r="B2516" s="4">
        <v>1</v>
      </c>
      <c r="C2516" s="4">
        <f>INDEX(属性!F:F,MATCH(强化!A2516,属性!A:A,0))</f>
        <v>17</v>
      </c>
      <c r="D2516" s="4">
        <f t="shared" si="278"/>
        <v>114</v>
      </c>
      <c r="E2516" s="4">
        <v>0</v>
      </c>
      <c r="F2516" s="4">
        <v>0</v>
      </c>
      <c r="G2516" s="4">
        <v>0</v>
      </c>
      <c r="H2516" s="4">
        <f t="shared" si="280"/>
        <v>0</v>
      </c>
      <c r="I2516" s="4">
        <f t="shared" si="281"/>
        <v>1530</v>
      </c>
      <c r="J2516" s="4">
        <f t="shared" si="279"/>
        <v>55000</v>
      </c>
      <c r="K2516" s="4">
        <f t="shared" si="276"/>
        <v>6000</v>
      </c>
      <c r="L2516" s="4">
        <f>IF(D2516=1,"",VLOOKUP(D2516,系数!$AA$1:$AJ$12,MATCH(C2516,圣物评级,0),1))</f>
        <v>55</v>
      </c>
      <c r="M2516" s="4">
        <f t="shared" si="282"/>
        <v>1845295</v>
      </c>
    </row>
    <row r="2517" spans="1:13" x14ac:dyDescent="0.3">
      <c r="A2517" s="4">
        <f t="shared" si="277"/>
        <v>81000021</v>
      </c>
      <c r="B2517" s="4">
        <v>1</v>
      </c>
      <c r="C2517" s="4">
        <f>INDEX(属性!F:F,MATCH(强化!A2517,属性!A:A,0))</f>
        <v>17</v>
      </c>
      <c r="D2517" s="4">
        <f t="shared" si="278"/>
        <v>115</v>
      </c>
      <c r="E2517" s="4">
        <v>0</v>
      </c>
      <c r="F2517" s="4">
        <v>0</v>
      </c>
      <c r="G2517" s="4">
        <v>0</v>
      </c>
      <c r="H2517" s="4">
        <f t="shared" si="280"/>
        <v>0</v>
      </c>
      <c r="I2517" s="4">
        <f t="shared" si="281"/>
        <v>1540</v>
      </c>
      <c r="J2517" s="4">
        <f t="shared" si="279"/>
        <v>55000</v>
      </c>
      <c r="K2517" s="4">
        <f t="shared" si="276"/>
        <v>6000</v>
      </c>
      <c r="L2517" s="4">
        <f>IF(D2517=1,"",VLOOKUP(D2517,系数!$AA$1:$AJ$12,MATCH(C2517,圣物评级,0),1))</f>
        <v>55</v>
      </c>
      <c r="M2517" s="4">
        <f t="shared" si="282"/>
        <v>1900295</v>
      </c>
    </row>
    <row r="2518" spans="1:13" x14ac:dyDescent="0.3">
      <c r="A2518" s="4">
        <f t="shared" si="277"/>
        <v>81000021</v>
      </c>
      <c r="B2518" s="4">
        <v>1</v>
      </c>
      <c r="C2518" s="4">
        <f>INDEX(属性!F:F,MATCH(强化!A2518,属性!A:A,0))</f>
        <v>17</v>
      </c>
      <c r="D2518" s="4">
        <f t="shared" si="278"/>
        <v>116</v>
      </c>
      <c r="E2518" s="4">
        <v>0</v>
      </c>
      <c r="F2518" s="4">
        <v>0</v>
      </c>
      <c r="G2518" s="4">
        <v>0</v>
      </c>
      <c r="H2518" s="4">
        <f t="shared" si="280"/>
        <v>0</v>
      </c>
      <c r="I2518" s="4">
        <f t="shared" si="281"/>
        <v>1550</v>
      </c>
      <c r="J2518" s="4">
        <f t="shared" si="279"/>
        <v>55000</v>
      </c>
      <c r="K2518" s="4">
        <f t="shared" si="276"/>
        <v>6000</v>
      </c>
      <c r="L2518" s="4">
        <f>IF(D2518=1,"",VLOOKUP(D2518,系数!$AA$1:$AJ$12,MATCH(C2518,圣物评级,0),1))</f>
        <v>55</v>
      </c>
      <c r="M2518" s="4">
        <f t="shared" si="282"/>
        <v>1955295</v>
      </c>
    </row>
    <row r="2519" spans="1:13" x14ac:dyDescent="0.3">
      <c r="A2519" s="4">
        <f t="shared" si="277"/>
        <v>81000021</v>
      </c>
      <c r="B2519" s="4">
        <v>1</v>
      </c>
      <c r="C2519" s="4">
        <f>INDEX(属性!F:F,MATCH(强化!A2519,属性!A:A,0))</f>
        <v>17</v>
      </c>
      <c r="D2519" s="4">
        <f t="shared" si="278"/>
        <v>117</v>
      </c>
      <c r="E2519" s="4">
        <v>0</v>
      </c>
      <c r="F2519" s="4">
        <v>0</v>
      </c>
      <c r="G2519" s="4">
        <v>0</v>
      </c>
      <c r="H2519" s="4">
        <f t="shared" si="280"/>
        <v>0</v>
      </c>
      <c r="I2519" s="4">
        <f t="shared" si="281"/>
        <v>1560</v>
      </c>
      <c r="J2519" s="4">
        <f t="shared" si="279"/>
        <v>55000</v>
      </c>
      <c r="K2519" s="4">
        <f t="shared" si="276"/>
        <v>6000</v>
      </c>
      <c r="L2519" s="4">
        <f>IF(D2519=1,"",VLOOKUP(D2519,系数!$AA$1:$AJ$12,MATCH(C2519,圣物评级,0),1))</f>
        <v>55</v>
      </c>
      <c r="M2519" s="4">
        <f t="shared" si="282"/>
        <v>2010295</v>
      </c>
    </row>
    <row r="2520" spans="1:13" x14ac:dyDescent="0.3">
      <c r="A2520" s="4">
        <f t="shared" si="277"/>
        <v>81000021</v>
      </c>
      <c r="B2520" s="4">
        <v>1</v>
      </c>
      <c r="C2520" s="4">
        <f>INDEX(属性!F:F,MATCH(强化!A2520,属性!A:A,0))</f>
        <v>17</v>
      </c>
      <c r="D2520" s="4">
        <f t="shared" si="278"/>
        <v>118</v>
      </c>
      <c r="E2520" s="4">
        <v>0</v>
      </c>
      <c r="F2520" s="4">
        <v>0</v>
      </c>
      <c r="G2520" s="4">
        <v>0</v>
      </c>
      <c r="H2520" s="4">
        <f t="shared" si="280"/>
        <v>0</v>
      </c>
      <c r="I2520" s="4">
        <f t="shared" si="281"/>
        <v>1570</v>
      </c>
      <c r="J2520" s="4">
        <f t="shared" si="279"/>
        <v>55000</v>
      </c>
      <c r="K2520" s="4">
        <f t="shared" si="276"/>
        <v>6000</v>
      </c>
      <c r="L2520" s="4">
        <f>IF(D2520=1,"",VLOOKUP(D2520,系数!$AA$1:$AJ$12,MATCH(C2520,圣物评级,0),1))</f>
        <v>55</v>
      </c>
      <c r="M2520" s="4">
        <f t="shared" si="282"/>
        <v>2065295</v>
      </c>
    </row>
    <row r="2521" spans="1:13" x14ac:dyDescent="0.3">
      <c r="A2521" s="4">
        <f t="shared" si="277"/>
        <v>81000021</v>
      </c>
      <c r="B2521" s="4">
        <v>1</v>
      </c>
      <c r="C2521" s="4">
        <f>INDEX(属性!F:F,MATCH(强化!A2521,属性!A:A,0))</f>
        <v>17</v>
      </c>
      <c r="D2521" s="4">
        <f t="shared" si="278"/>
        <v>119</v>
      </c>
      <c r="E2521" s="4">
        <v>0</v>
      </c>
      <c r="F2521" s="4">
        <v>0</v>
      </c>
      <c r="G2521" s="4">
        <v>0</v>
      </c>
      <c r="H2521" s="4">
        <f t="shared" si="280"/>
        <v>0</v>
      </c>
      <c r="I2521" s="4">
        <f t="shared" si="281"/>
        <v>1580</v>
      </c>
      <c r="J2521" s="4">
        <f t="shared" si="279"/>
        <v>55000</v>
      </c>
      <c r="K2521" s="4">
        <f t="shared" si="276"/>
        <v>6000</v>
      </c>
      <c r="L2521" s="4">
        <f>IF(D2521=1,"",VLOOKUP(D2521,系数!$AA$1:$AJ$12,MATCH(C2521,圣物评级,0),1))</f>
        <v>55</v>
      </c>
      <c r="M2521" s="4">
        <f t="shared" si="282"/>
        <v>2120295</v>
      </c>
    </row>
    <row r="2522" spans="1:13" x14ac:dyDescent="0.3">
      <c r="A2522" s="4">
        <f t="shared" si="277"/>
        <v>81000021</v>
      </c>
      <c r="B2522" s="4">
        <v>1</v>
      </c>
      <c r="C2522" s="4">
        <f>INDEX(属性!F:F,MATCH(强化!A2522,属性!A:A,0))</f>
        <v>17</v>
      </c>
      <c r="D2522" s="4">
        <f t="shared" si="278"/>
        <v>120</v>
      </c>
      <c r="E2522" s="4">
        <v>0</v>
      </c>
      <c r="F2522" s="4">
        <v>0</v>
      </c>
      <c r="G2522" s="4">
        <v>0</v>
      </c>
      <c r="H2522" s="4">
        <f t="shared" si="280"/>
        <v>0</v>
      </c>
      <c r="I2522" s="4">
        <f t="shared" si="281"/>
        <v>1590</v>
      </c>
      <c r="J2522" s="4">
        <f t="shared" si="279"/>
        <v>55000</v>
      </c>
      <c r="K2522" s="4">
        <f t="shared" si="276"/>
        <v>6000</v>
      </c>
      <c r="L2522" s="4">
        <f>IF(D2522=1,"",VLOOKUP(D2522,系数!$AA$1:$AJ$12,MATCH(C2522,圣物评级,0),1))</f>
        <v>55</v>
      </c>
      <c r="M2522" s="4">
        <f t="shared" si="282"/>
        <v>2175295</v>
      </c>
    </row>
    <row r="2523" spans="1:13" x14ac:dyDescent="0.3">
      <c r="A2523" s="4">
        <f t="shared" si="277"/>
        <v>81000022</v>
      </c>
      <c r="B2523" s="4">
        <v>1</v>
      </c>
      <c r="C2523" s="4">
        <f>INDEX(属性!F:F,MATCH(强化!A2523,属性!A:A,0))</f>
        <v>17</v>
      </c>
      <c r="D2523" s="4">
        <f t="shared" si="278"/>
        <v>1</v>
      </c>
      <c r="E2523" s="4">
        <v>0</v>
      </c>
      <c r="F2523" s="4">
        <v>0</v>
      </c>
      <c r="G2523" s="4">
        <v>0</v>
      </c>
      <c r="H2523" s="4">
        <f t="shared" si="280"/>
        <v>0</v>
      </c>
      <c r="I2523" s="4">
        <f t="shared" si="281"/>
        <v>400</v>
      </c>
      <c r="J2523" s="4">
        <f t="shared" si="279"/>
        <v>10</v>
      </c>
      <c r="K2523" s="4">
        <f t="shared" si="276"/>
        <v>6000</v>
      </c>
      <c r="L2523" s="4" t="str">
        <f>IF(D2523=1,"",VLOOKUP(D2523,系数!$AA$1:$AJ$12,MATCH(C2523,圣物评级,0),1))</f>
        <v/>
      </c>
      <c r="M2523" s="4">
        <f t="shared" si="282"/>
        <v>0</v>
      </c>
    </row>
    <row r="2524" spans="1:13" x14ac:dyDescent="0.3">
      <c r="A2524" s="4">
        <f t="shared" si="277"/>
        <v>81000022</v>
      </c>
      <c r="B2524" s="4">
        <v>1</v>
      </c>
      <c r="C2524" s="4">
        <f>INDEX(属性!F:F,MATCH(强化!A2524,属性!A:A,0))</f>
        <v>17</v>
      </c>
      <c r="D2524" s="4">
        <f t="shared" si="278"/>
        <v>2</v>
      </c>
      <c r="E2524" s="4">
        <v>0</v>
      </c>
      <c r="F2524" s="4">
        <v>0</v>
      </c>
      <c r="G2524" s="4">
        <v>0</v>
      </c>
      <c r="H2524" s="4">
        <f t="shared" si="280"/>
        <v>0</v>
      </c>
      <c r="I2524" s="4">
        <f t="shared" si="281"/>
        <v>410</v>
      </c>
      <c r="J2524" s="4">
        <f t="shared" si="279"/>
        <v>20</v>
      </c>
      <c r="K2524" s="4">
        <f t="shared" si="276"/>
        <v>6000</v>
      </c>
      <c r="L2524" s="4">
        <f>IF(D2524=1,"",VLOOKUP(D2524,系数!$AA$1:$AJ$12,MATCH(C2524,圣物评级,0),1))</f>
        <v>5</v>
      </c>
      <c r="M2524" s="4">
        <f t="shared" si="282"/>
        <v>10</v>
      </c>
    </row>
    <row r="2525" spans="1:13" x14ac:dyDescent="0.3">
      <c r="A2525" s="4">
        <f t="shared" si="277"/>
        <v>81000022</v>
      </c>
      <c r="B2525" s="4">
        <v>1</v>
      </c>
      <c r="C2525" s="4">
        <f>INDEX(属性!F:F,MATCH(强化!A2525,属性!A:A,0))</f>
        <v>17</v>
      </c>
      <c r="D2525" s="4">
        <f t="shared" si="278"/>
        <v>3</v>
      </c>
      <c r="E2525" s="4">
        <v>0</v>
      </c>
      <c r="F2525" s="4">
        <v>0</v>
      </c>
      <c r="G2525" s="4">
        <v>0</v>
      </c>
      <c r="H2525" s="4">
        <f t="shared" si="280"/>
        <v>0</v>
      </c>
      <c r="I2525" s="4">
        <f t="shared" si="281"/>
        <v>420</v>
      </c>
      <c r="J2525" s="4">
        <f t="shared" si="279"/>
        <v>30</v>
      </c>
      <c r="K2525" s="4">
        <f t="shared" si="276"/>
        <v>6000</v>
      </c>
      <c r="L2525" s="4">
        <f>IF(D2525=1,"",VLOOKUP(D2525,系数!$AA$1:$AJ$12,MATCH(C2525,圣物评级,0),1))</f>
        <v>5</v>
      </c>
      <c r="M2525" s="4">
        <f t="shared" si="282"/>
        <v>30</v>
      </c>
    </row>
    <row r="2526" spans="1:13" x14ac:dyDescent="0.3">
      <c r="A2526" s="4">
        <f t="shared" si="277"/>
        <v>81000022</v>
      </c>
      <c r="B2526" s="4">
        <v>1</v>
      </c>
      <c r="C2526" s="4">
        <f>INDEX(属性!F:F,MATCH(强化!A2526,属性!A:A,0))</f>
        <v>17</v>
      </c>
      <c r="D2526" s="4">
        <f t="shared" si="278"/>
        <v>4</v>
      </c>
      <c r="E2526" s="4">
        <v>0</v>
      </c>
      <c r="F2526" s="4">
        <v>0</v>
      </c>
      <c r="G2526" s="4">
        <v>0</v>
      </c>
      <c r="H2526" s="4">
        <f t="shared" si="280"/>
        <v>0</v>
      </c>
      <c r="I2526" s="4">
        <f t="shared" si="281"/>
        <v>430</v>
      </c>
      <c r="J2526" s="4">
        <f t="shared" si="279"/>
        <v>40</v>
      </c>
      <c r="K2526" s="4">
        <f t="shared" si="276"/>
        <v>6000</v>
      </c>
      <c r="L2526" s="4">
        <f>IF(D2526=1,"",VLOOKUP(D2526,系数!$AA$1:$AJ$12,MATCH(C2526,圣物评级,0),1))</f>
        <v>5</v>
      </c>
      <c r="M2526" s="4">
        <f t="shared" si="282"/>
        <v>60</v>
      </c>
    </row>
    <row r="2527" spans="1:13" x14ac:dyDescent="0.3">
      <c r="A2527" s="4">
        <f t="shared" si="277"/>
        <v>81000022</v>
      </c>
      <c r="B2527" s="4">
        <v>1</v>
      </c>
      <c r="C2527" s="4">
        <f>INDEX(属性!F:F,MATCH(强化!A2527,属性!A:A,0))</f>
        <v>17</v>
      </c>
      <c r="D2527" s="4">
        <f t="shared" si="278"/>
        <v>5</v>
      </c>
      <c r="E2527" s="4">
        <v>0</v>
      </c>
      <c r="F2527" s="4">
        <v>0</v>
      </c>
      <c r="G2527" s="4">
        <v>0</v>
      </c>
      <c r="H2527" s="4">
        <f t="shared" si="280"/>
        <v>0</v>
      </c>
      <c r="I2527" s="4">
        <f t="shared" si="281"/>
        <v>440</v>
      </c>
      <c r="J2527" s="4">
        <f t="shared" si="279"/>
        <v>50</v>
      </c>
      <c r="K2527" s="4">
        <f t="shared" si="276"/>
        <v>6000</v>
      </c>
      <c r="L2527" s="4">
        <f>IF(D2527=1,"",VLOOKUP(D2527,系数!$AA$1:$AJ$12,MATCH(C2527,圣物评级,0),1))</f>
        <v>5</v>
      </c>
      <c r="M2527" s="4">
        <f t="shared" si="282"/>
        <v>100</v>
      </c>
    </row>
    <row r="2528" spans="1:13" x14ac:dyDescent="0.3">
      <c r="A2528" s="4">
        <f t="shared" si="277"/>
        <v>81000022</v>
      </c>
      <c r="B2528" s="4">
        <v>1</v>
      </c>
      <c r="C2528" s="4">
        <f>INDEX(属性!F:F,MATCH(强化!A2528,属性!A:A,0))</f>
        <v>17</v>
      </c>
      <c r="D2528" s="4">
        <f t="shared" si="278"/>
        <v>6</v>
      </c>
      <c r="E2528" s="4">
        <v>0</v>
      </c>
      <c r="F2528" s="4">
        <v>0</v>
      </c>
      <c r="G2528" s="4">
        <v>0</v>
      </c>
      <c r="H2528" s="4">
        <f t="shared" si="280"/>
        <v>0</v>
      </c>
      <c r="I2528" s="4">
        <f t="shared" si="281"/>
        <v>450</v>
      </c>
      <c r="J2528" s="4">
        <f t="shared" si="279"/>
        <v>60</v>
      </c>
      <c r="K2528" s="4">
        <f t="shared" si="276"/>
        <v>6000</v>
      </c>
      <c r="L2528" s="4">
        <f>IF(D2528=1,"",VLOOKUP(D2528,系数!$AA$1:$AJ$12,MATCH(C2528,圣物评级,0),1))</f>
        <v>5</v>
      </c>
      <c r="M2528" s="4">
        <f t="shared" si="282"/>
        <v>150</v>
      </c>
    </row>
    <row r="2529" spans="1:13" x14ac:dyDescent="0.3">
      <c r="A2529" s="4">
        <f t="shared" si="277"/>
        <v>81000022</v>
      </c>
      <c r="B2529" s="4">
        <v>1</v>
      </c>
      <c r="C2529" s="4">
        <f>INDEX(属性!F:F,MATCH(强化!A2529,属性!A:A,0))</f>
        <v>17</v>
      </c>
      <c r="D2529" s="4">
        <f t="shared" si="278"/>
        <v>7</v>
      </c>
      <c r="E2529" s="4">
        <v>0</v>
      </c>
      <c r="F2529" s="4">
        <v>0</v>
      </c>
      <c r="G2529" s="4">
        <v>0</v>
      </c>
      <c r="H2529" s="4">
        <f t="shared" si="280"/>
        <v>0</v>
      </c>
      <c r="I2529" s="4">
        <f t="shared" si="281"/>
        <v>460</v>
      </c>
      <c r="J2529" s="4">
        <f t="shared" si="279"/>
        <v>70</v>
      </c>
      <c r="K2529" s="4">
        <f t="shared" si="276"/>
        <v>6000</v>
      </c>
      <c r="L2529" s="4">
        <f>IF(D2529=1,"",VLOOKUP(D2529,系数!$AA$1:$AJ$12,MATCH(C2529,圣物评级,0),1))</f>
        <v>5</v>
      </c>
      <c r="M2529" s="4">
        <f t="shared" si="282"/>
        <v>210</v>
      </c>
    </row>
    <row r="2530" spans="1:13" x14ac:dyDescent="0.3">
      <c r="A2530" s="4">
        <f t="shared" si="277"/>
        <v>81000022</v>
      </c>
      <c r="B2530" s="4">
        <v>1</v>
      </c>
      <c r="C2530" s="4">
        <f>INDEX(属性!F:F,MATCH(强化!A2530,属性!A:A,0))</f>
        <v>17</v>
      </c>
      <c r="D2530" s="4">
        <f t="shared" si="278"/>
        <v>8</v>
      </c>
      <c r="E2530" s="4">
        <v>0</v>
      </c>
      <c r="F2530" s="4">
        <v>0</v>
      </c>
      <c r="G2530" s="4">
        <v>0</v>
      </c>
      <c r="H2530" s="4">
        <f t="shared" si="280"/>
        <v>0</v>
      </c>
      <c r="I2530" s="4">
        <f t="shared" si="281"/>
        <v>470</v>
      </c>
      <c r="J2530" s="4">
        <f t="shared" si="279"/>
        <v>80</v>
      </c>
      <c r="K2530" s="4">
        <f t="shared" si="276"/>
        <v>6000</v>
      </c>
      <c r="L2530" s="4">
        <f>IF(D2530=1,"",VLOOKUP(D2530,系数!$AA$1:$AJ$12,MATCH(C2530,圣物评级,0),1))</f>
        <v>5</v>
      </c>
      <c r="M2530" s="4">
        <f t="shared" si="282"/>
        <v>280</v>
      </c>
    </row>
    <row r="2531" spans="1:13" x14ac:dyDescent="0.3">
      <c r="A2531" s="4">
        <f t="shared" si="277"/>
        <v>81000022</v>
      </c>
      <c r="B2531" s="4">
        <v>1</v>
      </c>
      <c r="C2531" s="4">
        <f>INDEX(属性!F:F,MATCH(强化!A2531,属性!A:A,0))</f>
        <v>17</v>
      </c>
      <c r="D2531" s="4">
        <f t="shared" si="278"/>
        <v>9</v>
      </c>
      <c r="E2531" s="4">
        <v>0</v>
      </c>
      <c r="F2531" s="4">
        <v>0</v>
      </c>
      <c r="G2531" s="4">
        <v>0</v>
      </c>
      <c r="H2531" s="4">
        <f t="shared" si="280"/>
        <v>0</v>
      </c>
      <c r="I2531" s="4">
        <f t="shared" si="281"/>
        <v>480</v>
      </c>
      <c r="J2531" s="4">
        <f t="shared" si="279"/>
        <v>90</v>
      </c>
      <c r="K2531" s="4">
        <f t="shared" si="276"/>
        <v>6000</v>
      </c>
      <c r="L2531" s="4">
        <f>IF(D2531=1,"",VLOOKUP(D2531,系数!$AA$1:$AJ$12,MATCH(C2531,圣物评级,0),1))</f>
        <v>5</v>
      </c>
      <c r="M2531" s="4">
        <f t="shared" si="282"/>
        <v>360</v>
      </c>
    </row>
    <row r="2532" spans="1:13" x14ac:dyDescent="0.3">
      <c r="A2532" s="4">
        <f t="shared" si="277"/>
        <v>81000022</v>
      </c>
      <c r="B2532" s="4">
        <v>1</v>
      </c>
      <c r="C2532" s="4">
        <f>INDEX(属性!F:F,MATCH(强化!A2532,属性!A:A,0))</f>
        <v>17</v>
      </c>
      <c r="D2532" s="4">
        <f t="shared" si="278"/>
        <v>10</v>
      </c>
      <c r="E2532" s="4">
        <v>0</v>
      </c>
      <c r="F2532" s="4">
        <v>0</v>
      </c>
      <c r="G2532" s="4">
        <v>0</v>
      </c>
      <c r="H2532" s="4">
        <f t="shared" si="280"/>
        <v>0</v>
      </c>
      <c r="I2532" s="4">
        <f t="shared" si="281"/>
        <v>490</v>
      </c>
      <c r="J2532" s="4">
        <f t="shared" si="279"/>
        <v>100</v>
      </c>
      <c r="K2532" s="4">
        <f t="shared" si="276"/>
        <v>6000</v>
      </c>
      <c r="L2532" s="4">
        <f>IF(D2532=1,"",VLOOKUP(D2532,系数!$AA$1:$AJ$12,MATCH(C2532,圣物评级,0),1))</f>
        <v>10</v>
      </c>
      <c r="M2532" s="4">
        <f t="shared" si="282"/>
        <v>450</v>
      </c>
    </row>
    <row r="2533" spans="1:13" x14ac:dyDescent="0.3">
      <c r="A2533" s="4">
        <f t="shared" si="277"/>
        <v>81000022</v>
      </c>
      <c r="B2533" s="4">
        <v>1</v>
      </c>
      <c r="C2533" s="4">
        <f>INDEX(属性!F:F,MATCH(强化!A2533,属性!A:A,0))</f>
        <v>17</v>
      </c>
      <c r="D2533" s="4">
        <f t="shared" si="278"/>
        <v>11</v>
      </c>
      <c r="E2533" s="4">
        <v>0</v>
      </c>
      <c r="F2533" s="4">
        <v>0</v>
      </c>
      <c r="G2533" s="4">
        <v>0</v>
      </c>
      <c r="H2533" s="4">
        <f t="shared" si="280"/>
        <v>0</v>
      </c>
      <c r="I2533" s="4">
        <f t="shared" si="281"/>
        <v>500</v>
      </c>
      <c r="J2533" s="4">
        <f t="shared" si="279"/>
        <v>120</v>
      </c>
      <c r="K2533" s="4">
        <f t="shared" si="276"/>
        <v>6000</v>
      </c>
      <c r="L2533" s="4">
        <f>IF(D2533=1,"",VLOOKUP(D2533,系数!$AA$1:$AJ$12,MATCH(C2533,圣物评级,0),1))</f>
        <v>10</v>
      </c>
      <c r="M2533" s="4">
        <f t="shared" si="282"/>
        <v>550</v>
      </c>
    </row>
    <row r="2534" spans="1:13" x14ac:dyDescent="0.3">
      <c r="A2534" s="4">
        <f t="shared" si="277"/>
        <v>81000022</v>
      </c>
      <c r="B2534" s="4">
        <v>1</v>
      </c>
      <c r="C2534" s="4">
        <f>INDEX(属性!F:F,MATCH(强化!A2534,属性!A:A,0))</f>
        <v>17</v>
      </c>
      <c r="D2534" s="4">
        <f t="shared" si="278"/>
        <v>12</v>
      </c>
      <c r="E2534" s="4">
        <v>0</v>
      </c>
      <c r="F2534" s="4">
        <v>0</v>
      </c>
      <c r="G2534" s="4">
        <v>0</v>
      </c>
      <c r="H2534" s="4">
        <f t="shared" si="280"/>
        <v>0</v>
      </c>
      <c r="I2534" s="4">
        <f t="shared" si="281"/>
        <v>510</v>
      </c>
      <c r="J2534" s="4">
        <f t="shared" si="279"/>
        <v>140</v>
      </c>
      <c r="K2534" s="4">
        <f t="shared" si="276"/>
        <v>6000</v>
      </c>
      <c r="L2534" s="4">
        <f>IF(D2534=1,"",VLOOKUP(D2534,系数!$AA$1:$AJ$12,MATCH(C2534,圣物评级,0),1))</f>
        <v>10</v>
      </c>
      <c r="M2534" s="4">
        <f t="shared" si="282"/>
        <v>670</v>
      </c>
    </row>
    <row r="2535" spans="1:13" x14ac:dyDescent="0.3">
      <c r="A2535" s="4">
        <f t="shared" si="277"/>
        <v>81000022</v>
      </c>
      <c r="B2535" s="4">
        <v>1</v>
      </c>
      <c r="C2535" s="4">
        <f>INDEX(属性!F:F,MATCH(强化!A2535,属性!A:A,0))</f>
        <v>17</v>
      </c>
      <c r="D2535" s="4">
        <f t="shared" si="278"/>
        <v>13</v>
      </c>
      <c r="E2535" s="4">
        <v>0</v>
      </c>
      <c r="F2535" s="4">
        <v>0</v>
      </c>
      <c r="G2535" s="4">
        <v>0</v>
      </c>
      <c r="H2535" s="4">
        <f t="shared" si="280"/>
        <v>0</v>
      </c>
      <c r="I2535" s="4">
        <f t="shared" si="281"/>
        <v>520</v>
      </c>
      <c r="J2535" s="4">
        <f t="shared" si="279"/>
        <v>160</v>
      </c>
      <c r="K2535" s="4">
        <f t="shared" si="276"/>
        <v>6000</v>
      </c>
      <c r="L2535" s="4">
        <f>IF(D2535=1,"",VLOOKUP(D2535,系数!$AA$1:$AJ$12,MATCH(C2535,圣物评级,0),1))</f>
        <v>10</v>
      </c>
      <c r="M2535" s="4">
        <f t="shared" si="282"/>
        <v>810</v>
      </c>
    </row>
    <row r="2536" spans="1:13" x14ac:dyDescent="0.3">
      <c r="A2536" s="4">
        <f t="shared" si="277"/>
        <v>81000022</v>
      </c>
      <c r="B2536" s="4">
        <v>1</v>
      </c>
      <c r="C2536" s="4">
        <f>INDEX(属性!F:F,MATCH(强化!A2536,属性!A:A,0))</f>
        <v>17</v>
      </c>
      <c r="D2536" s="4">
        <f t="shared" si="278"/>
        <v>14</v>
      </c>
      <c r="E2536" s="4">
        <v>0</v>
      </c>
      <c r="F2536" s="4">
        <v>0</v>
      </c>
      <c r="G2536" s="4">
        <v>0</v>
      </c>
      <c r="H2536" s="4">
        <f t="shared" si="280"/>
        <v>0</v>
      </c>
      <c r="I2536" s="4">
        <f t="shared" si="281"/>
        <v>530</v>
      </c>
      <c r="J2536" s="4">
        <f t="shared" si="279"/>
        <v>180</v>
      </c>
      <c r="K2536" s="4">
        <f t="shared" si="276"/>
        <v>6000</v>
      </c>
      <c r="L2536" s="4">
        <f>IF(D2536=1,"",VLOOKUP(D2536,系数!$AA$1:$AJ$12,MATCH(C2536,圣物评级,0),1))</f>
        <v>10</v>
      </c>
      <c r="M2536" s="4">
        <f t="shared" si="282"/>
        <v>970</v>
      </c>
    </row>
    <row r="2537" spans="1:13" x14ac:dyDescent="0.3">
      <c r="A2537" s="4">
        <f t="shared" si="277"/>
        <v>81000022</v>
      </c>
      <c r="B2537" s="4">
        <v>1</v>
      </c>
      <c r="C2537" s="4">
        <f>INDEX(属性!F:F,MATCH(强化!A2537,属性!A:A,0))</f>
        <v>17</v>
      </c>
      <c r="D2537" s="4">
        <f t="shared" si="278"/>
        <v>15</v>
      </c>
      <c r="E2537" s="4">
        <v>0</v>
      </c>
      <c r="F2537" s="4">
        <v>0</v>
      </c>
      <c r="G2537" s="4">
        <v>0</v>
      </c>
      <c r="H2537" s="4">
        <f t="shared" si="280"/>
        <v>0</v>
      </c>
      <c r="I2537" s="4">
        <f t="shared" si="281"/>
        <v>540</v>
      </c>
      <c r="J2537" s="4">
        <f t="shared" si="279"/>
        <v>200</v>
      </c>
      <c r="K2537" s="4">
        <f t="shared" si="276"/>
        <v>6000</v>
      </c>
      <c r="L2537" s="4">
        <f>IF(D2537=1,"",VLOOKUP(D2537,系数!$AA$1:$AJ$12,MATCH(C2537,圣物评级,0),1))</f>
        <v>10</v>
      </c>
      <c r="M2537" s="4">
        <f t="shared" si="282"/>
        <v>1150</v>
      </c>
    </row>
    <row r="2538" spans="1:13" x14ac:dyDescent="0.3">
      <c r="A2538" s="4">
        <f t="shared" si="277"/>
        <v>81000022</v>
      </c>
      <c r="B2538" s="4">
        <v>1</v>
      </c>
      <c r="C2538" s="4">
        <f>INDEX(属性!F:F,MATCH(强化!A2538,属性!A:A,0))</f>
        <v>17</v>
      </c>
      <c r="D2538" s="4">
        <f t="shared" si="278"/>
        <v>16</v>
      </c>
      <c r="E2538" s="4">
        <v>0</v>
      </c>
      <c r="F2538" s="4">
        <v>0</v>
      </c>
      <c r="G2538" s="4">
        <v>0</v>
      </c>
      <c r="H2538" s="4">
        <f t="shared" si="280"/>
        <v>0</v>
      </c>
      <c r="I2538" s="4">
        <f t="shared" si="281"/>
        <v>550</v>
      </c>
      <c r="J2538" s="4">
        <f t="shared" si="279"/>
        <v>220</v>
      </c>
      <c r="K2538" s="4">
        <f t="shared" si="276"/>
        <v>6000</v>
      </c>
      <c r="L2538" s="4">
        <f>IF(D2538=1,"",VLOOKUP(D2538,系数!$AA$1:$AJ$12,MATCH(C2538,圣物评级,0),1))</f>
        <v>10</v>
      </c>
      <c r="M2538" s="4">
        <f t="shared" si="282"/>
        <v>1350</v>
      </c>
    </row>
    <row r="2539" spans="1:13" x14ac:dyDescent="0.3">
      <c r="A2539" s="4">
        <f t="shared" si="277"/>
        <v>81000022</v>
      </c>
      <c r="B2539" s="4">
        <v>1</v>
      </c>
      <c r="C2539" s="4">
        <f>INDEX(属性!F:F,MATCH(强化!A2539,属性!A:A,0))</f>
        <v>17</v>
      </c>
      <c r="D2539" s="4">
        <f t="shared" si="278"/>
        <v>17</v>
      </c>
      <c r="E2539" s="4">
        <v>0</v>
      </c>
      <c r="F2539" s="4">
        <v>0</v>
      </c>
      <c r="G2539" s="4">
        <v>0</v>
      </c>
      <c r="H2539" s="4">
        <f t="shared" si="280"/>
        <v>0</v>
      </c>
      <c r="I2539" s="4">
        <f t="shared" si="281"/>
        <v>560</v>
      </c>
      <c r="J2539" s="4">
        <f t="shared" si="279"/>
        <v>240</v>
      </c>
      <c r="K2539" s="4">
        <f t="shared" si="276"/>
        <v>6000</v>
      </c>
      <c r="L2539" s="4">
        <f>IF(D2539=1,"",VLOOKUP(D2539,系数!$AA$1:$AJ$12,MATCH(C2539,圣物评级,0),1))</f>
        <v>10</v>
      </c>
      <c r="M2539" s="4">
        <f t="shared" si="282"/>
        <v>1570</v>
      </c>
    </row>
    <row r="2540" spans="1:13" x14ac:dyDescent="0.3">
      <c r="A2540" s="4">
        <f t="shared" si="277"/>
        <v>81000022</v>
      </c>
      <c r="B2540" s="4">
        <v>1</v>
      </c>
      <c r="C2540" s="4">
        <f>INDEX(属性!F:F,MATCH(强化!A2540,属性!A:A,0))</f>
        <v>17</v>
      </c>
      <c r="D2540" s="4">
        <f t="shared" si="278"/>
        <v>18</v>
      </c>
      <c r="E2540" s="4">
        <v>0</v>
      </c>
      <c r="F2540" s="4">
        <v>0</v>
      </c>
      <c r="G2540" s="4">
        <v>0</v>
      </c>
      <c r="H2540" s="4">
        <f t="shared" si="280"/>
        <v>0</v>
      </c>
      <c r="I2540" s="4">
        <f t="shared" si="281"/>
        <v>570</v>
      </c>
      <c r="J2540" s="4">
        <f t="shared" si="279"/>
        <v>260</v>
      </c>
      <c r="K2540" s="4">
        <f t="shared" si="276"/>
        <v>6000</v>
      </c>
      <c r="L2540" s="4">
        <f>IF(D2540=1,"",VLOOKUP(D2540,系数!$AA$1:$AJ$12,MATCH(C2540,圣物评级,0),1))</f>
        <v>10</v>
      </c>
      <c r="M2540" s="4">
        <f t="shared" si="282"/>
        <v>1810</v>
      </c>
    </row>
    <row r="2541" spans="1:13" x14ac:dyDescent="0.3">
      <c r="A2541" s="4">
        <f t="shared" si="277"/>
        <v>81000022</v>
      </c>
      <c r="B2541" s="4">
        <v>1</v>
      </c>
      <c r="C2541" s="4">
        <f>INDEX(属性!F:F,MATCH(强化!A2541,属性!A:A,0))</f>
        <v>17</v>
      </c>
      <c r="D2541" s="4">
        <f t="shared" si="278"/>
        <v>19</v>
      </c>
      <c r="E2541" s="4">
        <v>0</v>
      </c>
      <c r="F2541" s="4">
        <v>0</v>
      </c>
      <c r="G2541" s="4">
        <v>0</v>
      </c>
      <c r="H2541" s="4">
        <f t="shared" si="280"/>
        <v>0</v>
      </c>
      <c r="I2541" s="4">
        <f t="shared" si="281"/>
        <v>580</v>
      </c>
      <c r="J2541" s="4">
        <f t="shared" si="279"/>
        <v>280</v>
      </c>
      <c r="K2541" s="4">
        <f t="shared" si="276"/>
        <v>6000</v>
      </c>
      <c r="L2541" s="4">
        <f>IF(D2541=1,"",VLOOKUP(D2541,系数!$AA$1:$AJ$12,MATCH(C2541,圣物评级,0),1))</f>
        <v>10</v>
      </c>
      <c r="M2541" s="4">
        <f t="shared" si="282"/>
        <v>2070</v>
      </c>
    </row>
    <row r="2542" spans="1:13" x14ac:dyDescent="0.3">
      <c r="A2542" s="4">
        <f t="shared" si="277"/>
        <v>81000022</v>
      </c>
      <c r="B2542" s="4">
        <v>1</v>
      </c>
      <c r="C2542" s="4">
        <f>INDEX(属性!F:F,MATCH(强化!A2542,属性!A:A,0))</f>
        <v>17</v>
      </c>
      <c r="D2542" s="4">
        <f t="shared" si="278"/>
        <v>20</v>
      </c>
      <c r="E2542" s="4">
        <v>0</v>
      </c>
      <c r="F2542" s="4">
        <v>0</v>
      </c>
      <c r="G2542" s="4">
        <v>0</v>
      </c>
      <c r="H2542" s="4">
        <f t="shared" si="280"/>
        <v>0</v>
      </c>
      <c r="I2542" s="4">
        <f t="shared" si="281"/>
        <v>590</v>
      </c>
      <c r="J2542" s="4">
        <f t="shared" si="279"/>
        <v>300</v>
      </c>
      <c r="K2542" s="4">
        <f t="shared" si="276"/>
        <v>6000</v>
      </c>
      <c r="L2542" s="4">
        <f>IF(D2542=1,"",VLOOKUP(D2542,系数!$AA$1:$AJ$12,MATCH(C2542,圣物评级,0),1))</f>
        <v>15</v>
      </c>
      <c r="M2542" s="4">
        <f t="shared" si="282"/>
        <v>2350</v>
      </c>
    </row>
    <row r="2543" spans="1:13" x14ac:dyDescent="0.3">
      <c r="A2543" s="4">
        <f t="shared" si="277"/>
        <v>81000022</v>
      </c>
      <c r="B2543" s="4">
        <v>1</v>
      </c>
      <c r="C2543" s="4">
        <f>INDEX(属性!F:F,MATCH(强化!A2543,属性!A:A,0))</f>
        <v>17</v>
      </c>
      <c r="D2543" s="4">
        <f t="shared" si="278"/>
        <v>21</v>
      </c>
      <c r="E2543" s="4">
        <v>0</v>
      </c>
      <c r="F2543" s="4">
        <v>0</v>
      </c>
      <c r="G2543" s="4">
        <v>0</v>
      </c>
      <c r="H2543" s="4">
        <f t="shared" si="280"/>
        <v>0</v>
      </c>
      <c r="I2543" s="4">
        <f t="shared" si="281"/>
        <v>600</v>
      </c>
      <c r="J2543" s="4">
        <f t="shared" si="279"/>
        <v>320</v>
      </c>
      <c r="K2543" s="4">
        <f t="shared" si="276"/>
        <v>6000</v>
      </c>
      <c r="L2543" s="4">
        <f>IF(D2543=1,"",VLOOKUP(D2543,系数!$AA$1:$AJ$12,MATCH(C2543,圣物评级,0),1))</f>
        <v>15</v>
      </c>
      <c r="M2543" s="4">
        <f t="shared" si="282"/>
        <v>2650</v>
      </c>
    </row>
    <row r="2544" spans="1:13" x14ac:dyDescent="0.3">
      <c r="A2544" s="4">
        <f t="shared" si="277"/>
        <v>81000022</v>
      </c>
      <c r="B2544" s="4">
        <v>1</v>
      </c>
      <c r="C2544" s="4">
        <f>INDEX(属性!F:F,MATCH(强化!A2544,属性!A:A,0))</f>
        <v>17</v>
      </c>
      <c r="D2544" s="4">
        <f t="shared" si="278"/>
        <v>22</v>
      </c>
      <c r="E2544" s="4">
        <v>0</v>
      </c>
      <c r="F2544" s="4">
        <v>0</v>
      </c>
      <c r="G2544" s="4">
        <v>0</v>
      </c>
      <c r="H2544" s="4">
        <f t="shared" si="280"/>
        <v>0</v>
      </c>
      <c r="I2544" s="4">
        <f t="shared" si="281"/>
        <v>610</v>
      </c>
      <c r="J2544" s="4">
        <f t="shared" si="279"/>
        <v>340</v>
      </c>
      <c r="K2544" s="4">
        <f t="shared" si="276"/>
        <v>6000</v>
      </c>
      <c r="L2544" s="4">
        <f>IF(D2544=1,"",VLOOKUP(D2544,系数!$AA$1:$AJ$12,MATCH(C2544,圣物评级,0),1))</f>
        <v>15</v>
      </c>
      <c r="M2544" s="4">
        <f t="shared" si="282"/>
        <v>2970</v>
      </c>
    </row>
    <row r="2545" spans="1:13" x14ac:dyDescent="0.3">
      <c r="A2545" s="4">
        <f t="shared" si="277"/>
        <v>81000022</v>
      </c>
      <c r="B2545" s="4">
        <v>1</v>
      </c>
      <c r="C2545" s="4">
        <f>INDEX(属性!F:F,MATCH(强化!A2545,属性!A:A,0))</f>
        <v>17</v>
      </c>
      <c r="D2545" s="4">
        <f t="shared" si="278"/>
        <v>23</v>
      </c>
      <c r="E2545" s="4">
        <v>0</v>
      </c>
      <c r="F2545" s="4">
        <v>0</v>
      </c>
      <c r="G2545" s="4">
        <v>0</v>
      </c>
      <c r="H2545" s="4">
        <f t="shared" si="280"/>
        <v>0</v>
      </c>
      <c r="I2545" s="4">
        <f t="shared" si="281"/>
        <v>620</v>
      </c>
      <c r="J2545" s="4">
        <f t="shared" si="279"/>
        <v>360</v>
      </c>
      <c r="K2545" s="4">
        <f t="shared" si="276"/>
        <v>6000</v>
      </c>
      <c r="L2545" s="4">
        <f>IF(D2545=1,"",VLOOKUP(D2545,系数!$AA$1:$AJ$12,MATCH(C2545,圣物评级,0),1))</f>
        <v>15</v>
      </c>
      <c r="M2545" s="4">
        <f t="shared" si="282"/>
        <v>3310</v>
      </c>
    </row>
    <row r="2546" spans="1:13" x14ac:dyDescent="0.3">
      <c r="A2546" s="4">
        <f t="shared" si="277"/>
        <v>81000022</v>
      </c>
      <c r="B2546" s="4">
        <v>1</v>
      </c>
      <c r="C2546" s="4">
        <f>INDEX(属性!F:F,MATCH(强化!A2546,属性!A:A,0))</f>
        <v>17</v>
      </c>
      <c r="D2546" s="4">
        <f t="shared" si="278"/>
        <v>24</v>
      </c>
      <c r="E2546" s="4">
        <v>0</v>
      </c>
      <c r="F2546" s="4">
        <v>0</v>
      </c>
      <c r="G2546" s="4">
        <v>0</v>
      </c>
      <c r="H2546" s="4">
        <f t="shared" si="280"/>
        <v>0</v>
      </c>
      <c r="I2546" s="4">
        <f t="shared" si="281"/>
        <v>630</v>
      </c>
      <c r="J2546" s="4">
        <f t="shared" si="279"/>
        <v>380</v>
      </c>
      <c r="K2546" s="4">
        <f t="shared" si="276"/>
        <v>6000</v>
      </c>
      <c r="L2546" s="4">
        <f>IF(D2546=1,"",VLOOKUP(D2546,系数!$AA$1:$AJ$12,MATCH(C2546,圣物评级,0),1))</f>
        <v>15</v>
      </c>
      <c r="M2546" s="4">
        <f t="shared" si="282"/>
        <v>3670</v>
      </c>
    </row>
    <row r="2547" spans="1:13" x14ac:dyDescent="0.3">
      <c r="A2547" s="4">
        <f t="shared" si="277"/>
        <v>81000022</v>
      </c>
      <c r="B2547" s="4">
        <v>1</v>
      </c>
      <c r="C2547" s="4">
        <f>INDEX(属性!F:F,MATCH(强化!A2547,属性!A:A,0))</f>
        <v>17</v>
      </c>
      <c r="D2547" s="4">
        <f t="shared" si="278"/>
        <v>25</v>
      </c>
      <c r="E2547" s="4">
        <v>0</v>
      </c>
      <c r="F2547" s="4">
        <v>0</v>
      </c>
      <c r="G2547" s="4">
        <v>0</v>
      </c>
      <c r="H2547" s="4">
        <f t="shared" si="280"/>
        <v>0</v>
      </c>
      <c r="I2547" s="4">
        <f t="shared" si="281"/>
        <v>640</v>
      </c>
      <c r="J2547" s="4">
        <f t="shared" si="279"/>
        <v>400</v>
      </c>
      <c r="K2547" s="4">
        <f t="shared" si="276"/>
        <v>6000</v>
      </c>
      <c r="L2547" s="4">
        <f>IF(D2547=1,"",VLOOKUP(D2547,系数!$AA$1:$AJ$12,MATCH(C2547,圣物评级,0),1))</f>
        <v>15</v>
      </c>
      <c r="M2547" s="4">
        <f t="shared" si="282"/>
        <v>4050</v>
      </c>
    </row>
    <row r="2548" spans="1:13" x14ac:dyDescent="0.3">
      <c r="A2548" s="4">
        <f t="shared" si="277"/>
        <v>81000022</v>
      </c>
      <c r="B2548" s="4">
        <v>1</v>
      </c>
      <c r="C2548" s="4">
        <f>INDEX(属性!F:F,MATCH(强化!A2548,属性!A:A,0))</f>
        <v>17</v>
      </c>
      <c r="D2548" s="4">
        <f t="shared" si="278"/>
        <v>26</v>
      </c>
      <c r="E2548" s="4">
        <v>0</v>
      </c>
      <c r="F2548" s="4">
        <v>0</v>
      </c>
      <c r="G2548" s="4">
        <v>0</v>
      </c>
      <c r="H2548" s="4">
        <f t="shared" si="280"/>
        <v>0</v>
      </c>
      <c r="I2548" s="4">
        <f t="shared" si="281"/>
        <v>650</v>
      </c>
      <c r="J2548" s="4">
        <f t="shared" si="279"/>
        <v>420</v>
      </c>
      <c r="K2548" s="4">
        <f t="shared" ref="K2548:K2611" si="283">60*100</f>
        <v>6000</v>
      </c>
      <c r="L2548" s="4">
        <f>IF(D2548=1,"",VLOOKUP(D2548,系数!$AA$1:$AJ$12,MATCH(C2548,圣物评级,0),1))</f>
        <v>15</v>
      </c>
      <c r="M2548" s="4">
        <f t="shared" si="282"/>
        <v>4450</v>
      </c>
    </row>
    <row r="2549" spans="1:13" x14ac:dyDescent="0.3">
      <c r="A2549" s="4">
        <f t="shared" si="277"/>
        <v>81000022</v>
      </c>
      <c r="B2549" s="4">
        <v>1</v>
      </c>
      <c r="C2549" s="4">
        <f>INDEX(属性!F:F,MATCH(强化!A2549,属性!A:A,0))</f>
        <v>17</v>
      </c>
      <c r="D2549" s="4">
        <f t="shared" si="278"/>
        <v>27</v>
      </c>
      <c r="E2549" s="4">
        <v>0</v>
      </c>
      <c r="F2549" s="4">
        <v>0</v>
      </c>
      <c r="G2549" s="4">
        <v>0</v>
      </c>
      <c r="H2549" s="4">
        <f t="shared" si="280"/>
        <v>0</v>
      </c>
      <c r="I2549" s="4">
        <f t="shared" si="281"/>
        <v>660</v>
      </c>
      <c r="J2549" s="4">
        <f t="shared" si="279"/>
        <v>440</v>
      </c>
      <c r="K2549" s="4">
        <f t="shared" si="283"/>
        <v>6000</v>
      </c>
      <c r="L2549" s="4">
        <f>IF(D2549=1,"",VLOOKUP(D2549,系数!$AA$1:$AJ$12,MATCH(C2549,圣物评级,0),1))</f>
        <v>15</v>
      </c>
      <c r="M2549" s="4">
        <f t="shared" si="282"/>
        <v>4870</v>
      </c>
    </row>
    <row r="2550" spans="1:13" x14ac:dyDescent="0.3">
      <c r="A2550" s="4">
        <f t="shared" si="277"/>
        <v>81000022</v>
      </c>
      <c r="B2550" s="4">
        <v>1</v>
      </c>
      <c r="C2550" s="4">
        <f>INDEX(属性!F:F,MATCH(强化!A2550,属性!A:A,0))</f>
        <v>17</v>
      </c>
      <c r="D2550" s="4">
        <f t="shared" si="278"/>
        <v>28</v>
      </c>
      <c r="E2550" s="4">
        <v>0</v>
      </c>
      <c r="F2550" s="4">
        <v>0</v>
      </c>
      <c r="G2550" s="4">
        <v>0</v>
      </c>
      <c r="H2550" s="4">
        <f t="shared" si="280"/>
        <v>0</v>
      </c>
      <c r="I2550" s="4">
        <f t="shared" si="281"/>
        <v>670</v>
      </c>
      <c r="J2550" s="4">
        <f t="shared" si="279"/>
        <v>460</v>
      </c>
      <c r="K2550" s="4">
        <f t="shared" si="283"/>
        <v>6000</v>
      </c>
      <c r="L2550" s="4">
        <f>IF(D2550=1,"",VLOOKUP(D2550,系数!$AA$1:$AJ$12,MATCH(C2550,圣物评级,0),1))</f>
        <v>15</v>
      </c>
      <c r="M2550" s="4">
        <f t="shared" si="282"/>
        <v>5310</v>
      </c>
    </row>
    <row r="2551" spans="1:13" x14ac:dyDescent="0.3">
      <c r="A2551" s="4">
        <f t="shared" si="277"/>
        <v>81000022</v>
      </c>
      <c r="B2551" s="4">
        <v>1</v>
      </c>
      <c r="C2551" s="4">
        <f>INDEX(属性!F:F,MATCH(强化!A2551,属性!A:A,0))</f>
        <v>17</v>
      </c>
      <c r="D2551" s="4">
        <f t="shared" si="278"/>
        <v>29</v>
      </c>
      <c r="E2551" s="4">
        <v>0</v>
      </c>
      <c r="F2551" s="4">
        <v>0</v>
      </c>
      <c r="G2551" s="4">
        <v>0</v>
      </c>
      <c r="H2551" s="4">
        <f t="shared" si="280"/>
        <v>0</v>
      </c>
      <c r="I2551" s="4">
        <f t="shared" si="281"/>
        <v>680</v>
      </c>
      <c r="J2551" s="4">
        <f t="shared" si="279"/>
        <v>480</v>
      </c>
      <c r="K2551" s="4">
        <f t="shared" si="283"/>
        <v>6000</v>
      </c>
      <c r="L2551" s="4">
        <f>IF(D2551=1,"",VLOOKUP(D2551,系数!$AA$1:$AJ$12,MATCH(C2551,圣物评级,0),1))</f>
        <v>15</v>
      </c>
      <c r="M2551" s="4">
        <f t="shared" si="282"/>
        <v>5770</v>
      </c>
    </row>
    <row r="2552" spans="1:13" x14ac:dyDescent="0.3">
      <c r="A2552" s="4">
        <f t="shared" si="277"/>
        <v>81000022</v>
      </c>
      <c r="B2552" s="4">
        <v>1</v>
      </c>
      <c r="C2552" s="4">
        <f>INDEX(属性!F:F,MATCH(强化!A2552,属性!A:A,0))</f>
        <v>17</v>
      </c>
      <c r="D2552" s="4">
        <f t="shared" si="278"/>
        <v>30</v>
      </c>
      <c r="E2552" s="4">
        <v>0</v>
      </c>
      <c r="F2552" s="4">
        <v>0</v>
      </c>
      <c r="G2552" s="4">
        <v>0</v>
      </c>
      <c r="H2552" s="4">
        <f t="shared" si="280"/>
        <v>0</v>
      </c>
      <c r="I2552" s="4">
        <f t="shared" si="281"/>
        <v>690</v>
      </c>
      <c r="J2552" s="4">
        <f t="shared" si="279"/>
        <v>500</v>
      </c>
      <c r="K2552" s="4">
        <f t="shared" si="283"/>
        <v>6000</v>
      </c>
      <c r="L2552" s="4">
        <f>IF(D2552=1,"",VLOOKUP(D2552,系数!$AA$1:$AJ$12,MATCH(C2552,圣物评级,0),1))</f>
        <v>20</v>
      </c>
      <c r="M2552" s="4">
        <f t="shared" si="282"/>
        <v>6250</v>
      </c>
    </row>
    <row r="2553" spans="1:13" x14ac:dyDescent="0.3">
      <c r="A2553" s="4">
        <f t="shared" si="277"/>
        <v>81000022</v>
      </c>
      <c r="B2553" s="4">
        <v>1</v>
      </c>
      <c r="C2553" s="4">
        <f>INDEX(属性!F:F,MATCH(强化!A2553,属性!A:A,0))</f>
        <v>17</v>
      </c>
      <c r="D2553" s="4">
        <f t="shared" si="278"/>
        <v>31</v>
      </c>
      <c r="E2553" s="4">
        <v>0</v>
      </c>
      <c r="F2553" s="4">
        <v>0</v>
      </c>
      <c r="G2553" s="4">
        <v>0</v>
      </c>
      <c r="H2553" s="4">
        <f t="shared" si="280"/>
        <v>0</v>
      </c>
      <c r="I2553" s="4">
        <f t="shared" si="281"/>
        <v>700</v>
      </c>
      <c r="J2553" s="4">
        <f t="shared" si="279"/>
        <v>530</v>
      </c>
      <c r="K2553" s="4">
        <f t="shared" si="283"/>
        <v>6000</v>
      </c>
      <c r="L2553" s="4">
        <f>IF(D2553=1,"",VLOOKUP(D2553,系数!$AA$1:$AJ$12,MATCH(C2553,圣物评级,0),1))</f>
        <v>20</v>
      </c>
      <c r="M2553" s="4">
        <f t="shared" si="282"/>
        <v>6750</v>
      </c>
    </row>
    <row r="2554" spans="1:13" x14ac:dyDescent="0.3">
      <c r="A2554" s="4">
        <f t="shared" si="277"/>
        <v>81000022</v>
      </c>
      <c r="B2554" s="4">
        <v>1</v>
      </c>
      <c r="C2554" s="4">
        <f>INDEX(属性!F:F,MATCH(强化!A2554,属性!A:A,0))</f>
        <v>17</v>
      </c>
      <c r="D2554" s="4">
        <f t="shared" si="278"/>
        <v>32</v>
      </c>
      <c r="E2554" s="4">
        <v>0</v>
      </c>
      <c r="F2554" s="4">
        <v>0</v>
      </c>
      <c r="G2554" s="4">
        <v>0</v>
      </c>
      <c r="H2554" s="4">
        <f t="shared" si="280"/>
        <v>0</v>
      </c>
      <c r="I2554" s="4">
        <f t="shared" si="281"/>
        <v>710</v>
      </c>
      <c r="J2554" s="4">
        <f t="shared" si="279"/>
        <v>560</v>
      </c>
      <c r="K2554" s="4">
        <f t="shared" si="283"/>
        <v>6000</v>
      </c>
      <c r="L2554" s="4">
        <f>IF(D2554=1,"",VLOOKUP(D2554,系数!$AA$1:$AJ$12,MATCH(C2554,圣物评级,0),1))</f>
        <v>20</v>
      </c>
      <c r="M2554" s="4">
        <f t="shared" si="282"/>
        <v>7280</v>
      </c>
    </row>
    <row r="2555" spans="1:13" x14ac:dyDescent="0.3">
      <c r="A2555" s="4">
        <f t="shared" si="277"/>
        <v>81000022</v>
      </c>
      <c r="B2555" s="4">
        <v>1</v>
      </c>
      <c r="C2555" s="4">
        <f>INDEX(属性!F:F,MATCH(强化!A2555,属性!A:A,0))</f>
        <v>17</v>
      </c>
      <c r="D2555" s="4">
        <f t="shared" si="278"/>
        <v>33</v>
      </c>
      <c r="E2555" s="4">
        <v>0</v>
      </c>
      <c r="F2555" s="4">
        <v>0</v>
      </c>
      <c r="G2555" s="4">
        <v>0</v>
      </c>
      <c r="H2555" s="4">
        <f t="shared" si="280"/>
        <v>0</v>
      </c>
      <c r="I2555" s="4">
        <f t="shared" si="281"/>
        <v>720</v>
      </c>
      <c r="J2555" s="4">
        <f t="shared" si="279"/>
        <v>590</v>
      </c>
      <c r="K2555" s="4">
        <f t="shared" si="283"/>
        <v>6000</v>
      </c>
      <c r="L2555" s="4">
        <f>IF(D2555=1,"",VLOOKUP(D2555,系数!$AA$1:$AJ$12,MATCH(C2555,圣物评级,0),1))</f>
        <v>20</v>
      </c>
      <c r="M2555" s="4">
        <f t="shared" si="282"/>
        <v>7840</v>
      </c>
    </row>
    <row r="2556" spans="1:13" x14ac:dyDescent="0.3">
      <c r="A2556" s="4">
        <f t="shared" ref="A2556:A2619" si="284">A2436+1</f>
        <v>81000022</v>
      </c>
      <c r="B2556" s="4">
        <v>1</v>
      </c>
      <c r="C2556" s="4">
        <f>INDEX(属性!F:F,MATCH(强化!A2556,属性!A:A,0))</f>
        <v>17</v>
      </c>
      <c r="D2556" s="4">
        <f t="shared" ref="D2556:D2619" si="285">D2436</f>
        <v>34</v>
      </c>
      <c r="E2556" s="4">
        <v>0</v>
      </c>
      <c r="F2556" s="4">
        <v>0</v>
      </c>
      <c r="G2556" s="4">
        <v>0</v>
      </c>
      <c r="H2556" s="4">
        <f t="shared" si="280"/>
        <v>0</v>
      </c>
      <c r="I2556" s="4">
        <f t="shared" si="281"/>
        <v>730</v>
      </c>
      <c r="J2556" s="4">
        <f t="shared" ref="J2556:J2619" si="286">J2436</f>
        <v>620</v>
      </c>
      <c r="K2556" s="4">
        <f t="shared" si="283"/>
        <v>6000</v>
      </c>
      <c r="L2556" s="4">
        <f>IF(D2556=1,"",VLOOKUP(D2556,系数!$AA$1:$AJ$12,MATCH(C2556,圣物评级,0),1))</f>
        <v>20</v>
      </c>
      <c r="M2556" s="4">
        <f t="shared" si="282"/>
        <v>8430</v>
      </c>
    </row>
    <row r="2557" spans="1:13" x14ac:dyDescent="0.3">
      <c r="A2557" s="4">
        <f t="shared" si="284"/>
        <v>81000022</v>
      </c>
      <c r="B2557" s="4">
        <v>1</v>
      </c>
      <c r="C2557" s="4">
        <f>INDEX(属性!F:F,MATCH(强化!A2557,属性!A:A,0))</f>
        <v>17</v>
      </c>
      <c r="D2557" s="4">
        <f t="shared" si="285"/>
        <v>35</v>
      </c>
      <c r="E2557" s="4">
        <v>0</v>
      </c>
      <c r="F2557" s="4">
        <v>0</v>
      </c>
      <c r="G2557" s="4">
        <v>0</v>
      </c>
      <c r="H2557" s="4">
        <f t="shared" si="280"/>
        <v>0</v>
      </c>
      <c r="I2557" s="4">
        <f t="shared" si="281"/>
        <v>740</v>
      </c>
      <c r="J2557" s="4">
        <f t="shared" si="286"/>
        <v>650</v>
      </c>
      <c r="K2557" s="4">
        <f t="shared" si="283"/>
        <v>6000</v>
      </c>
      <c r="L2557" s="4">
        <f>IF(D2557=1,"",VLOOKUP(D2557,系数!$AA$1:$AJ$12,MATCH(C2557,圣物评级,0),1))</f>
        <v>20</v>
      </c>
      <c r="M2557" s="4">
        <f t="shared" si="282"/>
        <v>9050</v>
      </c>
    </row>
    <row r="2558" spans="1:13" x14ac:dyDescent="0.3">
      <c r="A2558" s="4">
        <f t="shared" si="284"/>
        <v>81000022</v>
      </c>
      <c r="B2558" s="4">
        <v>1</v>
      </c>
      <c r="C2558" s="4">
        <f>INDEX(属性!F:F,MATCH(强化!A2558,属性!A:A,0))</f>
        <v>17</v>
      </c>
      <c r="D2558" s="4">
        <f t="shared" si="285"/>
        <v>36</v>
      </c>
      <c r="E2558" s="4">
        <v>0</v>
      </c>
      <c r="F2558" s="4">
        <v>0</v>
      </c>
      <c r="G2558" s="4">
        <v>0</v>
      </c>
      <c r="H2558" s="4">
        <f t="shared" si="280"/>
        <v>0</v>
      </c>
      <c r="I2558" s="4">
        <f t="shared" si="281"/>
        <v>750</v>
      </c>
      <c r="J2558" s="4">
        <f t="shared" si="286"/>
        <v>680</v>
      </c>
      <c r="K2558" s="4">
        <f t="shared" si="283"/>
        <v>6000</v>
      </c>
      <c r="L2558" s="4">
        <f>IF(D2558=1,"",VLOOKUP(D2558,系数!$AA$1:$AJ$12,MATCH(C2558,圣物评级,0),1))</f>
        <v>20</v>
      </c>
      <c r="M2558" s="4">
        <f t="shared" si="282"/>
        <v>9700</v>
      </c>
    </row>
    <row r="2559" spans="1:13" x14ac:dyDescent="0.3">
      <c r="A2559" s="4">
        <f t="shared" si="284"/>
        <v>81000022</v>
      </c>
      <c r="B2559" s="4">
        <v>1</v>
      </c>
      <c r="C2559" s="4">
        <f>INDEX(属性!F:F,MATCH(强化!A2559,属性!A:A,0))</f>
        <v>17</v>
      </c>
      <c r="D2559" s="4">
        <f t="shared" si="285"/>
        <v>37</v>
      </c>
      <c r="E2559" s="4">
        <v>0</v>
      </c>
      <c r="F2559" s="4">
        <v>0</v>
      </c>
      <c r="G2559" s="4">
        <v>0</v>
      </c>
      <c r="H2559" s="4">
        <f t="shared" si="280"/>
        <v>0</v>
      </c>
      <c r="I2559" s="4">
        <f t="shared" si="281"/>
        <v>760</v>
      </c>
      <c r="J2559" s="4">
        <f t="shared" si="286"/>
        <v>710</v>
      </c>
      <c r="K2559" s="4">
        <f t="shared" si="283"/>
        <v>6000</v>
      </c>
      <c r="L2559" s="4">
        <f>IF(D2559=1,"",VLOOKUP(D2559,系数!$AA$1:$AJ$12,MATCH(C2559,圣物评级,0),1))</f>
        <v>20</v>
      </c>
      <c r="M2559" s="4">
        <f t="shared" si="282"/>
        <v>10380</v>
      </c>
    </row>
    <row r="2560" spans="1:13" x14ac:dyDescent="0.3">
      <c r="A2560" s="4">
        <f t="shared" si="284"/>
        <v>81000022</v>
      </c>
      <c r="B2560" s="4">
        <v>1</v>
      </c>
      <c r="C2560" s="4">
        <f>INDEX(属性!F:F,MATCH(强化!A2560,属性!A:A,0))</f>
        <v>17</v>
      </c>
      <c r="D2560" s="4">
        <f t="shared" si="285"/>
        <v>38</v>
      </c>
      <c r="E2560" s="4">
        <v>0</v>
      </c>
      <c r="F2560" s="4">
        <v>0</v>
      </c>
      <c r="G2560" s="4">
        <v>0</v>
      </c>
      <c r="H2560" s="4">
        <f t="shared" si="280"/>
        <v>0</v>
      </c>
      <c r="I2560" s="4">
        <f t="shared" si="281"/>
        <v>770</v>
      </c>
      <c r="J2560" s="4">
        <f t="shared" si="286"/>
        <v>740</v>
      </c>
      <c r="K2560" s="4">
        <f t="shared" si="283"/>
        <v>6000</v>
      </c>
      <c r="L2560" s="4">
        <f>IF(D2560=1,"",VLOOKUP(D2560,系数!$AA$1:$AJ$12,MATCH(C2560,圣物评级,0),1))</f>
        <v>20</v>
      </c>
      <c r="M2560" s="4">
        <f t="shared" si="282"/>
        <v>11090</v>
      </c>
    </row>
    <row r="2561" spans="1:13" x14ac:dyDescent="0.3">
      <c r="A2561" s="4">
        <f t="shared" si="284"/>
        <v>81000022</v>
      </c>
      <c r="B2561" s="4">
        <v>1</v>
      </c>
      <c r="C2561" s="4">
        <f>INDEX(属性!F:F,MATCH(强化!A2561,属性!A:A,0))</f>
        <v>17</v>
      </c>
      <c r="D2561" s="4">
        <f t="shared" si="285"/>
        <v>39</v>
      </c>
      <c r="E2561" s="4">
        <v>0</v>
      </c>
      <c r="F2561" s="4">
        <v>0</v>
      </c>
      <c r="G2561" s="4">
        <v>0</v>
      </c>
      <c r="H2561" s="4">
        <f t="shared" si="280"/>
        <v>0</v>
      </c>
      <c r="I2561" s="4">
        <f t="shared" si="281"/>
        <v>780</v>
      </c>
      <c r="J2561" s="4">
        <f t="shared" si="286"/>
        <v>770</v>
      </c>
      <c r="K2561" s="4">
        <f t="shared" si="283"/>
        <v>6000</v>
      </c>
      <c r="L2561" s="4">
        <f>IF(D2561=1,"",VLOOKUP(D2561,系数!$AA$1:$AJ$12,MATCH(C2561,圣物评级,0),1))</f>
        <v>20</v>
      </c>
      <c r="M2561" s="4">
        <f t="shared" si="282"/>
        <v>11830</v>
      </c>
    </row>
    <row r="2562" spans="1:13" x14ac:dyDescent="0.3">
      <c r="A2562" s="4">
        <f t="shared" si="284"/>
        <v>81000022</v>
      </c>
      <c r="B2562" s="4">
        <v>1</v>
      </c>
      <c r="C2562" s="4">
        <f>INDEX(属性!F:F,MATCH(强化!A2562,属性!A:A,0))</f>
        <v>17</v>
      </c>
      <c r="D2562" s="4">
        <f t="shared" si="285"/>
        <v>40</v>
      </c>
      <c r="E2562" s="4">
        <v>0</v>
      </c>
      <c r="F2562" s="4">
        <v>0</v>
      </c>
      <c r="G2562" s="4">
        <v>0</v>
      </c>
      <c r="H2562" s="4">
        <f t="shared" si="280"/>
        <v>0</v>
      </c>
      <c r="I2562" s="4">
        <f t="shared" si="281"/>
        <v>790</v>
      </c>
      <c r="J2562" s="4">
        <f t="shared" si="286"/>
        <v>800</v>
      </c>
      <c r="K2562" s="4">
        <f t="shared" si="283"/>
        <v>6000</v>
      </c>
      <c r="L2562" s="4">
        <f>IF(D2562=1,"",VLOOKUP(D2562,系数!$AA$1:$AJ$12,MATCH(C2562,圣物评级,0),1))</f>
        <v>25</v>
      </c>
      <c r="M2562" s="4">
        <f t="shared" si="282"/>
        <v>12600</v>
      </c>
    </row>
    <row r="2563" spans="1:13" x14ac:dyDescent="0.3">
      <c r="A2563" s="4">
        <f t="shared" si="284"/>
        <v>81000022</v>
      </c>
      <c r="B2563" s="4">
        <v>1</v>
      </c>
      <c r="C2563" s="4">
        <f>INDEX(属性!F:F,MATCH(强化!A2563,属性!A:A,0))</f>
        <v>17</v>
      </c>
      <c r="D2563" s="4">
        <f t="shared" si="285"/>
        <v>41</v>
      </c>
      <c r="E2563" s="4">
        <v>0</v>
      </c>
      <c r="F2563" s="4">
        <v>0</v>
      </c>
      <c r="G2563" s="4">
        <v>0</v>
      </c>
      <c r="H2563" s="4">
        <f t="shared" ref="H2563:H2626" si="287">IF(B2563=1,0,VLOOKUP($C2563,圣物数值,2,0)+VLOOKUP($C2563,圣物数值,3,0)*($D2563-1))</f>
        <v>0</v>
      </c>
      <c r="I2563" s="4">
        <f t="shared" ref="I2563:I2626" si="288">IF(B2563=2,0,VLOOKUP($C2563,圣物数值,2,0)+VLOOKUP($C2563,圣物数值,3,0)*($D2563-1))</f>
        <v>800</v>
      </c>
      <c r="J2563" s="4">
        <f t="shared" si="286"/>
        <v>840</v>
      </c>
      <c r="K2563" s="4">
        <f t="shared" si="283"/>
        <v>6000</v>
      </c>
      <c r="L2563" s="4">
        <f>IF(D2563=1,"",VLOOKUP(D2563,系数!$AA$1:$AJ$12,MATCH(C2563,圣物评级,0),1))</f>
        <v>25</v>
      </c>
      <c r="M2563" s="4">
        <f t="shared" ref="M2563:M2626" si="289">IF(D2563=1,0,M2562+J2562)</f>
        <v>13400</v>
      </c>
    </row>
    <row r="2564" spans="1:13" x14ac:dyDescent="0.3">
      <c r="A2564" s="4">
        <f t="shared" si="284"/>
        <v>81000022</v>
      </c>
      <c r="B2564" s="4">
        <v>1</v>
      </c>
      <c r="C2564" s="4">
        <f>INDEX(属性!F:F,MATCH(强化!A2564,属性!A:A,0))</f>
        <v>17</v>
      </c>
      <c r="D2564" s="4">
        <f t="shared" si="285"/>
        <v>42</v>
      </c>
      <c r="E2564" s="4">
        <v>0</v>
      </c>
      <c r="F2564" s="4">
        <v>0</v>
      </c>
      <c r="G2564" s="4">
        <v>0</v>
      </c>
      <c r="H2564" s="4">
        <f t="shared" si="287"/>
        <v>0</v>
      </c>
      <c r="I2564" s="4">
        <f t="shared" si="288"/>
        <v>810</v>
      </c>
      <c r="J2564" s="4">
        <f t="shared" si="286"/>
        <v>882</v>
      </c>
      <c r="K2564" s="4">
        <f t="shared" si="283"/>
        <v>6000</v>
      </c>
      <c r="L2564" s="4">
        <f>IF(D2564=1,"",VLOOKUP(D2564,系数!$AA$1:$AJ$12,MATCH(C2564,圣物评级,0),1))</f>
        <v>25</v>
      </c>
      <c r="M2564" s="4">
        <f t="shared" si="289"/>
        <v>14240</v>
      </c>
    </row>
    <row r="2565" spans="1:13" x14ac:dyDescent="0.3">
      <c r="A2565" s="4">
        <f t="shared" si="284"/>
        <v>81000022</v>
      </c>
      <c r="B2565" s="4">
        <v>1</v>
      </c>
      <c r="C2565" s="4">
        <f>INDEX(属性!F:F,MATCH(强化!A2565,属性!A:A,0))</f>
        <v>17</v>
      </c>
      <c r="D2565" s="4">
        <f t="shared" si="285"/>
        <v>43</v>
      </c>
      <c r="E2565" s="4">
        <v>0</v>
      </c>
      <c r="F2565" s="4">
        <v>0</v>
      </c>
      <c r="G2565" s="4">
        <v>0</v>
      </c>
      <c r="H2565" s="4">
        <f t="shared" si="287"/>
        <v>0</v>
      </c>
      <c r="I2565" s="4">
        <f t="shared" si="288"/>
        <v>820</v>
      </c>
      <c r="J2565" s="4">
        <f t="shared" si="286"/>
        <v>926</v>
      </c>
      <c r="K2565" s="4">
        <f t="shared" si="283"/>
        <v>6000</v>
      </c>
      <c r="L2565" s="4">
        <f>IF(D2565=1,"",VLOOKUP(D2565,系数!$AA$1:$AJ$12,MATCH(C2565,圣物评级,0),1))</f>
        <v>25</v>
      </c>
      <c r="M2565" s="4">
        <f t="shared" si="289"/>
        <v>15122</v>
      </c>
    </row>
    <row r="2566" spans="1:13" x14ac:dyDescent="0.3">
      <c r="A2566" s="4">
        <f t="shared" si="284"/>
        <v>81000022</v>
      </c>
      <c r="B2566" s="4">
        <v>1</v>
      </c>
      <c r="C2566" s="4">
        <f>INDEX(属性!F:F,MATCH(强化!A2566,属性!A:A,0))</f>
        <v>17</v>
      </c>
      <c r="D2566" s="4">
        <f t="shared" si="285"/>
        <v>44</v>
      </c>
      <c r="E2566" s="4">
        <v>0</v>
      </c>
      <c r="F2566" s="4">
        <v>0</v>
      </c>
      <c r="G2566" s="4">
        <v>0</v>
      </c>
      <c r="H2566" s="4">
        <f t="shared" si="287"/>
        <v>0</v>
      </c>
      <c r="I2566" s="4">
        <f t="shared" si="288"/>
        <v>830</v>
      </c>
      <c r="J2566" s="4">
        <f t="shared" si="286"/>
        <v>972</v>
      </c>
      <c r="K2566" s="4">
        <f t="shared" si="283"/>
        <v>6000</v>
      </c>
      <c r="L2566" s="4">
        <f>IF(D2566=1,"",VLOOKUP(D2566,系数!$AA$1:$AJ$12,MATCH(C2566,圣物评级,0),1))</f>
        <v>25</v>
      </c>
      <c r="M2566" s="4">
        <f t="shared" si="289"/>
        <v>16048</v>
      </c>
    </row>
    <row r="2567" spans="1:13" x14ac:dyDescent="0.3">
      <c r="A2567" s="4">
        <f t="shared" si="284"/>
        <v>81000022</v>
      </c>
      <c r="B2567" s="4">
        <v>1</v>
      </c>
      <c r="C2567" s="4">
        <f>INDEX(属性!F:F,MATCH(强化!A2567,属性!A:A,0))</f>
        <v>17</v>
      </c>
      <c r="D2567" s="4">
        <f t="shared" si="285"/>
        <v>45</v>
      </c>
      <c r="E2567" s="4">
        <v>0</v>
      </c>
      <c r="F2567" s="4">
        <v>0</v>
      </c>
      <c r="G2567" s="4">
        <v>0</v>
      </c>
      <c r="H2567" s="4">
        <f t="shared" si="287"/>
        <v>0</v>
      </c>
      <c r="I2567" s="4">
        <f t="shared" si="288"/>
        <v>840</v>
      </c>
      <c r="J2567" s="4">
        <f t="shared" si="286"/>
        <v>1020</v>
      </c>
      <c r="K2567" s="4">
        <f t="shared" si="283"/>
        <v>6000</v>
      </c>
      <c r="L2567" s="4">
        <f>IF(D2567=1,"",VLOOKUP(D2567,系数!$AA$1:$AJ$12,MATCH(C2567,圣物评级,0),1))</f>
        <v>25</v>
      </c>
      <c r="M2567" s="4">
        <f t="shared" si="289"/>
        <v>17020</v>
      </c>
    </row>
    <row r="2568" spans="1:13" x14ac:dyDescent="0.3">
      <c r="A2568" s="4">
        <f t="shared" si="284"/>
        <v>81000022</v>
      </c>
      <c r="B2568" s="4">
        <v>1</v>
      </c>
      <c r="C2568" s="4">
        <f>INDEX(属性!F:F,MATCH(强化!A2568,属性!A:A,0))</f>
        <v>17</v>
      </c>
      <c r="D2568" s="4">
        <f t="shared" si="285"/>
        <v>46</v>
      </c>
      <c r="E2568" s="4">
        <v>0</v>
      </c>
      <c r="F2568" s="4">
        <v>0</v>
      </c>
      <c r="G2568" s="4">
        <v>0</v>
      </c>
      <c r="H2568" s="4">
        <f t="shared" si="287"/>
        <v>0</v>
      </c>
      <c r="I2568" s="4">
        <f t="shared" si="288"/>
        <v>850</v>
      </c>
      <c r="J2568" s="4">
        <f t="shared" si="286"/>
        <v>1071</v>
      </c>
      <c r="K2568" s="4">
        <f t="shared" si="283"/>
        <v>6000</v>
      </c>
      <c r="L2568" s="4">
        <f>IF(D2568=1,"",VLOOKUP(D2568,系数!$AA$1:$AJ$12,MATCH(C2568,圣物评级,0),1))</f>
        <v>25</v>
      </c>
      <c r="M2568" s="4">
        <f t="shared" si="289"/>
        <v>18040</v>
      </c>
    </row>
    <row r="2569" spans="1:13" x14ac:dyDescent="0.3">
      <c r="A2569" s="4">
        <f t="shared" si="284"/>
        <v>81000022</v>
      </c>
      <c r="B2569" s="4">
        <v>1</v>
      </c>
      <c r="C2569" s="4">
        <f>INDEX(属性!F:F,MATCH(强化!A2569,属性!A:A,0))</f>
        <v>17</v>
      </c>
      <c r="D2569" s="4">
        <f t="shared" si="285"/>
        <v>47</v>
      </c>
      <c r="E2569" s="4">
        <v>0</v>
      </c>
      <c r="F2569" s="4">
        <v>0</v>
      </c>
      <c r="G2569" s="4">
        <v>0</v>
      </c>
      <c r="H2569" s="4">
        <f t="shared" si="287"/>
        <v>0</v>
      </c>
      <c r="I2569" s="4">
        <f t="shared" si="288"/>
        <v>860</v>
      </c>
      <c r="J2569" s="4">
        <f t="shared" si="286"/>
        <v>1124</v>
      </c>
      <c r="K2569" s="4">
        <f t="shared" si="283"/>
        <v>6000</v>
      </c>
      <c r="L2569" s="4">
        <f>IF(D2569=1,"",VLOOKUP(D2569,系数!$AA$1:$AJ$12,MATCH(C2569,圣物评级,0),1))</f>
        <v>25</v>
      </c>
      <c r="M2569" s="4">
        <f t="shared" si="289"/>
        <v>19111</v>
      </c>
    </row>
    <row r="2570" spans="1:13" x14ac:dyDescent="0.3">
      <c r="A2570" s="4">
        <f t="shared" si="284"/>
        <v>81000022</v>
      </c>
      <c r="B2570" s="4">
        <v>1</v>
      </c>
      <c r="C2570" s="4">
        <f>INDEX(属性!F:F,MATCH(强化!A2570,属性!A:A,0))</f>
        <v>17</v>
      </c>
      <c r="D2570" s="4">
        <f t="shared" si="285"/>
        <v>48</v>
      </c>
      <c r="E2570" s="4">
        <v>0</v>
      </c>
      <c r="F2570" s="4">
        <v>0</v>
      </c>
      <c r="G2570" s="4">
        <v>0</v>
      </c>
      <c r="H2570" s="4">
        <f t="shared" si="287"/>
        <v>0</v>
      </c>
      <c r="I2570" s="4">
        <f t="shared" si="288"/>
        <v>870</v>
      </c>
      <c r="J2570" s="4">
        <f t="shared" si="286"/>
        <v>1180</v>
      </c>
      <c r="K2570" s="4">
        <f t="shared" si="283"/>
        <v>6000</v>
      </c>
      <c r="L2570" s="4">
        <f>IF(D2570=1,"",VLOOKUP(D2570,系数!$AA$1:$AJ$12,MATCH(C2570,圣物评级,0),1))</f>
        <v>25</v>
      </c>
      <c r="M2570" s="4">
        <f t="shared" si="289"/>
        <v>20235</v>
      </c>
    </row>
    <row r="2571" spans="1:13" x14ac:dyDescent="0.3">
      <c r="A2571" s="4">
        <f t="shared" si="284"/>
        <v>81000022</v>
      </c>
      <c r="B2571" s="4">
        <v>1</v>
      </c>
      <c r="C2571" s="4">
        <f>INDEX(属性!F:F,MATCH(强化!A2571,属性!A:A,0))</f>
        <v>17</v>
      </c>
      <c r="D2571" s="4">
        <f t="shared" si="285"/>
        <v>49</v>
      </c>
      <c r="E2571" s="4">
        <v>0</v>
      </c>
      <c r="F2571" s="4">
        <v>0</v>
      </c>
      <c r="G2571" s="4">
        <v>0</v>
      </c>
      <c r="H2571" s="4">
        <f t="shared" si="287"/>
        <v>0</v>
      </c>
      <c r="I2571" s="4">
        <f t="shared" si="288"/>
        <v>880</v>
      </c>
      <c r="J2571" s="4">
        <f t="shared" si="286"/>
        <v>1239</v>
      </c>
      <c r="K2571" s="4">
        <f t="shared" si="283"/>
        <v>6000</v>
      </c>
      <c r="L2571" s="4">
        <f>IF(D2571=1,"",VLOOKUP(D2571,系数!$AA$1:$AJ$12,MATCH(C2571,圣物评级,0),1))</f>
        <v>25</v>
      </c>
      <c r="M2571" s="4">
        <f t="shared" si="289"/>
        <v>21415</v>
      </c>
    </row>
    <row r="2572" spans="1:13" x14ac:dyDescent="0.3">
      <c r="A2572" s="4">
        <f t="shared" si="284"/>
        <v>81000022</v>
      </c>
      <c r="B2572" s="4">
        <v>1</v>
      </c>
      <c r="C2572" s="4">
        <f>INDEX(属性!F:F,MATCH(强化!A2572,属性!A:A,0))</f>
        <v>17</v>
      </c>
      <c r="D2572" s="4">
        <f t="shared" si="285"/>
        <v>50</v>
      </c>
      <c r="E2572" s="4">
        <v>0</v>
      </c>
      <c r="F2572" s="4">
        <v>0</v>
      </c>
      <c r="G2572" s="4">
        <v>0</v>
      </c>
      <c r="H2572" s="4">
        <f t="shared" si="287"/>
        <v>0</v>
      </c>
      <c r="I2572" s="4">
        <f t="shared" si="288"/>
        <v>890</v>
      </c>
      <c r="J2572" s="4">
        <f t="shared" si="286"/>
        <v>1300</v>
      </c>
      <c r="K2572" s="4">
        <f t="shared" si="283"/>
        <v>6000</v>
      </c>
      <c r="L2572" s="4">
        <f>IF(D2572=1,"",VLOOKUP(D2572,系数!$AA$1:$AJ$12,MATCH(C2572,圣物评级,0),1))</f>
        <v>30</v>
      </c>
      <c r="M2572" s="4">
        <f t="shared" si="289"/>
        <v>22654</v>
      </c>
    </row>
    <row r="2573" spans="1:13" x14ac:dyDescent="0.3">
      <c r="A2573" s="4">
        <f t="shared" si="284"/>
        <v>81000022</v>
      </c>
      <c r="B2573" s="4">
        <v>1</v>
      </c>
      <c r="C2573" s="4">
        <f>INDEX(属性!F:F,MATCH(强化!A2573,属性!A:A,0))</f>
        <v>17</v>
      </c>
      <c r="D2573" s="4">
        <f t="shared" si="285"/>
        <v>51</v>
      </c>
      <c r="E2573" s="4">
        <v>0</v>
      </c>
      <c r="F2573" s="4">
        <v>0</v>
      </c>
      <c r="G2573" s="4">
        <v>0</v>
      </c>
      <c r="H2573" s="4">
        <f t="shared" si="287"/>
        <v>0</v>
      </c>
      <c r="I2573" s="4">
        <f t="shared" si="288"/>
        <v>900</v>
      </c>
      <c r="J2573" s="4">
        <f t="shared" si="286"/>
        <v>1391</v>
      </c>
      <c r="K2573" s="4">
        <f t="shared" si="283"/>
        <v>6000</v>
      </c>
      <c r="L2573" s="4">
        <f>IF(D2573=1,"",VLOOKUP(D2573,系数!$AA$1:$AJ$12,MATCH(C2573,圣物评级,0),1))</f>
        <v>30</v>
      </c>
      <c r="M2573" s="4">
        <f t="shared" si="289"/>
        <v>23954</v>
      </c>
    </row>
    <row r="2574" spans="1:13" x14ac:dyDescent="0.3">
      <c r="A2574" s="4">
        <f t="shared" si="284"/>
        <v>81000022</v>
      </c>
      <c r="B2574" s="4">
        <v>1</v>
      </c>
      <c r="C2574" s="4">
        <f>INDEX(属性!F:F,MATCH(强化!A2574,属性!A:A,0))</f>
        <v>17</v>
      </c>
      <c r="D2574" s="4">
        <f t="shared" si="285"/>
        <v>52</v>
      </c>
      <c r="E2574" s="4">
        <v>0</v>
      </c>
      <c r="F2574" s="4">
        <v>0</v>
      </c>
      <c r="G2574" s="4">
        <v>0</v>
      </c>
      <c r="H2574" s="4">
        <f t="shared" si="287"/>
        <v>0</v>
      </c>
      <c r="I2574" s="4">
        <f t="shared" si="288"/>
        <v>910</v>
      </c>
      <c r="J2574" s="4">
        <f t="shared" si="286"/>
        <v>1488</v>
      </c>
      <c r="K2574" s="4">
        <f t="shared" si="283"/>
        <v>6000</v>
      </c>
      <c r="L2574" s="4">
        <f>IF(D2574=1,"",VLOOKUP(D2574,系数!$AA$1:$AJ$12,MATCH(C2574,圣物评级,0),1))</f>
        <v>30</v>
      </c>
      <c r="M2574" s="4">
        <f t="shared" si="289"/>
        <v>25345</v>
      </c>
    </row>
    <row r="2575" spans="1:13" x14ac:dyDescent="0.3">
      <c r="A2575" s="4">
        <f t="shared" si="284"/>
        <v>81000022</v>
      </c>
      <c r="B2575" s="4">
        <v>1</v>
      </c>
      <c r="C2575" s="4">
        <f>INDEX(属性!F:F,MATCH(强化!A2575,属性!A:A,0))</f>
        <v>17</v>
      </c>
      <c r="D2575" s="4">
        <f t="shared" si="285"/>
        <v>53</v>
      </c>
      <c r="E2575" s="4">
        <v>0</v>
      </c>
      <c r="F2575" s="4">
        <v>0</v>
      </c>
      <c r="G2575" s="4">
        <v>0</v>
      </c>
      <c r="H2575" s="4">
        <f t="shared" si="287"/>
        <v>0</v>
      </c>
      <c r="I2575" s="4">
        <f t="shared" si="288"/>
        <v>920</v>
      </c>
      <c r="J2575" s="4">
        <f t="shared" si="286"/>
        <v>1592</v>
      </c>
      <c r="K2575" s="4">
        <f t="shared" si="283"/>
        <v>6000</v>
      </c>
      <c r="L2575" s="4">
        <f>IF(D2575=1,"",VLOOKUP(D2575,系数!$AA$1:$AJ$12,MATCH(C2575,圣物评级,0),1))</f>
        <v>30</v>
      </c>
      <c r="M2575" s="4">
        <f t="shared" si="289"/>
        <v>26833</v>
      </c>
    </row>
    <row r="2576" spans="1:13" x14ac:dyDescent="0.3">
      <c r="A2576" s="4">
        <f t="shared" si="284"/>
        <v>81000022</v>
      </c>
      <c r="B2576" s="4">
        <v>1</v>
      </c>
      <c r="C2576" s="4">
        <f>INDEX(属性!F:F,MATCH(强化!A2576,属性!A:A,0))</f>
        <v>17</v>
      </c>
      <c r="D2576" s="4">
        <f t="shared" si="285"/>
        <v>54</v>
      </c>
      <c r="E2576" s="4">
        <v>0</v>
      </c>
      <c r="F2576" s="4">
        <v>0</v>
      </c>
      <c r="G2576" s="4">
        <v>0</v>
      </c>
      <c r="H2576" s="4">
        <f t="shared" si="287"/>
        <v>0</v>
      </c>
      <c r="I2576" s="4">
        <f t="shared" si="288"/>
        <v>930</v>
      </c>
      <c r="J2576" s="4">
        <f t="shared" si="286"/>
        <v>1703</v>
      </c>
      <c r="K2576" s="4">
        <f t="shared" si="283"/>
        <v>6000</v>
      </c>
      <c r="L2576" s="4">
        <f>IF(D2576=1,"",VLOOKUP(D2576,系数!$AA$1:$AJ$12,MATCH(C2576,圣物评级,0),1))</f>
        <v>30</v>
      </c>
      <c r="M2576" s="4">
        <f t="shared" si="289"/>
        <v>28425</v>
      </c>
    </row>
    <row r="2577" spans="1:13" x14ac:dyDescent="0.3">
      <c r="A2577" s="4">
        <f t="shared" si="284"/>
        <v>81000022</v>
      </c>
      <c r="B2577" s="4">
        <v>1</v>
      </c>
      <c r="C2577" s="4">
        <f>INDEX(属性!F:F,MATCH(强化!A2577,属性!A:A,0))</f>
        <v>17</v>
      </c>
      <c r="D2577" s="4">
        <f t="shared" si="285"/>
        <v>55</v>
      </c>
      <c r="E2577" s="4">
        <v>0</v>
      </c>
      <c r="F2577" s="4">
        <v>0</v>
      </c>
      <c r="G2577" s="4">
        <v>0</v>
      </c>
      <c r="H2577" s="4">
        <f t="shared" si="287"/>
        <v>0</v>
      </c>
      <c r="I2577" s="4">
        <f t="shared" si="288"/>
        <v>940</v>
      </c>
      <c r="J2577" s="4">
        <f t="shared" si="286"/>
        <v>1822</v>
      </c>
      <c r="K2577" s="4">
        <f t="shared" si="283"/>
        <v>6000</v>
      </c>
      <c r="L2577" s="4">
        <f>IF(D2577=1,"",VLOOKUP(D2577,系数!$AA$1:$AJ$12,MATCH(C2577,圣物评级,0),1))</f>
        <v>30</v>
      </c>
      <c r="M2577" s="4">
        <f t="shared" si="289"/>
        <v>30128</v>
      </c>
    </row>
    <row r="2578" spans="1:13" x14ac:dyDescent="0.3">
      <c r="A2578" s="4">
        <f t="shared" si="284"/>
        <v>81000022</v>
      </c>
      <c r="B2578" s="4">
        <v>1</v>
      </c>
      <c r="C2578" s="4">
        <f>INDEX(属性!F:F,MATCH(强化!A2578,属性!A:A,0))</f>
        <v>17</v>
      </c>
      <c r="D2578" s="4">
        <f t="shared" si="285"/>
        <v>56</v>
      </c>
      <c r="E2578" s="4">
        <v>0</v>
      </c>
      <c r="F2578" s="4">
        <v>0</v>
      </c>
      <c r="G2578" s="4">
        <v>0</v>
      </c>
      <c r="H2578" s="4">
        <f t="shared" si="287"/>
        <v>0</v>
      </c>
      <c r="I2578" s="4">
        <f t="shared" si="288"/>
        <v>950</v>
      </c>
      <c r="J2578" s="4">
        <f t="shared" si="286"/>
        <v>1949</v>
      </c>
      <c r="K2578" s="4">
        <f t="shared" si="283"/>
        <v>6000</v>
      </c>
      <c r="L2578" s="4">
        <f>IF(D2578=1,"",VLOOKUP(D2578,系数!$AA$1:$AJ$12,MATCH(C2578,圣物评级,0),1))</f>
        <v>30</v>
      </c>
      <c r="M2578" s="4">
        <f t="shared" si="289"/>
        <v>31950</v>
      </c>
    </row>
    <row r="2579" spans="1:13" x14ac:dyDescent="0.3">
      <c r="A2579" s="4">
        <f t="shared" si="284"/>
        <v>81000022</v>
      </c>
      <c r="B2579" s="4">
        <v>1</v>
      </c>
      <c r="C2579" s="4">
        <f>INDEX(属性!F:F,MATCH(强化!A2579,属性!A:A,0))</f>
        <v>17</v>
      </c>
      <c r="D2579" s="4">
        <f t="shared" si="285"/>
        <v>57</v>
      </c>
      <c r="E2579" s="4">
        <v>0</v>
      </c>
      <c r="F2579" s="4">
        <v>0</v>
      </c>
      <c r="G2579" s="4">
        <v>0</v>
      </c>
      <c r="H2579" s="4">
        <f t="shared" si="287"/>
        <v>0</v>
      </c>
      <c r="I2579" s="4">
        <f t="shared" si="288"/>
        <v>960</v>
      </c>
      <c r="J2579" s="4">
        <f t="shared" si="286"/>
        <v>2085</v>
      </c>
      <c r="K2579" s="4">
        <f t="shared" si="283"/>
        <v>6000</v>
      </c>
      <c r="L2579" s="4">
        <f>IF(D2579=1,"",VLOOKUP(D2579,系数!$AA$1:$AJ$12,MATCH(C2579,圣物评级,0),1))</f>
        <v>30</v>
      </c>
      <c r="M2579" s="4">
        <f t="shared" si="289"/>
        <v>33899</v>
      </c>
    </row>
    <row r="2580" spans="1:13" x14ac:dyDescent="0.3">
      <c r="A2580" s="4">
        <f t="shared" si="284"/>
        <v>81000022</v>
      </c>
      <c r="B2580" s="4">
        <v>1</v>
      </c>
      <c r="C2580" s="4">
        <f>INDEX(属性!F:F,MATCH(强化!A2580,属性!A:A,0))</f>
        <v>17</v>
      </c>
      <c r="D2580" s="4">
        <f t="shared" si="285"/>
        <v>58</v>
      </c>
      <c r="E2580" s="4">
        <v>0</v>
      </c>
      <c r="F2580" s="4">
        <v>0</v>
      </c>
      <c r="G2580" s="4">
        <v>0</v>
      </c>
      <c r="H2580" s="4">
        <f t="shared" si="287"/>
        <v>0</v>
      </c>
      <c r="I2580" s="4">
        <f t="shared" si="288"/>
        <v>970</v>
      </c>
      <c r="J2580" s="4">
        <f t="shared" si="286"/>
        <v>2230</v>
      </c>
      <c r="K2580" s="4">
        <f t="shared" si="283"/>
        <v>6000</v>
      </c>
      <c r="L2580" s="4">
        <f>IF(D2580=1,"",VLOOKUP(D2580,系数!$AA$1:$AJ$12,MATCH(C2580,圣物评级,0),1))</f>
        <v>30</v>
      </c>
      <c r="M2580" s="4">
        <f t="shared" si="289"/>
        <v>35984</v>
      </c>
    </row>
    <row r="2581" spans="1:13" x14ac:dyDescent="0.3">
      <c r="A2581" s="4">
        <f t="shared" si="284"/>
        <v>81000022</v>
      </c>
      <c r="B2581" s="4">
        <v>1</v>
      </c>
      <c r="C2581" s="4">
        <f>INDEX(属性!F:F,MATCH(强化!A2581,属性!A:A,0))</f>
        <v>17</v>
      </c>
      <c r="D2581" s="4">
        <f t="shared" si="285"/>
        <v>59</v>
      </c>
      <c r="E2581" s="4">
        <v>0</v>
      </c>
      <c r="F2581" s="4">
        <v>0</v>
      </c>
      <c r="G2581" s="4">
        <v>0</v>
      </c>
      <c r="H2581" s="4">
        <f t="shared" si="287"/>
        <v>0</v>
      </c>
      <c r="I2581" s="4">
        <f t="shared" si="288"/>
        <v>980</v>
      </c>
      <c r="J2581" s="4">
        <f t="shared" si="286"/>
        <v>2386</v>
      </c>
      <c r="K2581" s="4">
        <f t="shared" si="283"/>
        <v>6000</v>
      </c>
      <c r="L2581" s="4">
        <f>IF(D2581=1,"",VLOOKUP(D2581,系数!$AA$1:$AJ$12,MATCH(C2581,圣物评级,0),1))</f>
        <v>30</v>
      </c>
      <c r="M2581" s="4">
        <f t="shared" si="289"/>
        <v>38214</v>
      </c>
    </row>
    <row r="2582" spans="1:13" x14ac:dyDescent="0.3">
      <c r="A2582" s="4">
        <f t="shared" si="284"/>
        <v>81000022</v>
      </c>
      <c r="B2582" s="4">
        <v>1</v>
      </c>
      <c r="C2582" s="4">
        <f>INDEX(属性!F:F,MATCH(强化!A2582,属性!A:A,0))</f>
        <v>17</v>
      </c>
      <c r="D2582" s="4">
        <f t="shared" si="285"/>
        <v>60</v>
      </c>
      <c r="E2582" s="4">
        <v>0</v>
      </c>
      <c r="F2582" s="4">
        <v>0</v>
      </c>
      <c r="G2582" s="4">
        <v>0</v>
      </c>
      <c r="H2582" s="4">
        <f t="shared" si="287"/>
        <v>0</v>
      </c>
      <c r="I2582" s="4">
        <f t="shared" si="288"/>
        <v>990</v>
      </c>
      <c r="J2582" s="4">
        <f t="shared" si="286"/>
        <v>2553</v>
      </c>
      <c r="K2582" s="4">
        <f t="shared" si="283"/>
        <v>6000</v>
      </c>
      <c r="L2582" s="4">
        <f>IF(D2582=1,"",VLOOKUP(D2582,系数!$AA$1:$AJ$12,MATCH(C2582,圣物评级,0),1))</f>
        <v>35</v>
      </c>
      <c r="M2582" s="4">
        <f t="shared" si="289"/>
        <v>40600</v>
      </c>
    </row>
    <row r="2583" spans="1:13" x14ac:dyDescent="0.3">
      <c r="A2583" s="4">
        <f t="shared" si="284"/>
        <v>81000022</v>
      </c>
      <c r="B2583" s="4">
        <v>1</v>
      </c>
      <c r="C2583" s="4">
        <f>INDEX(属性!F:F,MATCH(强化!A2583,属性!A:A,0))</f>
        <v>17</v>
      </c>
      <c r="D2583" s="4">
        <f t="shared" si="285"/>
        <v>61</v>
      </c>
      <c r="E2583" s="4">
        <v>0</v>
      </c>
      <c r="F2583" s="4">
        <v>0</v>
      </c>
      <c r="G2583" s="4">
        <v>0</v>
      </c>
      <c r="H2583" s="4">
        <f t="shared" si="287"/>
        <v>0</v>
      </c>
      <c r="I2583" s="4">
        <f t="shared" si="288"/>
        <v>1000</v>
      </c>
      <c r="J2583" s="4">
        <f t="shared" si="286"/>
        <v>2782</v>
      </c>
      <c r="K2583" s="4">
        <f t="shared" si="283"/>
        <v>6000</v>
      </c>
      <c r="L2583" s="4">
        <f>IF(D2583=1,"",VLOOKUP(D2583,系数!$AA$1:$AJ$12,MATCH(C2583,圣物评级,0),1))</f>
        <v>35</v>
      </c>
      <c r="M2583" s="4">
        <f t="shared" si="289"/>
        <v>43153</v>
      </c>
    </row>
    <row r="2584" spans="1:13" x14ac:dyDescent="0.3">
      <c r="A2584" s="4">
        <f t="shared" si="284"/>
        <v>81000022</v>
      </c>
      <c r="B2584" s="4">
        <v>1</v>
      </c>
      <c r="C2584" s="4">
        <f>INDEX(属性!F:F,MATCH(强化!A2584,属性!A:A,0))</f>
        <v>17</v>
      </c>
      <c r="D2584" s="4">
        <f t="shared" si="285"/>
        <v>62</v>
      </c>
      <c r="E2584" s="4">
        <v>0</v>
      </c>
      <c r="F2584" s="4">
        <v>0</v>
      </c>
      <c r="G2584" s="4">
        <v>0</v>
      </c>
      <c r="H2584" s="4">
        <f t="shared" si="287"/>
        <v>0</v>
      </c>
      <c r="I2584" s="4">
        <f t="shared" si="288"/>
        <v>1010</v>
      </c>
      <c r="J2584" s="4">
        <f t="shared" si="286"/>
        <v>3032</v>
      </c>
      <c r="K2584" s="4">
        <f t="shared" si="283"/>
        <v>6000</v>
      </c>
      <c r="L2584" s="4">
        <f>IF(D2584=1,"",VLOOKUP(D2584,系数!$AA$1:$AJ$12,MATCH(C2584,圣物评级,0),1))</f>
        <v>35</v>
      </c>
      <c r="M2584" s="4">
        <f t="shared" si="289"/>
        <v>45935</v>
      </c>
    </row>
    <row r="2585" spans="1:13" x14ac:dyDescent="0.3">
      <c r="A2585" s="4">
        <f t="shared" si="284"/>
        <v>81000022</v>
      </c>
      <c r="B2585" s="4">
        <v>1</v>
      </c>
      <c r="C2585" s="4">
        <f>INDEX(属性!F:F,MATCH(强化!A2585,属性!A:A,0))</f>
        <v>17</v>
      </c>
      <c r="D2585" s="4">
        <f t="shared" si="285"/>
        <v>63</v>
      </c>
      <c r="E2585" s="4">
        <v>0</v>
      </c>
      <c r="F2585" s="4">
        <v>0</v>
      </c>
      <c r="G2585" s="4">
        <v>0</v>
      </c>
      <c r="H2585" s="4">
        <f t="shared" si="287"/>
        <v>0</v>
      </c>
      <c r="I2585" s="4">
        <f t="shared" si="288"/>
        <v>1020</v>
      </c>
      <c r="J2585" s="4">
        <f t="shared" si="286"/>
        <v>3304</v>
      </c>
      <c r="K2585" s="4">
        <f t="shared" si="283"/>
        <v>6000</v>
      </c>
      <c r="L2585" s="4">
        <f>IF(D2585=1,"",VLOOKUP(D2585,系数!$AA$1:$AJ$12,MATCH(C2585,圣物评级,0),1))</f>
        <v>35</v>
      </c>
      <c r="M2585" s="4">
        <f t="shared" si="289"/>
        <v>48967</v>
      </c>
    </row>
    <row r="2586" spans="1:13" x14ac:dyDescent="0.3">
      <c r="A2586" s="4">
        <f t="shared" si="284"/>
        <v>81000022</v>
      </c>
      <c r="B2586" s="4">
        <v>1</v>
      </c>
      <c r="C2586" s="4">
        <f>INDEX(属性!F:F,MATCH(强化!A2586,属性!A:A,0))</f>
        <v>17</v>
      </c>
      <c r="D2586" s="4">
        <f t="shared" si="285"/>
        <v>64</v>
      </c>
      <c r="E2586" s="4">
        <v>0</v>
      </c>
      <c r="F2586" s="4">
        <v>0</v>
      </c>
      <c r="G2586" s="4">
        <v>0</v>
      </c>
      <c r="H2586" s="4">
        <f t="shared" si="287"/>
        <v>0</v>
      </c>
      <c r="I2586" s="4">
        <f t="shared" si="288"/>
        <v>1030</v>
      </c>
      <c r="J2586" s="4">
        <f t="shared" si="286"/>
        <v>3601</v>
      </c>
      <c r="K2586" s="4">
        <f t="shared" si="283"/>
        <v>6000</v>
      </c>
      <c r="L2586" s="4">
        <f>IF(D2586=1,"",VLOOKUP(D2586,系数!$AA$1:$AJ$12,MATCH(C2586,圣物评级,0),1))</f>
        <v>35</v>
      </c>
      <c r="M2586" s="4">
        <f t="shared" si="289"/>
        <v>52271</v>
      </c>
    </row>
    <row r="2587" spans="1:13" x14ac:dyDescent="0.3">
      <c r="A2587" s="4">
        <f t="shared" si="284"/>
        <v>81000022</v>
      </c>
      <c r="B2587" s="4">
        <v>1</v>
      </c>
      <c r="C2587" s="4">
        <f>INDEX(属性!F:F,MATCH(强化!A2587,属性!A:A,0))</f>
        <v>17</v>
      </c>
      <c r="D2587" s="4">
        <f t="shared" si="285"/>
        <v>65</v>
      </c>
      <c r="E2587" s="4">
        <v>0</v>
      </c>
      <c r="F2587" s="4">
        <v>0</v>
      </c>
      <c r="G2587" s="4">
        <v>0</v>
      </c>
      <c r="H2587" s="4">
        <f t="shared" si="287"/>
        <v>0</v>
      </c>
      <c r="I2587" s="4">
        <f t="shared" si="288"/>
        <v>1040</v>
      </c>
      <c r="J2587" s="4">
        <f t="shared" si="286"/>
        <v>3925</v>
      </c>
      <c r="K2587" s="4">
        <f t="shared" si="283"/>
        <v>6000</v>
      </c>
      <c r="L2587" s="4">
        <f>IF(D2587=1,"",VLOOKUP(D2587,系数!$AA$1:$AJ$12,MATCH(C2587,圣物评级,0),1))</f>
        <v>35</v>
      </c>
      <c r="M2587" s="4">
        <f t="shared" si="289"/>
        <v>55872</v>
      </c>
    </row>
    <row r="2588" spans="1:13" x14ac:dyDescent="0.3">
      <c r="A2588" s="4">
        <f t="shared" si="284"/>
        <v>81000022</v>
      </c>
      <c r="B2588" s="4">
        <v>1</v>
      </c>
      <c r="C2588" s="4">
        <f>INDEX(属性!F:F,MATCH(强化!A2588,属性!A:A,0))</f>
        <v>17</v>
      </c>
      <c r="D2588" s="4">
        <f t="shared" si="285"/>
        <v>66</v>
      </c>
      <c r="E2588" s="4">
        <v>0</v>
      </c>
      <c r="F2588" s="4">
        <v>0</v>
      </c>
      <c r="G2588" s="4">
        <v>0</v>
      </c>
      <c r="H2588" s="4">
        <f t="shared" si="287"/>
        <v>0</v>
      </c>
      <c r="I2588" s="4">
        <f t="shared" si="288"/>
        <v>1050</v>
      </c>
      <c r="J2588" s="4">
        <f t="shared" si="286"/>
        <v>4278</v>
      </c>
      <c r="K2588" s="4">
        <f t="shared" si="283"/>
        <v>6000</v>
      </c>
      <c r="L2588" s="4">
        <f>IF(D2588=1,"",VLOOKUP(D2588,系数!$AA$1:$AJ$12,MATCH(C2588,圣物评级,0),1))</f>
        <v>35</v>
      </c>
      <c r="M2588" s="4">
        <f t="shared" si="289"/>
        <v>59797</v>
      </c>
    </row>
    <row r="2589" spans="1:13" x14ac:dyDescent="0.3">
      <c r="A2589" s="4">
        <f t="shared" si="284"/>
        <v>81000022</v>
      </c>
      <c r="B2589" s="4">
        <v>1</v>
      </c>
      <c r="C2589" s="4">
        <f>INDEX(属性!F:F,MATCH(强化!A2589,属性!A:A,0))</f>
        <v>17</v>
      </c>
      <c r="D2589" s="4">
        <f t="shared" si="285"/>
        <v>67</v>
      </c>
      <c r="E2589" s="4">
        <v>0</v>
      </c>
      <c r="F2589" s="4">
        <v>0</v>
      </c>
      <c r="G2589" s="4">
        <v>0</v>
      </c>
      <c r="H2589" s="4">
        <f t="shared" si="287"/>
        <v>0</v>
      </c>
      <c r="I2589" s="4">
        <f t="shared" si="288"/>
        <v>1060</v>
      </c>
      <c r="J2589" s="4">
        <f t="shared" si="286"/>
        <v>4663</v>
      </c>
      <c r="K2589" s="4">
        <f t="shared" si="283"/>
        <v>6000</v>
      </c>
      <c r="L2589" s="4">
        <f>IF(D2589=1,"",VLOOKUP(D2589,系数!$AA$1:$AJ$12,MATCH(C2589,圣物评级,0),1))</f>
        <v>35</v>
      </c>
      <c r="M2589" s="4">
        <f t="shared" si="289"/>
        <v>64075</v>
      </c>
    </row>
    <row r="2590" spans="1:13" x14ac:dyDescent="0.3">
      <c r="A2590" s="4">
        <f t="shared" si="284"/>
        <v>81000022</v>
      </c>
      <c r="B2590" s="4">
        <v>1</v>
      </c>
      <c r="C2590" s="4">
        <f>INDEX(属性!F:F,MATCH(强化!A2590,属性!A:A,0))</f>
        <v>17</v>
      </c>
      <c r="D2590" s="4">
        <f t="shared" si="285"/>
        <v>68</v>
      </c>
      <c r="E2590" s="4">
        <v>0</v>
      </c>
      <c r="F2590" s="4">
        <v>0</v>
      </c>
      <c r="G2590" s="4">
        <v>0</v>
      </c>
      <c r="H2590" s="4">
        <f t="shared" si="287"/>
        <v>0</v>
      </c>
      <c r="I2590" s="4">
        <f t="shared" si="288"/>
        <v>1070</v>
      </c>
      <c r="J2590" s="4">
        <f t="shared" si="286"/>
        <v>5082</v>
      </c>
      <c r="K2590" s="4">
        <f t="shared" si="283"/>
        <v>6000</v>
      </c>
      <c r="L2590" s="4">
        <f>IF(D2590=1,"",VLOOKUP(D2590,系数!$AA$1:$AJ$12,MATCH(C2590,圣物评级,0),1))</f>
        <v>35</v>
      </c>
      <c r="M2590" s="4">
        <f t="shared" si="289"/>
        <v>68738</v>
      </c>
    </row>
    <row r="2591" spans="1:13" x14ac:dyDescent="0.3">
      <c r="A2591" s="4">
        <f t="shared" si="284"/>
        <v>81000022</v>
      </c>
      <c r="B2591" s="4">
        <v>1</v>
      </c>
      <c r="C2591" s="4">
        <f>INDEX(属性!F:F,MATCH(强化!A2591,属性!A:A,0))</f>
        <v>17</v>
      </c>
      <c r="D2591" s="4">
        <f t="shared" si="285"/>
        <v>69</v>
      </c>
      <c r="E2591" s="4">
        <v>0</v>
      </c>
      <c r="F2591" s="4">
        <v>0</v>
      </c>
      <c r="G2591" s="4">
        <v>0</v>
      </c>
      <c r="H2591" s="4">
        <f t="shared" si="287"/>
        <v>0</v>
      </c>
      <c r="I2591" s="4">
        <f t="shared" si="288"/>
        <v>1080</v>
      </c>
      <c r="J2591" s="4">
        <f t="shared" si="286"/>
        <v>5539</v>
      </c>
      <c r="K2591" s="4">
        <f t="shared" si="283"/>
        <v>6000</v>
      </c>
      <c r="L2591" s="4">
        <f>IF(D2591=1,"",VLOOKUP(D2591,系数!$AA$1:$AJ$12,MATCH(C2591,圣物评级,0),1))</f>
        <v>35</v>
      </c>
      <c r="M2591" s="4">
        <f t="shared" si="289"/>
        <v>73820</v>
      </c>
    </row>
    <row r="2592" spans="1:13" x14ac:dyDescent="0.3">
      <c r="A2592" s="4">
        <f t="shared" si="284"/>
        <v>81000022</v>
      </c>
      <c r="B2592" s="4">
        <v>1</v>
      </c>
      <c r="C2592" s="4">
        <f>INDEX(属性!F:F,MATCH(强化!A2592,属性!A:A,0))</f>
        <v>17</v>
      </c>
      <c r="D2592" s="4">
        <f t="shared" si="285"/>
        <v>70</v>
      </c>
      <c r="E2592" s="4">
        <v>0</v>
      </c>
      <c r="F2592" s="4">
        <v>0</v>
      </c>
      <c r="G2592" s="4">
        <v>0</v>
      </c>
      <c r="H2592" s="4">
        <f t="shared" si="287"/>
        <v>0</v>
      </c>
      <c r="I2592" s="4">
        <f t="shared" si="288"/>
        <v>1090</v>
      </c>
      <c r="J2592" s="4">
        <f t="shared" si="286"/>
        <v>6037</v>
      </c>
      <c r="K2592" s="4">
        <f t="shared" si="283"/>
        <v>6000</v>
      </c>
      <c r="L2592" s="4">
        <f>IF(D2592=1,"",VLOOKUP(D2592,系数!$AA$1:$AJ$12,MATCH(C2592,圣物评级,0),1))</f>
        <v>40</v>
      </c>
      <c r="M2592" s="4">
        <f t="shared" si="289"/>
        <v>79359</v>
      </c>
    </row>
    <row r="2593" spans="1:13" x14ac:dyDescent="0.3">
      <c r="A2593" s="4">
        <f t="shared" si="284"/>
        <v>81000022</v>
      </c>
      <c r="B2593" s="4">
        <v>1</v>
      </c>
      <c r="C2593" s="4">
        <f>INDEX(属性!F:F,MATCH(强化!A2593,属性!A:A,0))</f>
        <v>17</v>
      </c>
      <c r="D2593" s="4">
        <f t="shared" si="285"/>
        <v>71</v>
      </c>
      <c r="E2593" s="4">
        <v>0</v>
      </c>
      <c r="F2593" s="4">
        <v>0</v>
      </c>
      <c r="G2593" s="4">
        <v>0</v>
      </c>
      <c r="H2593" s="4">
        <f t="shared" si="287"/>
        <v>0</v>
      </c>
      <c r="I2593" s="4">
        <f t="shared" si="288"/>
        <v>1100</v>
      </c>
      <c r="J2593" s="4">
        <f t="shared" si="286"/>
        <v>6701</v>
      </c>
      <c r="K2593" s="4">
        <f t="shared" si="283"/>
        <v>6000</v>
      </c>
      <c r="L2593" s="4">
        <f>IF(D2593=1,"",VLOOKUP(D2593,系数!$AA$1:$AJ$12,MATCH(C2593,圣物评级,0),1))</f>
        <v>40</v>
      </c>
      <c r="M2593" s="4">
        <f t="shared" si="289"/>
        <v>85396</v>
      </c>
    </row>
    <row r="2594" spans="1:13" x14ac:dyDescent="0.3">
      <c r="A2594" s="4">
        <f t="shared" si="284"/>
        <v>81000022</v>
      </c>
      <c r="B2594" s="4">
        <v>1</v>
      </c>
      <c r="C2594" s="4">
        <f>INDEX(属性!F:F,MATCH(强化!A2594,属性!A:A,0))</f>
        <v>17</v>
      </c>
      <c r="D2594" s="4">
        <f t="shared" si="285"/>
        <v>72</v>
      </c>
      <c r="E2594" s="4">
        <v>0</v>
      </c>
      <c r="F2594" s="4">
        <v>0</v>
      </c>
      <c r="G2594" s="4">
        <v>0</v>
      </c>
      <c r="H2594" s="4">
        <f t="shared" si="287"/>
        <v>0</v>
      </c>
      <c r="I2594" s="4">
        <f t="shared" si="288"/>
        <v>1110</v>
      </c>
      <c r="J2594" s="4">
        <f t="shared" si="286"/>
        <v>7438</v>
      </c>
      <c r="K2594" s="4">
        <f t="shared" si="283"/>
        <v>6000</v>
      </c>
      <c r="L2594" s="4">
        <f>IF(D2594=1,"",VLOOKUP(D2594,系数!$AA$1:$AJ$12,MATCH(C2594,圣物评级,0),1))</f>
        <v>40</v>
      </c>
      <c r="M2594" s="4">
        <f t="shared" si="289"/>
        <v>92097</v>
      </c>
    </row>
    <row r="2595" spans="1:13" x14ac:dyDescent="0.3">
      <c r="A2595" s="4">
        <f t="shared" si="284"/>
        <v>81000022</v>
      </c>
      <c r="B2595" s="4">
        <v>1</v>
      </c>
      <c r="C2595" s="4">
        <f>INDEX(属性!F:F,MATCH(强化!A2595,属性!A:A,0))</f>
        <v>17</v>
      </c>
      <c r="D2595" s="4">
        <f t="shared" si="285"/>
        <v>73</v>
      </c>
      <c r="E2595" s="4">
        <v>0</v>
      </c>
      <c r="F2595" s="4">
        <v>0</v>
      </c>
      <c r="G2595" s="4">
        <v>0</v>
      </c>
      <c r="H2595" s="4">
        <f t="shared" si="287"/>
        <v>0</v>
      </c>
      <c r="I2595" s="4">
        <f t="shared" si="288"/>
        <v>1120</v>
      </c>
      <c r="J2595" s="4">
        <f t="shared" si="286"/>
        <v>8256</v>
      </c>
      <c r="K2595" s="4">
        <f t="shared" si="283"/>
        <v>6000</v>
      </c>
      <c r="L2595" s="4">
        <f>IF(D2595=1,"",VLOOKUP(D2595,系数!$AA$1:$AJ$12,MATCH(C2595,圣物评级,0),1))</f>
        <v>40</v>
      </c>
      <c r="M2595" s="4">
        <f t="shared" si="289"/>
        <v>99535</v>
      </c>
    </row>
    <row r="2596" spans="1:13" x14ac:dyDescent="0.3">
      <c r="A2596" s="4">
        <f t="shared" si="284"/>
        <v>81000022</v>
      </c>
      <c r="B2596" s="4">
        <v>1</v>
      </c>
      <c r="C2596" s="4">
        <f>INDEX(属性!F:F,MATCH(强化!A2596,属性!A:A,0))</f>
        <v>17</v>
      </c>
      <c r="D2596" s="4">
        <f t="shared" si="285"/>
        <v>74</v>
      </c>
      <c r="E2596" s="4">
        <v>0</v>
      </c>
      <c r="F2596" s="4">
        <v>0</v>
      </c>
      <c r="G2596" s="4">
        <v>0</v>
      </c>
      <c r="H2596" s="4">
        <f t="shared" si="287"/>
        <v>0</v>
      </c>
      <c r="I2596" s="4">
        <f t="shared" si="288"/>
        <v>1130</v>
      </c>
      <c r="J2596" s="4">
        <f t="shared" si="286"/>
        <v>9164</v>
      </c>
      <c r="K2596" s="4">
        <f t="shared" si="283"/>
        <v>6000</v>
      </c>
      <c r="L2596" s="4">
        <f>IF(D2596=1,"",VLOOKUP(D2596,系数!$AA$1:$AJ$12,MATCH(C2596,圣物评级,0),1))</f>
        <v>40</v>
      </c>
      <c r="M2596" s="4">
        <f t="shared" si="289"/>
        <v>107791</v>
      </c>
    </row>
    <row r="2597" spans="1:13" x14ac:dyDescent="0.3">
      <c r="A2597" s="4">
        <f t="shared" si="284"/>
        <v>81000022</v>
      </c>
      <c r="B2597" s="4">
        <v>1</v>
      </c>
      <c r="C2597" s="4">
        <f>INDEX(属性!F:F,MATCH(强化!A2597,属性!A:A,0))</f>
        <v>17</v>
      </c>
      <c r="D2597" s="4">
        <f t="shared" si="285"/>
        <v>75</v>
      </c>
      <c r="E2597" s="4">
        <v>0</v>
      </c>
      <c r="F2597" s="4">
        <v>0</v>
      </c>
      <c r="G2597" s="4">
        <v>0</v>
      </c>
      <c r="H2597" s="4">
        <f t="shared" si="287"/>
        <v>0</v>
      </c>
      <c r="I2597" s="4">
        <f t="shared" si="288"/>
        <v>1140</v>
      </c>
      <c r="J2597" s="4">
        <f t="shared" si="286"/>
        <v>10172</v>
      </c>
      <c r="K2597" s="4">
        <f t="shared" si="283"/>
        <v>6000</v>
      </c>
      <c r="L2597" s="4">
        <f>IF(D2597=1,"",VLOOKUP(D2597,系数!$AA$1:$AJ$12,MATCH(C2597,圣物评级,0),1))</f>
        <v>40</v>
      </c>
      <c r="M2597" s="4">
        <f t="shared" si="289"/>
        <v>116955</v>
      </c>
    </row>
    <row r="2598" spans="1:13" x14ac:dyDescent="0.3">
      <c r="A2598" s="4">
        <f t="shared" si="284"/>
        <v>81000022</v>
      </c>
      <c r="B2598" s="4">
        <v>1</v>
      </c>
      <c r="C2598" s="4">
        <f>INDEX(属性!F:F,MATCH(强化!A2598,属性!A:A,0))</f>
        <v>17</v>
      </c>
      <c r="D2598" s="4">
        <f t="shared" si="285"/>
        <v>76</v>
      </c>
      <c r="E2598" s="4">
        <v>0</v>
      </c>
      <c r="F2598" s="4">
        <v>0</v>
      </c>
      <c r="G2598" s="4">
        <v>0</v>
      </c>
      <c r="H2598" s="4">
        <f t="shared" si="287"/>
        <v>0</v>
      </c>
      <c r="I2598" s="4">
        <f t="shared" si="288"/>
        <v>1150</v>
      </c>
      <c r="J2598" s="4">
        <f t="shared" si="286"/>
        <v>11290</v>
      </c>
      <c r="K2598" s="4">
        <f t="shared" si="283"/>
        <v>6000</v>
      </c>
      <c r="L2598" s="4">
        <f>IF(D2598=1,"",VLOOKUP(D2598,系数!$AA$1:$AJ$12,MATCH(C2598,圣物评级,0),1))</f>
        <v>40</v>
      </c>
      <c r="M2598" s="4">
        <f t="shared" si="289"/>
        <v>127127</v>
      </c>
    </row>
    <row r="2599" spans="1:13" x14ac:dyDescent="0.3">
      <c r="A2599" s="4">
        <f t="shared" si="284"/>
        <v>81000022</v>
      </c>
      <c r="B2599" s="4">
        <v>1</v>
      </c>
      <c r="C2599" s="4">
        <f>INDEX(属性!F:F,MATCH(强化!A2599,属性!A:A,0))</f>
        <v>17</v>
      </c>
      <c r="D2599" s="4">
        <f t="shared" si="285"/>
        <v>77</v>
      </c>
      <c r="E2599" s="4">
        <v>0</v>
      </c>
      <c r="F2599" s="4">
        <v>0</v>
      </c>
      <c r="G2599" s="4">
        <v>0</v>
      </c>
      <c r="H2599" s="4">
        <f t="shared" si="287"/>
        <v>0</v>
      </c>
      <c r="I2599" s="4">
        <f t="shared" si="288"/>
        <v>1160</v>
      </c>
      <c r="J2599" s="4">
        <f t="shared" si="286"/>
        <v>12531</v>
      </c>
      <c r="K2599" s="4">
        <f t="shared" si="283"/>
        <v>6000</v>
      </c>
      <c r="L2599" s="4">
        <f>IF(D2599=1,"",VLOOKUP(D2599,系数!$AA$1:$AJ$12,MATCH(C2599,圣物评级,0),1))</f>
        <v>40</v>
      </c>
      <c r="M2599" s="4">
        <f t="shared" si="289"/>
        <v>138417</v>
      </c>
    </row>
    <row r="2600" spans="1:13" x14ac:dyDescent="0.3">
      <c r="A2600" s="4">
        <f t="shared" si="284"/>
        <v>81000022</v>
      </c>
      <c r="B2600" s="4">
        <v>1</v>
      </c>
      <c r="C2600" s="4">
        <f>INDEX(属性!F:F,MATCH(强化!A2600,属性!A:A,0))</f>
        <v>17</v>
      </c>
      <c r="D2600" s="4">
        <f t="shared" si="285"/>
        <v>78</v>
      </c>
      <c r="E2600" s="4">
        <v>0</v>
      </c>
      <c r="F2600" s="4">
        <v>0</v>
      </c>
      <c r="G2600" s="4">
        <v>0</v>
      </c>
      <c r="H2600" s="4">
        <f t="shared" si="287"/>
        <v>0</v>
      </c>
      <c r="I2600" s="4">
        <f t="shared" si="288"/>
        <v>1170</v>
      </c>
      <c r="J2600" s="4">
        <f t="shared" si="286"/>
        <v>13909</v>
      </c>
      <c r="K2600" s="4">
        <f t="shared" si="283"/>
        <v>6000</v>
      </c>
      <c r="L2600" s="4">
        <f>IF(D2600=1,"",VLOOKUP(D2600,系数!$AA$1:$AJ$12,MATCH(C2600,圣物评级,0),1))</f>
        <v>40</v>
      </c>
      <c r="M2600" s="4">
        <f t="shared" si="289"/>
        <v>150948</v>
      </c>
    </row>
    <row r="2601" spans="1:13" x14ac:dyDescent="0.3">
      <c r="A2601" s="4">
        <f t="shared" si="284"/>
        <v>81000022</v>
      </c>
      <c r="B2601" s="4">
        <v>1</v>
      </c>
      <c r="C2601" s="4">
        <f>INDEX(属性!F:F,MATCH(强化!A2601,属性!A:A,0))</f>
        <v>17</v>
      </c>
      <c r="D2601" s="4">
        <f t="shared" si="285"/>
        <v>79</v>
      </c>
      <c r="E2601" s="4">
        <v>0</v>
      </c>
      <c r="F2601" s="4">
        <v>0</v>
      </c>
      <c r="G2601" s="4">
        <v>0</v>
      </c>
      <c r="H2601" s="4">
        <f t="shared" si="287"/>
        <v>0</v>
      </c>
      <c r="I2601" s="4">
        <f t="shared" si="288"/>
        <v>1180</v>
      </c>
      <c r="J2601" s="4">
        <f t="shared" si="286"/>
        <v>15438</v>
      </c>
      <c r="K2601" s="4">
        <f t="shared" si="283"/>
        <v>6000</v>
      </c>
      <c r="L2601" s="4">
        <f>IF(D2601=1,"",VLOOKUP(D2601,系数!$AA$1:$AJ$12,MATCH(C2601,圣物评级,0),1))</f>
        <v>40</v>
      </c>
      <c r="M2601" s="4">
        <f t="shared" si="289"/>
        <v>164857</v>
      </c>
    </row>
    <row r="2602" spans="1:13" x14ac:dyDescent="0.3">
      <c r="A2602" s="4">
        <f t="shared" si="284"/>
        <v>81000022</v>
      </c>
      <c r="B2602" s="4">
        <v>1</v>
      </c>
      <c r="C2602" s="4">
        <f>INDEX(属性!F:F,MATCH(强化!A2602,属性!A:A,0))</f>
        <v>17</v>
      </c>
      <c r="D2602" s="4">
        <f t="shared" si="285"/>
        <v>80</v>
      </c>
      <c r="E2602" s="4">
        <v>0</v>
      </c>
      <c r="F2602" s="4">
        <v>0</v>
      </c>
      <c r="G2602" s="4">
        <v>0</v>
      </c>
      <c r="H2602" s="4">
        <f t="shared" si="287"/>
        <v>0</v>
      </c>
      <c r="I2602" s="4">
        <f t="shared" si="288"/>
        <v>1190</v>
      </c>
      <c r="J2602" s="4">
        <f t="shared" si="286"/>
        <v>18000</v>
      </c>
      <c r="K2602" s="4">
        <f t="shared" si="283"/>
        <v>6000</v>
      </c>
      <c r="L2602" s="4">
        <f>IF(D2602=1,"",VLOOKUP(D2602,系数!$AA$1:$AJ$12,MATCH(C2602,圣物评级,0),1))</f>
        <v>45</v>
      </c>
      <c r="M2602" s="4">
        <f t="shared" si="289"/>
        <v>180295</v>
      </c>
    </row>
    <row r="2603" spans="1:13" x14ac:dyDescent="0.3">
      <c r="A2603" s="4">
        <f t="shared" si="284"/>
        <v>81000022</v>
      </c>
      <c r="B2603" s="4">
        <v>1</v>
      </c>
      <c r="C2603" s="4">
        <f>INDEX(属性!F:F,MATCH(强化!A2603,属性!A:A,0))</f>
        <v>17</v>
      </c>
      <c r="D2603" s="4">
        <f t="shared" si="285"/>
        <v>81</v>
      </c>
      <c r="E2603" s="4">
        <v>0</v>
      </c>
      <c r="F2603" s="4">
        <v>0</v>
      </c>
      <c r="G2603" s="4">
        <v>0</v>
      </c>
      <c r="H2603" s="4">
        <f t="shared" si="287"/>
        <v>0</v>
      </c>
      <c r="I2603" s="4">
        <f t="shared" si="288"/>
        <v>1200</v>
      </c>
      <c r="J2603" s="4">
        <f t="shared" si="286"/>
        <v>21000</v>
      </c>
      <c r="K2603" s="4">
        <f t="shared" si="283"/>
        <v>6000</v>
      </c>
      <c r="L2603" s="4">
        <f>IF(D2603=1,"",VLOOKUP(D2603,系数!$AA$1:$AJ$12,MATCH(C2603,圣物评级,0),1))</f>
        <v>45</v>
      </c>
      <c r="M2603" s="4">
        <f t="shared" si="289"/>
        <v>198295</v>
      </c>
    </row>
    <row r="2604" spans="1:13" x14ac:dyDescent="0.3">
      <c r="A2604" s="4">
        <f t="shared" si="284"/>
        <v>81000022</v>
      </c>
      <c r="B2604" s="4">
        <v>1</v>
      </c>
      <c r="C2604" s="4">
        <f>INDEX(属性!F:F,MATCH(强化!A2604,属性!A:A,0))</f>
        <v>17</v>
      </c>
      <c r="D2604" s="4">
        <f t="shared" si="285"/>
        <v>82</v>
      </c>
      <c r="E2604" s="4">
        <v>0</v>
      </c>
      <c r="F2604" s="4">
        <v>0</v>
      </c>
      <c r="G2604" s="4">
        <v>0</v>
      </c>
      <c r="H2604" s="4">
        <f t="shared" si="287"/>
        <v>0</v>
      </c>
      <c r="I2604" s="4">
        <f t="shared" si="288"/>
        <v>1210</v>
      </c>
      <c r="J2604" s="4">
        <f t="shared" si="286"/>
        <v>24000</v>
      </c>
      <c r="K2604" s="4">
        <f t="shared" si="283"/>
        <v>6000</v>
      </c>
      <c r="L2604" s="4">
        <f>IF(D2604=1,"",VLOOKUP(D2604,系数!$AA$1:$AJ$12,MATCH(C2604,圣物评级,0),1))</f>
        <v>45</v>
      </c>
      <c r="M2604" s="4">
        <f t="shared" si="289"/>
        <v>219295</v>
      </c>
    </row>
    <row r="2605" spans="1:13" x14ac:dyDescent="0.3">
      <c r="A2605" s="4">
        <f t="shared" si="284"/>
        <v>81000022</v>
      </c>
      <c r="B2605" s="4">
        <v>1</v>
      </c>
      <c r="C2605" s="4">
        <f>INDEX(属性!F:F,MATCH(强化!A2605,属性!A:A,0))</f>
        <v>17</v>
      </c>
      <c r="D2605" s="4">
        <f t="shared" si="285"/>
        <v>83</v>
      </c>
      <c r="E2605" s="4">
        <v>0</v>
      </c>
      <c r="F2605" s="4">
        <v>0</v>
      </c>
      <c r="G2605" s="4">
        <v>0</v>
      </c>
      <c r="H2605" s="4">
        <f t="shared" si="287"/>
        <v>0</v>
      </c>
      <c r="I2605" s="4">
        <f t="shared" si="288"/>
        <v>1220</v>
      </c>
      <c r="J2605" s="4">
        <f t="shared" si="286"/>
        <v>27000</v>
      </c>
      <c r="K2605" s="4">
        <f t="shared" si="283"/>
        <v>6000</v>
      </c>
      <c r="L2605" s="4">
        <f>IF(D2605=1,"",VLOOKUP(D2605,系数!$AA$1:$AJ$12,MATCH(C2605,圣物评级,0),1))</f>
        <v>45</v>
      </c>
      <c r="M2605" s="4">
        <f t="shared" si="289"/>
        <v>243295</v>
      </c>
    </row>
    <row r="2606" spans="1:13" x14ac:dyDescent="0.3">
      <c r="A2606" s="4">
        <f t="shared" si="284"/>
        <v>81000022</v>
      </c>
      <c r="B2606" s="4">
        <v>1</v>
      </c>
      <c r="C2606" s="4">
        <f>INDEX(属性!F:F,MATCH(强化!A2606,属性!A:A,0))</f>
        <v>17</v>
      </c>
      <c r="D2606" s="4">
        <f t="shared" si="285"/>
        <v>84</v>
      </c>
      <c r="E2606" s="4">
        <v>0</v>
      </c>
      <c r="F2606" s="4">
        <v>0</v>
      </c>
      <c r="G2606" s="4">
        <v>0</v>
      </c>
      <c r="H2606" s="4">
        <f t="shared" si="287"/>
        <v>0</v>
      </c>
      <c r="I2606" s="4">
        <f t="shared" si="288"/>
        <v>1230</v>
      </c>
      <c r="J2606" s="4">
        <f t="shared" si="286"/>
        <v>30000</v>
      </c>
      <c r="K2606" s="4">
        <f t="shared" si="283"/>
        <v>6000</v>
      </c>
      <c r="L2606" s="4">
        <f>IF(D2606=1,"",VLOOKUP(D2606,系数!$AA$1:$AJ$12,MATCH(C2606,圣物评级,0),1))</f>
        <v>45</v>
      </c>
      <c r="M2606" s="4">
        <f t="shared" si="289"/>
        <v>270295</v>
      </c>
    </row>
    <row r="2607" spans="1:13" x14ac:dyDescent="0.3">
      <c r="A2607" s="4">
        <f t="shared" si="284"/>
        <v>81000022</v>
      </c>
      <c r="B2607" s="4">
        <v>1</v>
      </c>
      <c r="C2607" s="4">
        <f>INDEX(属性!F:F,MATCH(强化!A2607,属性!A:A,0))</f>
        <v>17</v>
      </c>
      <c r="D2607" s="4">
        <f t="shared" si="285"/>
        <v>85</v>
      </c>
      <c r="E2607" s="4">
        <v>0</v>
      </c>
      <c r="F2607" s="4">
        <v>0</v>
      </c>
      <c r="G2607" s="4">
        <v>0</v>
      </c>
      <c r="H2607" s="4">
        <f t="shared" si="287"/>
        <v>0</v>
      </c>
      <c r="I2607" s="4">
        <f t="shared" si="288"/>
        <v>1240</v>
      </c>
      <c r="J2607" s="4">
        <f t="shared" si="286"/>
        <v>35000</v>
      </c>
      <c r="K2607" s="4">
        <f t="shared" si="283"/>
        <v>6000</v>
      </c>
      <c r="L2607" s="4">
        <f>IF(D2607=1,"",VLOOKUP(D2607,系数!$AA$1:$AJ$12,MATCH(C2607,圣物评级,0),1))</f>
        <v>45</v>
      </c>
      <c r="M2607" s="4">
        <f t="shared" si="289"/>
        <v>300295</v>
      </c>
    </row>
    <row r="2608" spans="1:13" x14ac:dyDescent="0.3">
      <c r="A2608" s="4">
        <f t="shared" si="284"/>
        <v>81000022</v>
      </c>
      <c r="B2608" s="4">
        <v>1</v>
      </c>
      <c r="C2608" s="4">
        <f>INDEX(属性!F:F,MATCH(强化!A2608,属性!A:A,0))</f>
        <v>17</v>
      </c>
      <c r="D2608" s="4">
        <f t="shared" si="285"/>
        <v>86</v>
      </c>
      <c r="E2608" s="4">
        <v>0</v>
      </c>
      <c r="F2608" s="4">
        <v>0</v>
      </c>
      <c r="G2608" s="4">
        <v>0</v>
      </c>
      <c r="H2608" s="4">
        <f t="shared" si="287"/>
        <v>0</v>
      </c>
      <c r="I2608" s="4">
        <f t="shared" si="288"/>
        <v>1250</v>
      </c>
      <c r="J2608" s="4">
        <f t="shared" si="286"/>
        <v>40000</v>
      </c>
      <c r="K2608" s="4">
        <f t="shared" si="283"/>
        <v>6000</v>
      </c>
      <c r="L2608" s="4">
        <f>IF(D2608=1,"",VLOOKUP(D2608,系数!$AA$1:$AJ$12,MATCH(C2608,圣物评级,0),1))</f>
        <v>45</v>
      </c>
      <c r="M2608" s="4">
        <f t="shared" si="289"/>
        <v>335295</v>
      </c>
    </row>
    <row r="2609" spans="1:13" x14ac:dyDescent="0.3">
      <c r="A2609" s="4">
        <f t="shared" si="284"/>
        <v>81000022</v>
      </c>
      <c r="B2609" s="4">
        <v>1</v>
      </c>
      <c r="C2609" s="4">
        <f>INDEX(属性!F:F,MATCH(强化!A2609,属性!A:A,0))</f>
        <v>17</v>
      </c>
      <c r="D2609" s="4">
        <f t="shared" si="285"/>
        <v>87</v>
      </c>
      <c r="E2609" s="4">
        <v>0</v>
      </c>
      <c r="F2609" s="4">
        <v>0</v>
      </c>
      <c r="G2609" s="4">
        <v>0</v>
      </c>
      <c r="H2609" s="4">
        <f t="shared" si="287"/>
        <v>0</v>
      </c>
      <c r="I2609" s="4">
        <f t="shared" si="288"/>
        <v>1260</v>
      </c>
      <c r="J2609" s="4">
        <f t="shared" si="286"/>
        <v>45000</v>
      </c>
      <c r="K2609" s="4">
        <f t="shared" si="283"/>
        <v>6000</v>
      </c>
      <c r="L2609" s="4">
        <f>IF(D2609=1,"",VLOOKUP(D2609,系数!$AA$1:$AJ$12,MATCH(C2609,圣物评级,0),1))</f>
        <v>45</v>
      </c>
      <c r="M2609" s="4">
        <f t="shared" si="289"/>
        <v>375295</v>
      </c>
    </row>
    <row r="2610" spans="1:13" x14ac:dyDescent="0.3">
      <c r="A2610" s="4">
        <f t="shared" si="284"/>
        <v>81000022</v>
      </c>
      <c r="B2610" s="4">
        <v>1</v>
      </c>
      <c r="C2610" s="4">
        <f>INDEX(属性!F:F,MATCH(强化!A2610,属性!A:A,0))</f>
        <v>17</v>
      </c>
      <c r="D2610" s="4">
        <f t="shared" si="285"/>
        <v>88</v>
      </c>
      <c r="E2610" s="4">
        <v>0</v>
      </c>
      <c r="F2610" s="4">
        <v>0</v>
      </c>
      <c r="G2610" s="4">
        <v>0</v>
      </c>
      <c r="H2610" s="4">
        <f t="shared" si="287"/>
        <v>0</v>
      </c>
      <c r="I2610" s="4">
        <f t="shared" si="288"/>
        <v>1270</v>
      </c>
      <c r="J2610" s="4">
        <f t="shared" si="286"/>
        <v>50000</v>
      </c>
      <c r="K2610" s="4">
        <f t="shared" si="283"/>
        <v>6000</v>
      </c>
      <c r="L2610" s="4">
        <f>IF(D2610=1,"",VLOOKUP(D2610,系数!$AA$1:$AJ$12,MATCH(C2610,圣物评级,0),1))</f>
        <v>45</v>
      </c>
      <c r="M2610" s="4">
        <f t="shared" si="289"/>
        <v>420295</v>
      </c>
    </row>
    <row r="2611" spans="1:13" x14ac:dyDescent="0.3">
      <c r="A2611" s="4">
        <f t="shared" si="284"/>
        <v>81000022</v>
      </c>
      <c r="B2611" s="4">
        <v>1</v>
      </c>
      <c r="C2611" s="4">
        <f>INDEX(属性!F:F,MATCH(强化!A2611,属性!A:A,0))</f>
        <v>17</v>
      </c>
      <c r="D2611" s="4">
        <f t="shared" si="285"/>
        <v>89</v>
      </c>
      <c r="E2611" s="4">
        <v>0</v>
      </c>
      <c r="F2611" s="4">
        <v>0</v>
      </c>
      <c r="G2611" s="4">
        <v>0</v>
      </c>
      <c r="H2611" s="4">
        <f t="shared" si="287"/>
        <v>0</v>
      </c>
      <c r="I2611" s="4">
        <f t="shared" si="288"/>
        <v>1280</v>
      </c>
      <c r="J2611" s="4">
        <f t="shared" si="286"/>
        <v>55000</v>
      </c>
      <c r="K2611" s="4">
        <f t="shared" si="283"/>
        <v>6000</v>
      </c>
      <c r="L2611" s="4">
        <f>IF(D2611=1,"",VLOOKUP(D2611,系数!$AA$1:$AJ$12,MATCH(C2611,圣物评级,0),1))</f>
        <v>45</v>
      </c>
      <c r="M2611" s="4">
        <f t="shared" si="289"/>
        <v>470295</v>
      </c>
    </row>
    <row r="2612" spans="1:13" x14ac:dyDescent="0.3">
      <c r="A2612" s="4">
        <f t="shared" si="284"/>
        <v>81000022</v>
      </c>
      <c r="B2612" s="4">
        <v>1</v>
      </c>
      <c r="C2612" s="4">
        <f>INDEX(属性!F:F,MATCH(强化!A2612,属性!A:A,0))</f>
        <v>17</v>
      </c>
      <c r="D2612" s="4">
        <f t="shared" si="285"/>
        <v>90</v>
      </c>
      <c r="E2612" s="4">
        <v>0</v>
      </c>
      <c r="F2612" s="4">
        <v>0</v>
      </c>
      <c r="G2612" s="4">
        <v>0</v>
      </c>
      <c r="H2612" s="4">
        <f t="shared" si="287"/>
        <v>0</v>
      </c>
      <c r="I2612" s="4">
        <f t="shared" si="288"/>
        <v>1290</v>
      </c>
      <c r="J2612" s="4">
        <f t="shared" si="286"/>
        <v>55000</v>
      </c>
      <c r="K2612" s="4">
        <f t="shared" ref="K2612:K2675" si="290">60*100</f>
        <v>6000</v>
      </c>
      <c r="L2612" s="4">
        <f>IF(D2612=1,"",VLOOKUP(D2612,系数!$AA$1:$AJ$12,MATCH(C2612,圣物评级,0),1))</f>
        <v>50</v>
      </c>
      <c r="M2612" s="4">
        <f t="shared" si="289"/>
        <v>525295</v>
      </c>
    </row>
    <row r="2613" spans="1:13" x14ac:dyDescent="0.3">
      <c r="A2613" s="4">
        <f t="shared" si="284"/>
        <v>81000022</v>
      </c>
      <c r="B2613" s="4">
        <v>1</v>
      </c>
      <c r="C2613" s="4">
        <f>INDEX(属性!F:F,MATCH(强化!A2613,属性!A:A,0))</f>
        <v>17</v>
      </c>
      <c r="D2613" s="4">
        <f t="shared" si="285"/>
        <v>91</v>
      </c>
      <c r="E2613" s="4">
        <v>0</v>
      </c>
      <c r="F2613" s="4">
        <v>0</v>
      </c>
      <c r="G2613" s="4">
        <v>0</v>
      </c>
      <c r="H2613" s="4">
        <f t="shared" si="287"/>
        <v>0</v>
      </c>
      <c r="I2613" s="4">
        <f t="shared" si="288"/>
        <v>1300</v>
      </c>
      <c r="J2613" s="4">
        <f t="shared" si="286"/>
        <v>55000</v>
      </c>
      <c r="K2613" s="4">
        <f t="shared" si="290"/>
        <v>6000</v>
      </c>
      <c r="L2613" s="4">
        <f>IF(D2613=1,"",VLOOKUP(D2613,系数!$AA$1:$AJ$12,MATCH(C2613,圣物评级,0),1))</f>
        <v>50</v>
      </c>
      <c r="M2613" s="4">
        <f t="shared" si="289"/>
        <v>580295</v>
      </c>
    </row>
    <row r="2614" spans="1:13" x14ac:dyDescent="0.3">
      <c r="A2614" s="4">
        <f t="shared" si="284"/>
        <v>81000022</v>
      </c>
      <c r="B2614" s="4">
        <v>1</v>
      </c>
      <c r="C2614" s="4">
        <f>INDEX(属性!F:F,MATCH(强化!A2614,属性!A:A,0))</f>
        <v>17</v>
      </c>
      <c r="D2614" s="4">
        <f t="shared" si="285"/>
        <v>92</v>
      </c>
      <c r="E2614" s="4">
        <v>0</v>
      </c>
      <c r="F2614" s="4">
        <v>0</v>
      </c>
      <c r="G2614" s="4">
        <v>0</v>
      </c>
      <c r="H2614" s="4">
        <f t="shared" si="287"/>
        <v>0</v>
      </c>
      <c r="I2614" s="4">
        <f t="shared" si="288"/>
        <v>1310</v>
      </c>
      <c r="J2614" s="4">
        <f t="shared" si="286"/>
        <v>55000</v>
      </c>
      <c r="K2614" s="4">
        <f t="shared" si="290"/>
        <v>6000</v>
      </c>
      <c r="L2614" s="4">
        <f>IF(D2614=1,"",VLOOKUP(D2614,系数!$AA$1:$AJ$12,MATCH(C2614,圣物评级,0),1))</f>
        <v>50</v>
      </c>
      <c r="M2614" s="4">
        <f t="shared" si="289"/>
        <v>635295</v>
      </c>
    </row>
    <row r="2615" spans="1:13" x14ac:dyDescent="0.3">
      <c r="A2615" s="4">
        <f t="shared" si="284"/>
        <v>81000022</v>
      </c>
      <c r="B2615" s="4">
        <v>1</v>
      </c>
      <c r="C2615" s="4">
        <f>INDEX(属性!F:F,MATCH(强化!A2615,属性!A:A,0))</f>
        <v>17</v>
      </c>
      <c r="D2615" s="4">
        <f t="shared" si="285"/>
        <v>93</v>
      </c>
      <c r="E2615" s="4">
        <v>0</v>
      </c>
      <c r="F2615" s="4">
        <v>0</v>
      </c>
      <c r="G2615" s="4">
        <v>0</v>
      </c>
      <c r="H2615" s="4">
        <f t="shared" si="287"/>
        <v>0</v>
      </c>
      <c r="I2615" s="4">
        <f t="shared" si="288"/>
        <v>1320</v>
      </c>
      <c r="J2615" s="4">
        <f t="shared" si="286"/>
        <v>55000</v>
      </c>
      <c r="K2615" s="4">
        <f t="shared" si="290"/>
        <v>6000</v>
      </c>
      <c r="L2615" s="4">
        <f>IF(D2615=1,"",VLOOKUP(D2615,系数!$AA$1:$AJ$12,MATCH(C2615,圣物评级,0),1))</f>
        <v>50</v>
      </c>
      <c r="M2615" s="4">
        <f t="shared" si="289"/>
        <v>690295</v>
      </c>
    </row>
    <row r="2616" spans="1:13" x14ac:dyDescent="0.3">
      <c r="A2616" s="4">
        <f t="shared" si="284"/>
        <v>81000022</v>
      </c>
      <c r="B2616" s="4">
        <v>1</v>
      </c>
      <c r="C2616" s="4">
        <f>INDEX(属性!F:F,MATCH(强化!A2616,属性!A:A,0))</f>
        <v>17</v>
      </c>
      <c r="D2616" s="4">
        <f t="shared" si="285"/>
        <v>94</v>
      </c>
      <c r="E2616" s="4">
        <v>0</v>
      </c>
      <c r="F2616" s="4">
        <v>0</v>
      </c>
      <c r="G2616" s="4">
        <v>0</v>
      </c>
      <c r="H2616" s="4">
        <f t="shared" si="287"/>
        <v>0</v>
      </c>
      <c r="I2616" s="4">
        <f t="shared" si="288"/>
        <v>1330</v>
      </c>
      <c r="J2616" s="4">
        <f t="shared" si="286"/>
        <v>55000</v>
      </c>
      <c r="K2616" s="4">
        <f t="shared" si="290"/>
        <v>6000</v>
      </c>
      <c r="L2616" s="4">
        <f>IF(D2616=1,"",VLOOKUP(D2616,系数!$AA$1:$AJ$12,MATCH(C2616,圣物评级,0),1))</f>
        <v>50</v>
      </c>
      <c r="M2616" s="4">
        <f t="shared" si="289"/>
        <v>745295</v>
      </c>
    </row>
    <row r="2617" spans="1:13" x14ac:dyDescent="0.3">
      <c r="A2617" s="4">
        <f t="shared" si="284"/>
        <v>81000022</v>
      </c>
      <c r="B2617" s="4">
        <v>1</v>
      </c>
      <c r="C2617" s="4">
        <f>INDEX(属性!F:F,MATCH(强化!A2617,属性!A:A,0))</f>
        <v>17</v>
      </c>
      <c r="D2617" s="4">
        <f t="shared" si="285"/>
        <v>95</v>
      </c>
      <c r="E2617" s="4">
        <v>0</v>
      </c>
      <c r="F2617" s="4">
        <v>0</v>
      </c>
      <c r="G2617" s="4">
        <v>0</v>
      </c>
      <c r="H2617" s="4">
        <f t="shared" si="287"/>
        <v>0</v>
      </c>
      <c r="I2617" s="4">
        <f t="shared" si="288"/>
        <v>1340</v>
      </c>
      <c r="J2617" s="4">
        <f t="shared" si="286"/>
        <v>55000</v>
      </c>
      <c r="K2617" s="4">
        <f t="shared" si="290"/>
        <v>6000</v>
      </c>
      <c r="L2617" s="4">
        <f>IF(D2617=1,"",VLOOKUP(D2617,系数!$AA$1:$AJ$12,MATCH(C2617,圣物评级,0),1))</f>
        <v>50</v>
      </c>
      <c r="M2617" s="4">
        <f t="shared" si="289"/>
        <v>800295</v>
      </c>
    </row>
    <row r="2618" spans="1:13" x14ac:dyDescent="0.3">
      <c r="A2618" s="4">
        <f t="shared" si="284"/>
        <v>81000022</v>
      </c>
      <c r="B2618" s="4">
        <v>1</v>
      </c>
      <c r="C2618" s="4">
        <f>INDEX(属性!F:F,MATCH(强化!A2618,属性!A:A,0))</f>
        <v>17</v>
      </c>
      <c r="D2618" s="4">
        <f t="shared" si="285"/>
        <v>96</v>
      </c>
      <c r="E2618" s="4">
        <v>0</v>
      </c>
      <c r="F2618" s="4">
        <v>0</v>
      </c>
      <c r="G2618" s="4">
        <v>0</v>
      </c>
      <c r="H2618" s="4">
        <f t="shared" si="287"/>
        <v>0</v>
      </c>
      <c r="I2618" s="4">
        <f t="shared" si="288"/>
        <v>1350</v>
      </c>
      <c r="J2618" s="4">
        <f t="shared" si="286"/>
        <v>55000</v>
      </c>
      <c r="K2618" s="4">
        <f t="shared" si="290"/>
        <v>6000</v>
      </c>
      <c r="L2618" s="4">
        <f>IF(D2618=1,"",VLOOKUP(D2618,系数!$AA$1:$AJ$12,MATCH(C2618,圣物评级,0),1))</f>
        <v>50</v>
      </c>
      <c r="M2618" s="4">
        <f t="shared" si="289"/>
        <v>855295</v>
      </c>
    </row>
    <row r="2619" spans="1:13" x14ac:dyDescent="0.3">
      <c r="A2619" s="4">
        <f t="shared" si="284"/>
        <v>81000022</v>
      </c>
      <c r="B2619" s="4">
        <v>1</v>
      </c>
      <c r="C2619" s="4">
        <f>INDEX(属性!F:F,MATCH(强化!A2619,属性!A:A,0))</f>
        <v>17</v>
      </c>
      <c r="D2619" s="4">
        <f t="shared" si="285"/>
        <v>97</v>
      </c>
      <c r="E2619" s="4">
        <v>0</v>
      </c>
      <c r="F2619" s="4">
        <v>0</v>
      </c>
      <c r="G2619" s="4">
        <v>0</v>
      </c>
      <c r="H2619" s="4">
        <f t="shared" si="287"/>
        <v>0</v>
      </c>
      <c r="I2619" s="4">
        <f t="shared" si="288"/>
        <v>1360</v>
      </c>
      <c r="J2619" s="4">
        <f t="shared" si="286"/>
        <v>55000</v>
      </c>
      <c r="K2619" s="4">
        <f t="shared" si="290"/>
        <v>6000</v>
      </c>
      <c r="L2619" s="4">
        <f>IF(D2619=1,"",VLOOKUP(D2619,系数!$AA$1:$AJ$12,MATCH(C2619,圣物评级,0),1))</f>
        <v>50</v>
      </c>
      <c r="M2619" s="4">
        <f t="shared" si="289"/>
        <v>910295</v>
      </c>
    </row>
    <row r="2620" spans="1:13" x14ac:dyDescent="0.3">
      <c r="A2620" s="4">
        <f t="shared" ref="A2620:A2683" si="291">A2500+1</f>
        <v>81000022</v>
      </c>
      <c r="B2620" s="4">
        <v>1</v>
      </c>
      <c r="C2620" s="4">
        <f>INDEX(属性!F:F,MATCH(强化!A2620,属性!A:A,0))</f>
        <v>17</v>
      </c>
      <c r="D2620" s="4">
        <f t="shared" ref="D2620:D2683" si="292">D2500</f>
        <v>98</v>
      </c>
      <c r="E2620" s="4">
        <v>0</v>
      </c>
      <c r="F2620" s="4">
        <v>0</v>
      </c>
      <c r="G2620" s="4">
        <v>0</v>
      </c>
      <c r="H2620" s="4">
        <f t="shared" si="287"/>
        <v>0</v>
      </c>
      <c r="I2620" s="4">
        <f t="shared" si="288"/>
        <v>1370</v>
      </c>
      <c r="J2620" s="4">
        <f t="shared" ref="J2620:J2683" si="293">J2500</f>
        <v>55000</v>
      </c>
      <c r="K2620" s="4">
        <f t="shared" si="290"/>
        <v>6000</v>
      </c>
      <c r="L2620" s="4">
        <f>IF(D2620=1,"",VLOOKUP(D2620,系数!$AA$1:$AJ$12,MATCH(C2620,圣物评级,0),1))</f>
        <v>50</v>
      </c>
      <c r="M2620" s="4">
        <f t="shared" si="289"/>
        <v>965295</v>
      </c>
    </row>
    <row r="2621" spans="1:13" x14ac:dyDescent="0.3">
      <c r="A2621" s="4">
        <f t="shared" si="291"/>
        <v>81000022</v>
      </c>
      <c r="B2621" s="4">
        <v>1</v>
      </c>
      <c r="C2621" s="4">
        <f>INDEX(属性!F:F,MATCH(强化!A2621,属性!A:A,0))</f>
        <v>17</v>
      </c>
      <c r="D2621" s="4">
        <f t="shared" si="292"/>
        <v>99</v>
      </c>
      <c r="E2621" s="4">
        <v>0</v>
      </c>
      <c r="F2621" s="4">
        <v>0</v>
      </c>
      <c r="G2621" s="4">
        <v>0</v>
      </c>
      <c r="H2621" s="4">
        <f t="shared" si="287"/>
        <v>0</v>
      </c>
      <c r="I2621" s="4">
        <f t="shared" si="288"/>
        <v>1380</v>
      </c>
      <c r="J2621" s="4">
        <f t="shared" si="293"/>
        <v>55000</v>
      </c>
      <c r="K2621" s="4">
        <f t="shared" si="290"/>
        <v>6000</v>
      </c>
      <c r="L2621" s="4">
        <f>IF(D2621=1,"",VLOOKUP(D2621,系数!$AA$1:$AJ$12,MATCH(C2621,圣物评级,0),1))</f>
        <v>50</v>
      </c>
      <c r="M2621" s="4">
        <f t="shared" si="289"/>
        <v>1020295</v>
      </c>
    </row>
    <row r="2622" spans="1:13" x14ac:dyDescent="0.3">
      <c r="A2622" s="4">
        <f t="shared" si="291"/>
        <v>81000022</v>
      </c>
      <c r="B2622" s="4">
        <v>1</v>
      </c>
      <c r="C2622" s="4">
        <f>INDEX(属性!F:F,MATCH(强化!A2622,属性!A:A,0))</f>
        <v>17</v>
      </c>
      <c r="D2622" s="4">
        <f t="shared" si="292"/>
        <v>100</v>
      </c>
      <c r="E2622" s="4">
        <v>0</v>
      </c>
      <c r="F2622" s="4">
        <v>0</v>
      </c>
      <c r="G2622" s="4">
        <v>0</v>
      </c>
      <c r="H2622" s="4">
        <f t="shared" si="287"/>
        <v>0</v>
      </c>
      <c r="I2622" s="4">
        <f t="shared" si="288"/>
        <v>1390</v>
      </c>
      <c r="J2622" s="4">
        <f t="shared" si="293"/>
        <v>55000</v>
      </c>
      <c r="K2622" s="4">
        <f t="shared" si="290"/>
        <v>6000</v>
      </c>
      <c r="L2622" s="4">
        <f>IF(D2622=1,"",VLOOKUP(D2622,系数!$AA$1:$AJ$12,MATCH(C2622,圣物评级,0),1))</f>
        <v>55</v>
      </c>
      <c r="M2622" s="4">
        <f t="shared" si="289"/>
        <v>1075295</v>
      </c>
    </row>
    <row r="2623" spans="1:13" x14ac:dyDescent="0.3">
      <c r="A2623" s="4">
        <f t="shared" si="291"/>
        <v>81000022</v>
      </c>
      <c r="B2623" s="4">
        <v>1</v>
      </c>
      <c r="C2623" s="4">
        <f>INDEX(属性!F:F,MATCH(强化!A2623,属性!A:A,0))</f>
        <v>17</v>
      </c>
      <c r="D2623" s="4">
        <f t="shared" si="292"/>
        <v>101</v>
      </c>
      <c r="E2623" s="4">
        <v>0</v>
      </c>
      <c r="F2623" s="4">
        <v>0</v>
      </c>
      <c r="G2623" s="4">
        <v>0</v>
      </c>
      <c r="H2623" s="4">
        <f t="shared" si="287"/>
        <v>0</v>
      </c>
      <c r="I2623" s="4">
        <f t="shared" si="288"/>
        <v>1400</v>
      </c>
      <c r="J2623" s="4">
        <f t="shared" si="293"/>
        <v>55000</v>
      </c>
      <c r="K2623" s="4">
        <f t="shared" si="290"/>
        <v>6000</v>
      </c>
      <c r="L2623" s="4">
        <f>IF(D2623=1,"",VLOOKUP(D2623,系数!$AA$1:$AJ$12,MATCH(C2623,圣物评级,0),1))</f>
        <v>55</v>
      </c>
      <c r="M2623" s="4">
        <f t="shared" si="289"/>
        <v>1130295</v>
      </c>
    </row>
    <row r="2624" spans="1:13" x14ac:dyDescent="0.3">
      <c r="A2624" s="4">
        <f t="shared" si="291"/>
        <v>81000022</v>
      </c>
      <c r="B2624" s="4">
        <v>1</v>
      </c>
      <c r="C2624" s="4">
        <f>INDEX(属性!F:F,MATCH(强化!A2624,属性!A:A,0))</f>
        <v>17</v>
      </c>
      <c r="D2624" s="4">
        <f t="shared" si="292"/>
        <v>102</v>
      </c>
      <c r="E2624" s="4">
        <v>0</v>
      </c>
      <c r="F2624" s="4">
        <v>0</v>
      </c>
      <c r="G2624" s="4">
        <v>0</v>
      </c>
      <c r="H2624" s="4">
        <f t="shared" si="287"/>
        <v>0</v>
      </c>
      <c r="I2624" s="4">
        <f t="shared" si="288"/>
        <v>1410</v>
      </c>
      <c r="J2624" s="4">
        <f t="shared" si="293"/>
        <v>55000</v>
      </c>
      <c r="K2624" s="4">
        <f t="shared" si="290"/>
        <v>6000</v>
      </c>
      <c r="L2624" s="4">
        <f>IF(D2624=1,"",VLOOKUP(D2624,系数!$AA$1:$AJ$12,MATCH(C2624,圣物评级,0),1))</f>
        <v>55</v>
      </c>
      <c r="M2624" s="4">
        <f t="shared" si="289"/>
        <v>1185295</v>
      </c>
    </row>
    <row r="2625" spans="1:13" x14ac:dyDescent="0.3">
      <c r="A2625" s="4">
        <f t="shared" si="291"/>
        <v>81000022</v>
      </c>
      <c r="B2625" s="4">
        <v>1</v>
      </c>
      <c r="C2625" s="4">
        <f>INDEX(属性!F:F,MATCH(强化!A2625,属性!A:A,0))</f>
        <v>17</v>
      </c>
      <c r="D2625" s="4">
        <f t="shared" si="292"/>
        <v>103</v>
      </c>
      <c r="E2625" s="4">
        <v>0</v>
      </c>
      <c r="F2625" s="4">
        <v>0</v>
      </c>
      <c r="G2625" s="4">
        <v>0</v>
      </c>
      <c r="H2625" s="4">
        <f t="shared" si="287"/>
        <v>0</v>
      </c>
      <c r="I2625" s="4">
        <f t="shared" si="288"/>
        <v>1420</v>
      </c>
      <c r="J2625" s="4">
        <f t="shared" si="293"/>
        <v>55000</v>
      </c>
      <c r="K2625" s="4">
        <f t="shared" si="290"/>
        <v>6000</v>
      </c>
      <c r="L2625" s="4">
        <f>IF(D2625=1,"",VLOOKUP(D2625,系数!$AA$1:$AJ$12,MATCH(C2625,圣物评级,0),1))</f>
        <v>55</v>
      </c>
      <c r="M2625" s="4">
        <f t="shared" si="289"/>
        <v>1240295</v>
      </c>
    </row>
    <row r="2626" spans="1:13" x14ac:dyDescent="0.3">
      <c r="A2626" s="4">
        <f t="shared" si="291"/>
        <v>81000022</v>
      </c>
      <c r="B2626" s="4">
        <v>1</v>
      </c>
      <c r="C2626" s="4">
        <f>INDEX(属性!F:F,MATCH(强化!A2626,属性!A:A,0))</f>
        <v>17</v>
      </c>
      <c r="D2626" s="4">
        <f t="shared" si="292"/>
        <v>104</v>
      </c>
      <c r="E2626" s="4">
        <v>0</v>
      </c>
      <c r="F2626" s="4">
        <v>0</v>
      </c>
      <c r="G2626" s="4">
        <v>0</v>
      </c>
      <c r="H2626" s="4">
        <f t="shared" si="287"/>
        <v>0</v>
      </c>
      <c r="I2626" s="4">
        <f t="shared" si="288"/>
        <v>1430</v>
      </c>
      <c r="J2626" s="4">
        <f t="shared" si="293"/>
        <v>55000</v>
      </c>
      <c r="K2626" s="4">
        <f t="shared" si="290"/>
        <v>6000</v>
      </c>
      <c r="L2626" s="4">
        <f>IF(D2626=1,"",VLOOKUP(D2626,系数!$AA$1:$AJ$12,MATCH(C2626,圣物评级,0),1))</f>
        <v>55</v>
      </c>
      <c r="M2626" s="4">
        <f t="shared" si="289"/>
        <v>1295295</v>
      </c>
    </row>
    <row r="2627" spans="1:13" x14ac:dyDescent="0.3">
      <c r="A2627" s="4">
        <f t="shared" si="291"/>
        <v>81000022</v>
      </c>
      <c r="B2627" s="4">
        <v>1</v>
      </c>
      <c r="C2627" s="4">
        <f>INDEX(属性!F:F,MATCH(强化!A2627,属性!A:A,0))</f>
        <v>17</v>
      </c>
      <c r="D2627" s="4">
        <f t="shared" si="292"/>
        <v>105</v>
      </c>
      <c r="E2627" s="4">
        <v>0</v>
      </c>
      <c r="F2627" s="4">
        <v>0</v>
      </c>
      <c r="G2627" s="4">
        <v>0</v>
      </c>
      <c r="H2627" s="4">
        <f t="shared" ref="H2627:H2690" si="294">IF(B2627=1,0,VLOOKUP($C2627,圣物数值,2,0)+VLOOKUP($C2627,圣物数值,3,0)*($D2627-1))</f>
        <v>0</v>
      </c>
      <c r="I2627" s="4">
        <f t="shared" ref="I2627:I2690" si="295">IF(B2627=2,0,VLOOKUP($C2627,圣物数值,2,0)+VLOOKUP($C2627,圣物数值,3,0)*($D2627-1))</f>
        <v>1440</v>
      </c>
      <c r="J2627" s="4">
        <f t="shared" si="293"/>
        <v>55000</v>
      </c>
      <c r="K2627" s="4">
        <f t="shared" si="290"/>
        <v>6000</v>
      </c>
      <c r="L2627" s="4">
        <f>IF(D2627=1,"",VLOOKUP(D2627,系数!$AA$1:$AJ$12,MATCH(C2627,圣物评级,0),1))</f>
        <v>55</v>
      </c>
      <c r="M2627" s="4">
        <f t="shared" ref="M2627:M2690" si="296">IF(D2627=1,0,M2626+J2626)</f>
        <v>1350295</v>
      </c>
    </row>
    <row r="2628" spans="1:13" x14ac:dyDescent="0.3">
      <c r="A2628" s="4">
        <f t="shared" si="291"/>
        <v>81000022</v>
      </c>
      <c r="B2628" s="4">
        <v>1</v>
      </c>
      <c r="C2628" s="4">
        <f>INDEX(属性!F:F,MATCH(强化!A2628,属性!A:A,0))</f>
        <v>17</v>
      </c>
      <c r="D2628" s="4">
        <f t="shared" si="292"/>
        <v>106</v>
      </c>
      <c r="E2628" s="4">
        <v>0</v>
      </c>
      <c r="F2628" s="4">
        <v>0</v>
      </c>
      <c r="G2628" s="4">
        <v>0</v>
      </c>
      <c r="H2628" s="4">
        <f t="shared" si="294"/>
        <v>0</v>
      </c>
      <c r="I2628" s="4">
        <f t="shared" si="295"/>
        <v>1450</v>
      </c>
      <c r="J2628" s="4">
        <f t="shared" si="293"/>
        <v>55000</v>
      </c>
      <c r="K2628" s="4">
        <f t="shared" si="290"/>
        <v>6000</v>
      </c>
      <c r="L2628" s="4">
        <f>IF(D2628=1,"",VLOOKUP(D2628,系数!$AA$1:$AJ$12,MATCH(C2628,圣物评级,0),1))</f>
        <v>55</v>
      </c>
      <c r="M2628" s="4">
        <f t="shared" si="296"/>
        <v>1405295</v>
      </c>
    </row>
    <row r="2629" spans="1:13" x14ac:dyDescent="0.3">
      <c r="A2629" s="4">
        <f t="shared" si="291"/>
        <v>81000022</v>
      </c>
      <c r="B2629" s="4">
        <v>1</v>
      </c>
      <c r="C2629" s="4">
        <f>INDEX(属性!F:F,MATCH(强化!A2629,属性!A:A,0))</f>
        <v>17</v>
      </c>
      <c r="D2629" s="4">
        <f t="shared" si="292"/>
        <v>107</v>
      </c>
      <c r="E2629" s="4">
        <v>0</v>
      </c>
      <c r="F2629" s="4">
        <v>0</v>
      </c>
      <c r="G2629" s="4">
        <v>0</v>
      </c>
      <c r="H2629" s="4">
        <f t="shared" si="294"/>
        <v>0</v>
      </c>
      <c r="I2629" s="4">
        <f t="shared" si="295"/>
        <v>1460</v>
      </c>
      <c r="J2629" s="4">
        <f t="shared" si="293"/>
        <v>55000</v>
      </c>
      <c r="K2629" s="4">
        <f t="shared" si="290"/>
        <v>6000</v>
      </c>
      <c r="L2629" s="4">
        <f>IF(D2629=1,"",VLOOKUP(D2629,系数!$AA$1:$AJ$12,MATCH(C2629,圣物评级,0),1))</f>
        <v>55</v>
      </c>
      <c r="M2629" s="4">
        <f t="shared" si="296"/>
        <v>1460295</v>
      </c>
    </row>
    <row r="2630" spans="1:13" x14ac:dyDescent="0.3">
      <c r="A2630" s="4">
        <f t="shared" si="291"/>
        <v>81000022</v>
      </c>
      <c r="B2630" s="4">
        <v>1</v>
      </c>
      <c r="C2630" s="4">
        <f>INDEX(属性!F:F,MATCH(强化!A2630,属性!A:A,0))</f>
        <v>17</v>
      </c>
      <c r="D2630" s="4">
        <f t="shared" si="292"/>
        <v>108</v>
      </c>
      <c r="E2630" s="4">
        <v>0</v>
      </c>
      <c r="F2630" s="4">
        <v>0</v>
      </c>
      <c r="G2630" s="4">
        <v>0</v>
      </c>
      <c r="H2630" s="4">
        <f t="shared" si="294"/>
        <v>0</v>
      </c>
      <c r="I2630" s="4">
        <f t="shared" si="295"/>
        <v>1470</v>
      </c>
      <c r="J2630" s="4">
        <f t="shared" si="293"/>
        <v>55000</v>
      </c>
      <c r="K2630" s="4">
        <f t="shared" si="290"/>
        <v>6000</v>
      </c>
      <c r="L2630" s="4">
        <f>IF(D2630=1,"",VLOOKUP(D2630,系数!$AA$1:$AJ$12,MATCH(C2630,圣物评级,0),1))</f>
        <v>55</v>
      </c>
      <c r="M2630" s="4">
        <f t="shared" si="296"/>
        <v>1515295</v>
      </c>
    </row>
    <row r="2631" spans="1:13" x14ac:dyDescent="0.3">
      <c r="A2631" s="4">
        <f t="shared" si="291"/>
        <v>81000022</v>
      </c>
      <c r="B2631" s="4">
        <v>1</v>
      </c>
      <c r="C2631" s="4">
        <f>INDEX(属性!F:F,MATCH(强化!A2631,属性!A:A,0))</f>
        <v>17</v>
      </c>
      <c r="D2631" s="4">
        <f t="shared" si="292"/>
        <v>109</v>
      </c>
      <c r="E2631" s="4">
        <v>0</v>
      </c>
      <c r="F2631" s="4">
        <v>0</v>
      </c>
      <c r="G2631" s="4">
        <v>0</v>
      </c>
      <c r="H2631" s="4">
        <f t="shared" si="294"/>
        <v>0</v>
      </c>
      <c r="I2631" s="4">
        <f t="shared" si="295"/>
        <v>1480</v>
      </c>
      <c r="J2631" s="4">
        <f t="shared" si="293"/>
        <v>55000</v>
      </c>
      <c r="K2631" s="4">
        <f t="shared" si="290"/>
        <v>6000</v>
      </c>
      <c r="L2631" s="4">
        <f>IF(D2631=1,"",VLOOKUP(D2631,系数!$AA$1:$AJ$12,MATCH(C2631,圣物评级,0),1))</f>
        <v>55</v>
      </c>
      <c r="M2631" s="4">
        <f t="shared" si="296"/>
        <v>1570295</v>
      </c>
    </row>
    <row r="2632" spans="1:13" x14ac:dyDescent="0.3">
      <c r="A2632" s="4">
        <f t="shared" si="291"/>
        <v>81000022</v>
      </c>
      <c r="B2632" s="4">
        <v>1</v>
      </c>
      <c r="C2632" s="4">
        <f>INDEX(属性!F:F,MATCH(强化!A2632,属性!A:A,0))</f>
        <v>17</v>
      </c>
      <c r="D2632" s="4">
        <f t="shared" si="292"/>
        <v>110</v>
      </c>
      <c r="E2632" s="4">
        <v>0</v>
      </c>
      <c r="F2632" s="4">
        <v>0</v>
      </c>
      <c r="G2632" s="4">
        <v>0</v>
      </c>
      <c r="H2632" s="4">
        <f t="shared" si="294"/>
        <v>0</v>
      </c>
      <c r="I2632" s="4">
        <f t="shared" si="295"/>
        <v>1490</v>
      </c>
      <c r="J2632" s="4">
        <f t="shared" si="293"/>
        <v>55000</v>
      </c>
      <c r="K2632" s="4">
        <f t="shared" si="290"/>
        <v>6000</v>
      </c>
      <c r="L2632" s="4">
        <f>IF(D2632=1,"",VLOOKUP(D2632,系数!$AA$1:$AJ$12,MATCH(C2632,圣物评级,0),1))</f>
        <v>55</v>
      </c>
      <c r="M2632" s="4">
        <f t="shared" si="296"/>
        <v>1625295</v>
      </c>
    </row>
    <row r="2633" spans="1:13" x14ac:dyDescent="0.3">
      <c r="A2633" s="4">
        <f t="shared" si="291"/>
        <v>81000022</v>
      </c>
      <c r="B2633" s="4">
        <v>1</v>
      </c>
      <c r="C2633" s="4">
        <f>INDEX(属性!F:F,MATCH(强化!A2633,属性!A:A,0))</f>
        <v>17</v>
      </c>
      <c r="D2633" s="4">
        <f t="shared" si="292"/>
        <v>111</v>
      </c>
      <c r="E2633" s="4">
        <v>0</v>
      </c>
      <c r="F2633" s="4">
        <v>0</v>
      </c>
      <c r="G2633" s="4">
        <v>0</v>
      </c>
      <c r="H2633" s="4">
        <f t="shared" si="294"/>
        <v>0</v>
      </c>
      <c r="I2633" s="4">
        <f t="shared" si="295"/>
        <v>1500</v>
      </c>
      <c r="J2633" s="4">
        <f t="shared" si="293"/>
        <v>55000</v>
      </c>
      <c r="K2633" s="4">
        <f t="shared" si="290"/>
        <v>6000</v>
      </c>
      <c r="L2633" s="4">
        <f>IF(D2633=1,"",VLOOKUP(D2633,系数!$AA$1:$AJ$12,MATCH(C2633,圣物评级,0),1))</f>
        <v>55</v>
      </c>
      <c r="M2633" s="4">
        <f t="shared" si="296"/>
        <v>1680295</v>
      </c>
    </row>
    <row r="2634" spans="1:13" x14ac:dyDescent="0.3">
      <c r="A2634" s="4">
        <f t="shared" si="291"/>
        <v>81000022</v>
      </c>
      <c r="B2634" s="4">
        <v>1</v>
      </c>
      <c r="C2634" s="4">
        <f>INDEX(属性!F:F,MATCH(强化!A2634,属性!A:A,0))</f>
        <v>17</v>
      </c>
      <c r="D2634" s="4">
        <f t="shared" si="292"/>
        <v>112</v>
      </c>
      <c r="E2634" s="4">
        <v>0</v>
      </c>
      <c r="F2634" s="4">
        <v>0</v>
      </c>
      <c r="G2634" s="4">
        <v>0</v>
      </c>
      <c r="H2634" s="4">
        <f t="shared" si="294"/>
        <v>0</v>
      </c>
      <c r="I2634" s="4">
        <f t="shared" si="295"/>
        <v>1510</v>
      </c>
      <c r="J2634" s="4">
        <f t="shared" si="293"/>
        <v>55000</v>
      </c>
      <c r="K2634" s="4">
        <f t="shared" si="290"/>
        <v>6000</v>
      </c>
      <c r="L2634" s="4">
        <f>IF(D2634=1,"",VLOOKUP(D2634,系数!$AA$1:$AJ$12,MATCH(C2634,圣物评级,0),1))</f>
        <v>55</v>
      </c>
      <c r="M2634" s="4">
        <f t="shared" si="296"/>
        <v>1735295</v>
      </c>
    </row>
    <row r="2635" spans="1:13" x14ac:dyDescent="0.3">
      <c r="A2635" s="4">
        <f t="shared" si="291"/>
        <v>81000022</v>
      </c>
      <c r="B2635" s="4">
        <v>1</v>
      </c>
      <c r="C2635" s="4">
        <f>INDEX(属性!F:F,MATCH(强化!A2635,属性!A:A,0))</f>
        <v>17</v>
      </c>
      <c r="D2635" s="4">
        <f t="shared" si="292"/>
        <v>113</v>
      </c>
      <c r="E2635" s="4">
        <v>0</v>
      </c>
      <c r="F2635" s="4">
        <v>0</v>
      </c>
      <c r="G2635" s="4">
        <v>0</v>
      </c>
      <c r="H2635" s="4">
        <f t="shared" si="294"/>
        <v>0</v>
      </c>
      <c r="I2635" s="4">
        <f t="shared" si="295"/>
        <v>1520</v>
      </c>
      <c r="J2635" s="4">
        <f t="shared" si="293"/>
        <v>55000</v>
      </c>
      <c r="K2635" s="4">
        <f t="shared" si="290"/>
        <v>6000</v>
      </c>
      <c r="L2635" s="4">
        <f>IF(D2635=1,"",VLOOKUP(D2635,系数!$AA$1:$AJ$12,MATCH(C2635,圣物评级,0),1))</f>
        <v>55</v>
      </c>
      <c r="M2635" s="4">
        <f t="shared" si="296"/>
        <v>1790295</v>
      </c>
    </row>
    <row r="2636" spans="1:13" x14ac:dyDescent="0.3">
      <c r="A2636" s="4">
        <f t="shared" si="291"/>
        <v>81000022</v>
      </c>
      <c r="B2636" s="4">
        <v>1</v>
      </c>
      <c r="C2636" s="4">
        <f>INDEX(属性!F:F,MATCH(强化!A2636,属性!A:A,0))</f>
        <v>17</v>
      </c>
      <c r="D2636" s="4">
        <f t="shared" si="292"/>
        <v>114</v>
      </c>
      <c r="E2636" s="4">
        <v>0</v>
      </c>
      <c r="F2636" s="4">
        <v>0</v>
      </c>
      <c r="G2636" s="4">
        <v>0</v>
      </c>
      <c r="H2636" s="4">
        <f t="shared" si="294"/>
        <v>0</v>
      </c>
      <c r="I2636" s="4">
        <f t="shared" si="295"/>
        <v>1530</v>
      </c>
      <c r="J2636" s="4">
        <f t="shared" si="293"/>
        <v>55000</v>
      </c>
      <c r="K2636" s="4">
        <f t="shared" si="290"/>
        <v>6000</v>
      </c>
      <c r="L2636" s="4">
        <f>IF(D2636=1,"",VLOOKUP(D2636,系数!$AA$1:$AJ$12,MATCH(C2636,圣物评级,0),1))</f>
        <v>55</v>
      </c>
      <c r="M2636" s="4">
        <f t="shared" si="296"/>
        <v>1845295</v>
      </c>
    </row>
    <row r="2637" spans="1:13" x14ac:dyDescent="0.3">
      <c r="A2637" s="4">
        <f t="shared" si="291"/>
        <v>81000022</v>
      </c>
      <c r="B2637" s="4">
        <v>1</v>
      </c>
      <c r="C2637" s="4">
        <f>INDEX(属性!F:F,MATCH(强化!A2637,属性!A:A,0))</f>
        <v>17</v>
      </c>
      <c r="D2637" s="4">
        <f t="shared" si="292"/>
        <v>115</v>
      </c>
      <c r="E2637" s="4">
        <v>0</v>
      </c>
      <c r="F2637" s="4">
        <v>0</v>
      </c>
      <c r="G2637" s="4">
        <v>0</v>
      </c>
      <c r="H2637" s="4">
        <f t="shared" si="294"/>
        <v>0</v>
      </c>
      <c r="I2637" s="4">
        <f t="shared" si="295"/>
        <v>1540</v>
      </c>
      <c r="J2637" s="4">
        <f t="shared" si="293"/>
        <v>55000</v>
      </c>
      <c r="K2637" s="4">
        <f t="shared" si="290"/>
        <v>6000</v>
      </c>
      <c r="L2637" s="4">
        <f>IF(D2637=1,"",VLOOKUP(D2637,系数!$AA$1:$AJ$12,MATCH(C2637,圣物评级,0),1))</f>
        <v>55</v>
      </c>
      <c r="M2637" s="4">
        <f t="shared" si="296"/>
        <v>1900295</v>
      </c>
    </row>
    <row r="2638" spans="1:13" x14ac:dyDescent="0.3">
      <c r="A2638" s="4">
        <f t="shared" si="291"/>
        <v>81000022</v>
      </c>
      <c r="B2638" s="4">
        <v>1</v>
      </c>
      <c r="C2638" s="4">
        <f>INDEX(属性!F:F,MATCH(强化!A2638,属性!A:A,0))</f>
        <v>17</v>
      </c>
      <c r="D2638" s="4">
        <f t="shared" si="292"/>
        <v>116</v>
      </c>
      <c r="E2638" s="4">
        <v>0</v>
      </c>
      <c r="F2638" s="4">
        <v>0</v>
      </c>
      <c r="G2638" s="4">
        <v>0</v>
      </c>
      <c r="H2638" s="4">
        <f t="shared" si="294"/>
        <v>0</v>
      </c>
      <c r="I2638" s="4">
        <f t="shared" si="295"/>
        <v>1550</v>
      </c>
      <c r="J2638" s="4">
        <f t="shared" si="293"/>
        <v>55000</v>
      </c>
      <c r="K2638" s="4">
        <f t="shared" si="290"/>
        <v>6000</v>
      </c>
      <c r="L2638" s="4">
        <f>IF(D2638=1,"",VLOOKUP(D2638,系数!$AA$1:$AJ$12,MATCH(C2638,圣物评级,0),1))</f>
        <v>55</v>
      </c>
      <c r="M2638" s="4">
        <f t="shared" si="296"/>
        <v>1955295</v>
      </c>
    </row>
    <row r="2639" spans="1:13" x14ac:dyDescent="0.3">
      <c r="A2639" s="4">
        <f t="shared" si="291"/>
        <v>81000022</v>
      </c>
      <c r="B2639" s="4">
        <v>1</v>
      </c>
      <c r="C2639" s="4">
        <f>INDEX(属性!F:F,MATCH(强化!A2639,属性!A:A,0))</f>
        <v>17</v>
      </c>
      <c r="D2639" s="4">
        <f t="shared" si="292"/>
        <v>117</v>
      </c>
      <c r="E2639" s="4">
        <v>0</v>
      </c>
      <c r="F2639" s="4">
        <v>0</v>
      </c>
      <c r="G2639" s="4">
        <v>0</v>
      </c>
      <c r="H2639" s="4">
        <f t="shared" si="294"/>
        <v>0</v>
      </c>
      <c r="I2639" s="4">
        <f t="shared" si="295"/>
        <v>1560</v>
      </c>
      <c r="J2639" s="4">
        <f t="shared" si="293"/>
        <v>55000</v>
      </c>
      <c r="K2639" s="4">
        <f t="shared" si="290"/>
        <v>6000</v>
      </c>
      <c r="L2639" s="4">
        <f>IF(D2639=1,"",VLOOKUP(D2639,系数!$AA$1:$AJ$12,MATCH(C2639,圣物评级,0),1))</f>
        <v>55</v>
      </c>
      <c r="M2639" s="4">
        <f t="shared" si="296"/>
        <v>2010295</v>
      </c>
    </row>
    <row r="2640" spans="1:13" x14ac:dyDescent="0.3">
      <c r="A2640" s="4">
        <f t="shared" si="291"/>
        <v>81000022</v>
      </c>
      <c r="B2640" s="4">
        <v>1</v>
      </c>
      <c r="C2640" s="4">
        <f>INDEX(属性!F:F,MATCH(强化!A2640,属性!A:A,0))</f>
        <v>17</v>
      </c>
      <c r="D2640" s="4">
        <f t="shared" si="292"/>
        <v>118</v>
      </c>
      <c r="E2640" s="4">
        <v>0</v>
      </c>
      <c r="F2640" s="4">
        <v>0</v>
      </c>
      <c r="G2640" s="4">
        <v>0</v>
      </c>
      <c r="H2640" s="4">
        <f t="shared" si="294"/>
        <v>0</v>
      </c>
      <c r="I2640" s="4">
        <f t="shared" si="295"/>
        <v>1570</v>
      </c>
      <c r="J2640" s="4">
        <f t="shared" si="293"/>
        <v>55000</v>
      </c>
      <c r="K2640" s="4">
        <f t="shared" si="290"/>
        <v>6000</v>
      </c>
      <c r="L2640" s="4">
        <f>IF(D2640=1,"",VLOOKUP(D2640,系数!$AA$1:$AJ$12,MATCH(C2640,圣物评级,0),1))</f>
        <v>55</v>
      </c>
      <c r="M2640" s="4">
        <f t="shared" si="296"/>
        <v>2065295</v>
      </c>
    </row>
    <row r="2641" spans="1:13" x14ac:dyDescent="0.3">
      <c r="A2641" s="4">
        <f t="shared" si="291"/>
        <v>81000022</v>
      </c>
      <c r="B2641" s="4">
        <v>1</v>
      </c>
      <c r="C2641" s="4">
        <f>INDEX(属性!F:F,MATCH(强化!A2641,属性!A:A,0))</f>
        <v>17</v>
      </c>
      <c r="D2641" s="4">
        <f t="shared" si="292"/>
        <v>119</v>
      </c>
      <c r="E2641" s="4">
        <v>0</v>
      </c>
      <c r="F2641" s="4">
        <v>0</v>
      </c>
      <c r="G2641" s="4">
        <v>0</v>
      </c>
      <c r="H2641" s="4">
        <f t="shared" si="294"/>
        <v>0</v>
      </c>
      <c r="I2641" s="4">
        <f t="shared" si="295"/>
        <v>1580</v>
      </c>
      <c r="J2641" s="4">
        <f t="shared" si="293"/>
        <v>55000</v>
      </c>
      <c r="K2641" s="4">
        <f t="shared" si="290"/>
        <v>6000</v>
      </c>
      <c r="L2641" s="4">
        <f>IF(D2641=1,"",VLOOKUP(D2641,系数!$AA$1:$AJ$12,MATCH(C2641,圣物评级,0),1))</f>
        <v>55</v>
      </c>
      <c r="M2641" s="4">
        <f t="shared" si="296"/>
        <v>2120295</v>
      </c>
    </row>
    <row r="2642" spans="1:13" x14ac:dyDescent="0.3">
      <c r="A2642" s="4">
        <f t="shared" si="291"/>
        <v>81000022</v>
      </c>
      <c r="B2642" s="4">
        <v>1</v>
      </c>
      <c r="C2642" s="4">
        <f>INDEX(属性!F:F,MATCH(强化!A2642,属性!A:A,0))</f>
        <v>17</v>
      </c>
      <c r="D2642" s="4">
        <f t="shared" si="292"/>
        <v>120</v>
      </c>
      <c r="E2642" s="4">
        <v>0</v>
      </c>
      <c r="F2642" s="4">
        <v>0</v>
      </c>
      <c r="G2642" s="4">
        <v>0</v>
      </c>
      <c r="H2642" s="4">
        <f t="shared" si="294"/>
        <v>0</v>
      </c>
      <c r="I2642" s="4">
        <f t="shared" si="295"/>
        <v>1590</v>
      </c>
      <c r="J2642" s="4">
        <f t="shared" si="293"/>
        <v>55000</v>
      </c>
      <c r="K2642" s="4">
        <f t="shared" si="290"/>
        <v>6000</v>
      </c>
      <c r="L2642" s="4">
        <f>IF(D2642=1,"",VLOOKUP(D2642,系数!$AA$1:$AJ$12,MATCH(C2642,圣物评级,0),1))</f>
        <v>55</v>
      </c>
      <c r="M2642" s="4">
        <f t="shared" si="296"/>
        <v>2175295</v>
      </c>
    </row>
    <row r="2643" spans="1:13" x14ac:dyDescent="0.3">
      <c r="A2643" s="4">
        <f t="shared" si="291"/>
        <v>81000023</v>
      </c>
      <c r="B2643" s="4">
        <v>1</v>
      </c>
      <c r="C2643" s="4">
        <f>INDEX(属性!F:F,MATCH(强化!A2643,属性!A:A,0))</f>
        <v>17</v>
      </c>
      <c r="D2643" s="4">
        <f t="shared" si="292"/>
        <v>1</v>
      </c>
      <c r="E2643" s="4">
        <v>0</v>
      </c>
      <c r="F2643" s="4">
        <v>0</v>
      </c>
      <c r="G2643" s="4">
        <v>0</v>
      </c>
      <c r="H2643" s="4">
        <f t="shared" si="294"/>
        <v>0</v>
      </c>
      <c r="I2643" s="4">
        <f t="shared" si="295"/>
        <v>400</v>
      </c>
      <c r="J2643" s="4">
        <f t="shared" si="293"/>
        <v>10</v>
      </c>
      <c r="K2643" s="4">
        <f t="shared" si="290"/>
        <v>6000</v>
      </c>
      <c r="L2643" s="4" t="str">
        <f>IF(D2643=1,"",VLOOKUP(D2643,系数!$AA$1:$AJ$12,MATCH(C2643,圣物评级,0),1))</f>
        <v/>
      </c>
      <c r="M2643" s="4">
        <f t="shared" si="296"/>
        <v>0</v>
      </c>
    </row>
    <row r="2644" spans="1:13" x14ac:dyDescent="0.3">
      <c r="A2644" s="4">
        <f t="shared" si="291"/>
        <v>81000023</v>
      </c>
      <c r="B2644" s="4">
        <v>1</v>
      </c>
      <c r="C2644" s="4">
        <f>INDEX(属性!F:F,MATCH(强化!A2644,属性!A:A,0))</f>
        <v>17</v>
      </c>
      <c r="D2644" s="4">
        <f t="shared" si="292"/>
        <v>2</v>
      </c>
      <c r="E2644" s="4">
        <v>0</v>
      </c>
      <c r="F2644" s="4">
        <v>0</v>
      </c>
      <c r="G2644" s="4">
        <v>0</v>
      </c>
      <c r="H2644" s="4">
        <f t="shared" si="294"/>
        <v>0</v>
      </c>
      <c r="I2644" s="4">
        <f t="shared" si="295"/>
        <v>410</v>
      </c>
      <c r="J2644" s="4">
        <f t="shared" si="293"/>
        <v>20</v>
      </c>
      <c r="K2644" s="4">
        <f t="shared" si="290"/>
        <v>6000</v>
      </c>
      <c r="L2644" s="4">
        <f>IF(D2644=1,"",VLOOKUP(D2644,系数!$AA$1:$AJ$12,MATCH(C2644,圣物评级,0),1))</f>
        <v>5</v>
      </c>
      <c r="M2644" s="4">
        <f t="shared" si="296"/>
        <v>10</v>
      </c>
    </row>
    <row r="2645" spans="1:13" x14ac:dyDescent="0.3">
      <c r="A2645" s="4">
        <f t="shared" si="291"/>
        <v>81000023</v>
      </c>
      <c r="B2645" s="4">
        <v>1</v>
      </c>
      <c r="C2645" s="4">
        <f>INDEX(属性!F:F,MATCH(强化!A2645,属性!A:A,0))</f>
        <v>17</v>
      </c>
      <c r="D2645" s="4">
        <f t="shared" si="292"/>
        <v>3</v>
      </c>
      <c r="E2645" s="4">
        <v>0</v>
      </c>
      <c r="F2645" s="4">
        <v>0</v>
      </c>
      <c r="G2645" s="4">
        <v>0</v>
      </c>
      <c r="H2645" s="4">
        <f t="shared" si="294"/>
        <v>0</v>
      </c>
      <c r="I2645" s="4">
        <f t="shared" si="295"/>
        <v>420</v>
      </c>
      <c r="J2645" s="4">
        <f t="shared" si="293"/>
        <v>30</v>
      </c>
      <c r="K2645" s="4">
        <f t="shared" si="290"/>
        <v>6000</v>
      </c>
      <c r="L2645" s="4">
        <f>IF(D2645=1,"",VLOOKUP(D2645,系数!$AA$1:$AJ$12,MATCH(C2645,圣物评级,0),1))</f>
        <v>5</v>
      </c>
      <c r="M2645" s="4">
        <f t="shared" si="296"/>
        <v>30</v>
      </c>
    </row>
    <row r="2646" spans="1:13" x14ac:dyDescent="0.3">
      <c r="A2646" s="4">
        <f t="shared" si="291"/>
        <v>81000023</v>
      </c>
      <c r="B2646" s="4">
        <v>1</v>
      </c>
      <c r="C2646" s="4">
        <f>INDEX(属性!F:F,MATCH(强化!A2646,属性!A:A,0))</f>
        <v>17</v>
      </c>
      <c r="D2646" s="4">
        <f t="shared" si="292"/>
        <v>4</v>
      </c>
      <c r="E2646" s="4">
        <v>0</v>
      </c>
      <c r="F2646" s="4">
        <v>0</v>
      </c>
      <c r="G2646" s="4">
        <v>0</v>
      </c>
      <c r="H2646" s="4">
        <f t="shared" si="294"/>
        <v>0</v>
      </c>
      <c r="I2646" s="4">
        <f t="shared" si="295"/>
        <v>430</v>
      </c>
      <c r="J2646" s="4">
        <f t="shared" si="293"/>
        <v>40</v>
      </c>
      <c r="K2646" s="4">
        <f t="shared" si="290"/>
        <v>6000</v>
      </c>
      <c r="L2646" s="4">
        <f>IF(D2646=1,"",VLOOKUP(D2646,系数!$AA$1:$AJ$12,MATCH(C2646,圣物评级,0),1))</f>
        <v>5</v>
      </c>
      <c r="M2646" s="4">
        <f t="shared" si="296"/>
        <v>60</v>
      </c>
    </row>
    <row r="2647" spans="1:13" x14ac:dyDescent="0.3">
      <c r="A2647" s="4">
        <f t="shared" si="291"/>
        <v>81000023</v>
      </c>
      <c r="B2647" s="4">
        <v>1</v>
      </c>
      <c r="C2647" s="4">
        <f>INDEX(属性!F:F,MATCH(强化!A2647,属性!A:A,0))</f>
        <v>17</v>
      </c>
      <c r="D2647" s="4">
        <f t="shared" si="292"/>
        <v>5</v>
      </c>
      <c r="E2647" s="4">
        <v>0</v>
      </c>
      <c r="F2647" s="4">
        <v>0</v>
      </c>
      <c r="G2647" s="4">
        <v>0</v>
      </c>
      <c r="H2647" s="4">
        <f t="shared" si="294"/>
        <v>0</v>
      </c>
      <c r="I2647" s="4">
        <f t="shared" si="295"/>
        <v>440</v>
      </c>
      <c r="J2647" s="4">
        <f t="shared" si="293"/>
        <v>50</v>
      </c>
      <c r="K2647" s="4">
        <f t="shared" si="290"/>
        <v>6000</v>
      </c>
      <c r="L2647" s="4">
        <f>IF(D2647=1,"",VLOOKUP(D2647,系数!$AA$1:$AJ$12,MATCH(C2647,圣物评级,0),1))</f>
        <v>5</v>
      </c>
      <c r="M2647" s="4">
        <f t="shared" si="296"/>
        <v>100</v>
      </c>
    </row>
    <row r="2648" spans="1:13" x14ac:dyDescent="0.3">
      <c r="A2648" s="4">
        <f t="shared" si="291"/>
        <v>81000023</v>
      </c>
      <c r="B2648" s="4">
        <v>1</v>
      </c>
      <c r="C2648" s="4">
        <f>INDEX(属性!F:F,MATCH(强化!A2648,属性!A:A,0))</f>
        <v>17</v>
      </c>
      <c r="D2648" s="4">
        <f t="shared" si="292"/>
        <v>6</v>
      </c>
      <c r="E2648" s="4">
        <v>0</v>
      </c>
      <c r="F2648" s="4">
        <v>0</v>
      </c>
      <c r="G2648" s="4">
        <v>0</v>
      </c>
      <c r="H2648" s="4">
        <f t="shared" si="294"/>
        <v>0</v>
      </c>
      <c r="I2648" s="4">
        <f t="shared" si="295"/>
        <v>450</v>
      </c>
      <c r="J2648" s="4">
        <f t="shared" si="293"/>
        <v>60</v>
      </c>
      <c r="K2648" s="4">
        <f t="shared" si="290"/>
        <v>6000</v>
      </c>
      <c r="L2648" s="4">
        <f>IF(D2648=1,"",VLOOKUP(D2648,系数!$AA$1:$AJ$12,MATCH(C2648,圣物评级,0),1))</f>
        <v>5</v>
      </c>
      <c r="M2648" s="4">
        <f t="shared" si="296"/>
        <v>150</v>
      </c>
    </row>
    <row r="2649" spans="1:13" x14ac:dyDescent="0.3">
      <c r="A2649" s="4">
        <f t="shared" si="291"/>
        <v>81000023</v>
      </c>
      <c r="B2649" s="4">
        <v>1</v>
      </c>
      <c r="C2649" s="4">
        <f>INDEX(属性!F:F,MATCH(强化!A2649,属性!A:A,0))</f>
        <v>17</v>
      </c>
      <c r="D2649" s="4">
        <f t="shared" si="292"/>
        <v>7</v>
      </c>
      <c r="E2649" s="4">
        <v>0</v>
      </c>
      <c r="F2649" s="4">
        <v>0</v>
      </c>
      <c r="G2649" s="4">
        <v>0</v>
      </c>
      <c r="H2649" s="4">
        <f t="shared" si="294"/>
        <v>0</v>
      </c>
      <c r="I2649" s="4">
        <f t="shared" si="295"/>
        <v>460</v>
      </c>
      <c r="J2649" s="4">
        <f t="shared" si="293"/>
        <v>70</v>
      </c>
      <c r="K2649" s="4">
        <f t="shared" si="290"/>
        <v>6000</v>
      </c>
      <c r="L2649" s="4">
        <f>IF(D2649=1,"",VLOOKUP(D2649,系数!$AA$1:$AJ$12,MATCH(C2649,圣物评级,0),1))</f>
        <v>5</v>
      </c>
      <c r="M2649" s="4">
        <f t="shared" si="296"/>
        <v>210</v>
      </c>
    </row>
    <row r="2650" spans="1:13" x14ac:dyDescent="0.3">
      <c r="A2650" s="4">
        <f t="shared" si="291"/>
        <v>81000023</v>
      </c>
      <c r="B2650" s="4">
        <v>1</v>
      </c>
      <c r="C2650" s="4">
        <f>INDEX(属性!F:F,MATCH(强化!A2650,属性!A:A,0))</f>
        <v>17</v>
      </c>
      <c r="D2650" s="4">
        <f t="shared" si="292"/>
        <v>8</v>
      </c>
      <c r="E2650" s="4">
        <v>0</v>
      </c>
      <c r="F2650" s="4">
        <v>0</v>
      </c>
      <c r="G2650" s="4">
        <v>0</v>
      </c>
      <c r="H2650" s="4">
        <f t="shared" si="294"/>
        <v>0</v>
      </c>
      <c r="I2650" s="4">
        <f t="shared" si="295"/>
        <v>470</v>
      </c>
      <c r="J2650" s="4">
        <f t="shared" si="293"/>
        <v>80</v>
      </c>
      <c r="K2650" s="4">
        <f t="shared" si="290"/>
        <v>6000</v>
      </c>
      <c r="L2650" s="4">
        <f>IF(D2650=1,"",VLOOKUP(D2650,系数!$AA$1:$AJ$12,MATCH(C2650,圣物评级,0),1))</f>
        <v>5</v>
      </c>
      <c r="M2650" s="4">
        <f t="shared" si="296"/>
        <v>280</v>
      </c>
    </row>
    <row r="2651" spans="1:13" x14ac:dyDescent="0.3">
      <c r="A2651" s="4">
        <f t="shared" si="291"/>
        <v>81000023</v>
      </c>
      <c r="B2651" s="4">
        <v>1</v>
      </c>
      <c r="C2651" s="4">
        <f>INDEX(属性!F:F,MATCH(强化!A2651,属性!A:A,0))</f>
        <v>17</v>
      </c>
      <c r="D2651" s="4">
        <f t="shared" si="292"/>
        <v>9</v>
      </c>
      <c r="E2651" s="4">
        <v>0</v>
      </c>
      <c r="F2651" s="4">
        <v>0</v>
      </c>
      <c r="G2651" s="4">
        <v>0</v>
      </c>
      <c r="H2651" s="4">
        <f t="shared" si="294"/>
        <v>0</v>
      </c>
      <c r="I2651" s="4">
        <f t="shared" si="295"/>
        <v>480</v>
      </c>
      <c r="J2651" s="4">
        <f t="shared" si="293"/>
        <v>90</v>
      </c>
      <c r="K2651" s="4">
        <f t="shared" si="290"/>
        <v>6000</v>
      </c>
      <c r="L2651" s="4">
        <f>IF(D2651=1,"",VLOOKUP(D2651,系数!$AA$1:$AJ$12,MATCH(C2651,圣物评级,0),1))</f>
        <v>5</v>
      </c>
      <c r="M2651" s="4">
        <f t="shared" si="296"/>
        <v>360</v>
      </c>
    </row>
    <row r="2652" spans="1:13" x14ac:dyDescent="0.3">
      <c r="A2652" s="4">
        <f t="shared" si="291"/>
        <v>81000023</v>
      </c>
      <c r="B2652" s="4">
        <v>1</v>
      </c>
      <c r="C2652" s="4">
        <f>INDEX(属性!F:F,MATCH(强化!A2652,属性!A:A,0))</f>
        <v>17</v>
      </c>
      <c r="D2652" s="4">
        <f t="shared" si="292"/>
        <v>10</v>
      </c>
      <c r="E2652" s="4">
        <v>0</v>
      </c>
      <c r="F2652" s="4">
        <v>0</v>
      </c>
      <c r="G2652" s="4">
        <v>0</v>
      </c>
      <c r="H2652" s="4">
        <f t="shared" si="294"/>
        <v>0</v>
      </c>
      <c r="I2652" s="4">
        <f t="shared" si="295"/>
        <v>490</v>
      </c>
      <c r="J2652" s="4">
        <f t="shared" si="293"/>
        <v>100</v>
      </c>
      <c r="K2652" s="4">
        <f t="shared" si="290"/>
        <v>6000</v>
      </c>
      <c r="L2652" s="4">
        <f>IF(D2652=1,"",VLOOKUP(D2652,系数!$AA$1:$AJ$12,MATCH(C2652,圣物评级,0),1))</f>
        <v>10</v>
      </c>
      <c r="M2652" s="4">
        <f t="shared" si="296"/>
        <v>450</v>
      </c>
    </row>
    <row r="2653" spans="1:13" x14ac:dyDescent="0.3">
      <c r="A2653" s="4">
        <f t="shared" si="291"/>
        <v>81000023</v>
      </c>
      <c r="B2653" s="4">
        <v>1</v>
      </c>
      <c r="C2653" s="4">
        <f>INDEX(属性!F:F,MATCH(强化!A2653,属性!A:A,0))</f>
        <v>17</v>
      </c>
      <c r="D2653" s="4">
        <f t="shared" si="292"/>
        <v>11</v>
      </c>
      <c r="E2653" s="4">
        <v>0</v>
      </c>
      <c r="F2653" s="4">
        <v>0</v>
      </c>
      <c r="G2653" s="4">
        <v>0</v>
      </c>
      <c r="H2653" s="4">
        <f t="shared" si="294"/>
        <v>0</v>
      </c>
      <c r="I2653" s="4">
        <f t="shared" si="295"/>
        <v>500</v>
      </c>
      <c r="J2653" s="4">
        <f t="shared" si="293"/>
        <v>120</v>
      </c>
      <c r="K2653" s="4">
        <f t="shared" si="290"/>
        <v>6000</v>
      </c>
      <c r="L2653" s="4">
        <f>IF(D2653=1,"",VLOOKUP(D2653,系数!$AA$1:$AJ$12,MATCH(C2653,圣物评级,0),1))</f>
        <v>10</v>
      </c>
      <c r="M2653" s="4">
        <f t="shared" si="296"/>
        <v>550</v>
      </c>
    </row>
    <row r="2654" spans="1:13" x14ac:dyDescent="0.3">
      <c r="A2654" s="4">
        <f t="shared" si="291"/>
        <v>81000023</v>
      </c>
      <c r="B2654" s="4">
        <v>1</v>
      </c>
      <c r="C2654" s="4">
        <f>INDEX(属性!F:F,MATCH(强化!A2654,属性!A:A,0))</f>
        <v>17</v>
      </c>
      <c r="D2654" s="4">
        <f t="shared" si="292"/>
        <v>12</v>
      </c>
      <c r="E2654" s="4">
        <v>0</v>
      </c>
      <c r="F2654" s="4">
        <v>0</v>
      </c>
      <c r="G2654" s="4">
        <v>0</v>
      </c>
      <c r="H2654" s="4">
        <f t="shared" si="294"/>
        <v>0</v>
      </c>
      <c r="I2654" s="4">
        <f t="shared" si="295"/>
        <v>510</v>
      </c>
      <c r="J2654" s="4">
        <f t="shared" si="293"/>
        <v>140</v>
      </c>
      <c r="K2654" s="4">
        <f t="shared" si="290"/>
        <v>6000</v>
      </c>
      <c r="L2654" s="4">
        <f>IF(D2654=1,"",VLOOKUP(D2654,系数!$AA$1:$AJ$12,MATCH(C2654,圣物评级,0),1))</f>
        <v>10</v>
      </c>
      <c r="M2654" s="4">
        <f t="shared" si="296"/>
        <v>670</v>
      </c>
    </row>
    <row r="2655" spans="1:13" x14ac:dyDescent="0.3">
      <c r="A2655" s="4">
        <f t="shared" si="291"/>
        <v>81000023</v>
      </c>
      <c r="B2655" s="4">
        <v>1</v>
      </c>
      <c r="C2655" s="4">
        <f>INDEX(属性!F:F,MATCH(强化!A2655,属性!A:A,0))</f>
        <v>17</v>
      </c>
      <c r="D2655" s="4">
        <f t="shared" si="292"/>
        <v>13</v>
      </c>
      <c r="E2655" s="4">
        <v>0</v>
      </c>
      <c r="F2655" s="4">
        <v>0</v>
      </c>
      <c r="G2655" s="4">
        <v>0</v>
      </c>
      <c r="H2655" s="4">
        <f t="shared" si="294"/>
        <v>0</v>
      </c>
      <c r="I2655" s="4">
        <f t="shared" si="295"/>
        <v>520</v>
      </c>
      <c r="J2655" s="4">
        <f t="shared" si="293"/>
        <v>160</v>
      </c>
      <c r="K2655" s="4">
        <f t="shared" si="290"/>
        <v>6000</v>
      </c>
      <c r="L2655" s="4">
        <f>IF(D2655=1,"",VLOOKUP(D2655,系数!$AA$1:$AJ$12,MATCH(C2655,圣物评级,0),1))</f>
        <v>10</v>
      </c>
      <c r="M2655" s="4">
        <f t="shared" si="296"/>
        <v>810</v>
      </c>
    </row>
    <row r="2656" spans="1:13" x14ac:dyDescent="0.3">
      <c r="A2656" s="4">
        <f t="shared" si="291"/>
        <v>81000023</v>
      </c>
      <c r="B2656" s="4">
        <v>1</v>
      </c>
      <c r="C2656" s="4">
        <f>INDEX(属性!F:F,MATCH(强化!A2656,属性!A:A,0))</f>
        <v>17</v>
      </c>
      <c r="D2656" s="4">
        <f t="shared" si="292"/>
        <v>14</v>
      </c>
      <c r="E2656" s="4">
        <v>0</v>
      </c>
      <c r="F2656" s="4">
        <v>0</v>
      </c>
      <c r="G2656" s="4">
        <v>0</v>
      </c>
      <c r="H2656" s="4">
        <f t="shared" si="294"/>
        <v>0</v>
      </c>
      <c r="I2656" s="4">
        <f t="shared" si="295"/>
        <v>530</v>
      </c>
      <c r="J2656" s="4">
        <f t="shared" si="293"/>
        <v>180</v>
      </c>
      <c r="K2656" s="4">
        <f t="shared" si="290"/>
        <v>6000</v>
      </c>
      <c r="L2656" s="4">
        <f>IF(D2656=1,"",VLOOKUP(D2656,系数!$AA$1:$AJ$12,MATCH(C2656,圣物评级,0),1))</f>
        <v>10</v>
      </c>
      <c r="M2656" s="4">
        <f t="shared" si="296"/>
        <v>970</v>
      </c>
    </row>
    <row r="2657" spans="1:13" x14ac:dyDescent="0.3">
      <c r="A2657" s="4">
        <f t="shared" si="291"/>
        <v>81000023</v>
      </c>
      <c r="B2657" s="4">
        <v>1</v>
      </c>
      <c r="C2657" s="4">
        <f>INDEX(属性!F:F,MATCH(强化!A2657,属性!A:A,0))</f>
        <v>17</v>
      </c>
      <c r="D2657" s="4">
        <f t="shared" si="292"/>
        <v>15</v>
      </c>
      <c r="E2657" s="4">
        <v>0</v>
      </c>
      <c r="F2657" s="4">
        <v>0</v>
      </c>
      <c r="G2657" s="4">
        <v>0</v>
      </c>
      <c r="H2657" s="4">
        <f t="shared" si="294"/>
        <v>0</v>
      </c>
      <c r="I2657" s="4">
        <f t="shared" si="295"/>
        <v>540</v>
      </c>
      <c r="J2657" s="4">
        <f t="shared" si="293"/>
        <v>200</v>
      </c>
      <c r="K2657" s="4">
        <f t="shared" si="290"/>
        <v>6000</v>
      </c>
      <c r="L2657" s="4">
        <f>IF(D2657=1,"",VLOOKUP(D2657,系数!$AA$1:$AJ$12,MATCH(C2657,圣物评级,0),1))</f>
        <v>10</v>
      </c>
      <c r="M2657" s="4">
        <f t="shared" si="296"/>
        <v>1150</v>
      </c>
    </row>
    <row r="2658" spans="1:13" x14ac:dyDescent="0.3">
      <c r="A2658" s="4">
        <f t="shared" si="291"/>
        <v>81000023</v>
      </c>
      <c r="B2658" s="4">
        <v>1</v>
      </c>
      <c r="C2658" s="4">
        <f>INDEX(属性!F:F,MATCH(强化!A2658,属性!A:A,0))</f>
        <v>17</v>
      </c>
      <c r="D2658" s="4">
        <f t="shared" si="292"/>
        <v>16</v>
      </c>
      <c r="E2658" s="4">
        <v>0</v>
      </c>
      <c r="F2658" s="4">
        <v>0</v>
      </c>
      <c r="G2658" s="4">
        <v>0</v>
      </c>
      <c r="H2658" s="4">
        <f t="shared" si="294"/>
        <v>0</v>
      </c>
      <c r="I2658" s="4">
        <f t="shared" si="295"/>
        <v>550</v>
      </c>
      <c r="J2658" s="4">
        <f t="shared" si="293"/>
        <v>220</v>
      </c>
      <c r="K2658" s="4">
        <f t="shared" si="290"/>
        <v>6000</v>
      </c>
      <c r="L2658" s="4">
        <f>IF(D2658=1,"",VLOOKUP(D2658,系数!$AA$1:$AJ$12,MATCH(C2658,圣物评级,0),1))</f>
        <v>10</v>
      </c>
      <c r="M2658" s="4">
        <f t="shared" si="296"/>
        <v>1350</v>
      </c>
    </row>
    <row r="2659" spans="1:13" x14ac:dyDescent="0.3">
      <c r="A2659" s="4">
        <f t="shared" si="291"/>
        <v>81000023</v>
      </c>
      <c r="B2659" s="4">
        <v>1</v>
      </c>
      <c r="C2659" s="4">
        <f>INDEX(属性!F:F,MATCH(强化!A2659,属性!A:A,0))</f>
        <v>17</v>
      </c>
      <c r="D2659" s="4">
        <f t="shared" si="292"/>
        <v>17</v>
      </c>
      <c r="E2659" s="4">
        <v>0</v>
      </c>
      <c r="F2659" s="4">
        <v>0</v>
      </c>
      <c r="G2659" s="4">
        <v>0</v>
      </c>
      <c r="H2659" s="4">
        <f t="shared" si="294"/>
        <v>0</v>
      </c>
      <c r="I2659" s="4">
        <f t="shared" si="295"/>
        <v>560</v>
      </c>
      <c r="J2659" s="4">
        <f t="shared" si="293"/>
        <v>240</v>
      </c>
      <c r="K2659" s="4">
        <f t="shared" si="290"/>
        <v>6000</v>
      </c>
      <c r="L2659" s="4">
        <f>IF(D2659=1,"",VLOOKUP(D2659,系数!$AA$1:$AJ$12,MATCH(C2659,圣物评级,0),1))</f>
        <v>10</v>
      </c>
      <c r="M2659" s="4">
        <f t="shared" si="296"/>
        <v>1570</v>
      </c>
    </row>
    <row r="2660" spans="1:13" x14ac:dyDescent="0.3">
      <c r="A2660" s="4">
        <f t="shared" si="291"/>
        <v>81000023</v>
      </c>
      <c r="B2660" s="4">
        <v>1</v>
      </c>
      <c r="C2660" s="4">
        <f>INDEX(属性!F:F,MATCH(强化!A2660,属性!A:A,0))</f>
        <v>17</v>
      </c>
      <c r="D2660" s="4">
        <f t="shared" si="292"/>
        <v>18</v>
      </c>
      <c r="E2660" s="4">
        <v>0</v>
      </c>
      <c r="F2660" s="4">
        <v>0</v>
      </c>
      <c r="G2660" s="4">
        <v>0</v>
      </c>
      <c r="H2660" s="4">
        <f t="shared" si="294"/>
        <v>0</v>
      </c>
      <c r="I2660" s="4">
        <f t="shared" si="295"/>
        <v>570</v>
      </c>
      <c r="J2660" s="4">
        <f t="shared" si="293"/>
        <v>260</v>
      </c>
      <c r="K2660" s="4">
        <f t="shared" si="290"/>
        <v>6000</v>
      </c>
      <c r="L2660" s="4">
        <f>IF(D2660=1,"",VLOOKUP(D2660,系数!$AA$1:$AJ$12,MATCH(C2660,圣物评级,0),1))</f>
        <v>10</v>
      </c>
      <c r="M2660" s="4">
        <f t="shared" si="296"/>
        <v>1810</v>
      </c>
    </row>
    <row r="2661" spans="1:13" x14ac:dyDescent="0.3">
      <c r="A2661" s="4">
        <f t="shared" si="291"/>
        <v>81000023</v>
      </c>
      <c r="B2661" s="4">
        <v>1</v>
      </c>
      <c r="C2661" s="4">
        <f>INDEX(属性!F:F,MATCH(强化!A2661,属性!A:A,0))</f>
        <v>17</v>
      </c>
      <c r="D2661" s="4">
        <f t="shared" si="292"/>
        <v>19</v>
      </c>
      <c r="E2661" s="4">
        <v>0</v>
      </c>
      <c r="F2661" s="4">
        <v>0</v>
      </c>
      <c r="G2661" s="4">
        <v>0</v>
      </c>
      <c r="H2661" s="4">
        <f t="shared" si="294"/>
        <v>0</v>
      </c>
      <c r="I2661" s="4">
        <f t="shared" si="295"/>
        <v>580</v>
      </c>
      <c r="J2661" s="4">
        <f t="shared" si="293"/>
        <v>280</v>
      </c>
      <c r="K2661" s="4">
        <f t="shared" si="290"/>
        <v>6000</v>
      </c>
      <c r="L2661" s="4">
        <f>IF(D2661=1,"",VLOOKUP(D2661,系数!$AA$1:$AJ$12,MATCH(C2661,圣物评级,0),1))</f>
        <v>10</v>
      </c>
      <c r="M2661" s="4">
        <f t="shared" si="296"/>
        <v>2070</v>
      </c>
    </row>
    <row r="2662" spans="1:13" x14ac:dyDescent="0.3">
      <c r="A2662" s="4">
        <f t="shared" si="291"/>
        <v>81000023</v>
      </c>
      <c r="B2662" s="4">
        <v>1</v>
      </c>
      <c r="C2662" s="4">
        <f>INDEX(属性!F:F,MATCH(强化!A2662,属性!A:A,0))</f>
        <v>17</v>
      </c>
      <c r="D2662" s="4">
        <f t="shared" si="292"/>
        <v>20</v>
      </c>
      <c r="E2662" s="4">
        <v>0</v>
      </c>
      <c r="F2662" s="4">
        <v>0</v>
      </c>
      <c r="G2662" s="4">
        <v>0</v>
      </c>
      <c r="H2662" s="4">
        <f t="shared" si="294"/>
        <v>0</v>
      </c>
      <c r="I2662" s="4">
        <f t="shared" si="295"/>
        <v>590</v>
      </c>
      <c r="J2662" s="4">
        <f t="shared" si="293"/>
        <v>300</v>
      </c>
      <c r="K2662" s="4">
        <f t="shared" si="290"/>
        <v>6000</v>
      </c>
      <c r="L2662" s="4">
        <f>IF(D2662=1,"",VLOOKUP(D2662,系数!$AA$1:$AJ$12,MATCH(C2662,圣物评级,0),1))</f>
        <v>15</v>
      </c>
      <c r="M2662" s="4">
        <f t="shared" si="296"/>
        <v>2350</v>
      </c>
    </row>
    <row r="2663" spans="1:13" x14ac:dyDescent="0.3">
      <c r="A2663" s="4">
        <f t="shared" si="291"/>
        <v>81000023</v>
      </c>
      <c r="B2663" s="4">
        <v>1</v>
      </c>
      <c r="C2663" s="4">
        <f>INDEX(属性!F:F,MATCH(强化!A2663,属性!A:A,0))</f>
        <v>17</v>
      </c>
      <c r="D2663" s="4">
        <f t="shared" si="292"/>
        <v>21</v>
      </c>
      <c r="E2663" s="4">
        <v>0</v>
      </c>
      <c r="F2663" s="4">
        <v>0</v>
      </c>
      <c r="G2663" s="4">
        <v>0</v>
      </c>
      <c r="H2663" s="4">
        <f t="shared" si="294"/>
        <v>0</v>
      </c>
      <c r="I2663" s="4">
        <f t="shared" si="295"/>
        <v>600</v>
      </c>
      <c r="J2663" s="4">
        <f t="shared" si="293"/>
        <v>320</v>
      </c>
      <c r="K2663" s="4">
        <f t="shared" si="290"/>
        <v>6000</v>
      </c>
      <c r="L2663" s="4">
        <f>IF(D2663=1,"",VLOOKUP(D2663,系数!$AA$1:$AJ$12,MATCH(C2663,圣物评级,0),1))</f>
        <v>15</v>
      </c>
      <c r="M2663" s="4">
        <f t="shared" si="296"/>
        <v>2650</v>
      </c>
    </row>
    <row r="2664" spans="1:13" x14ac:dyDescent="0.3">
      <c r="A2664" s="4">
        <f t="shared" si="291"/>
        <v>81000023</v>
      </c>
      <c r="B2664" s="4">
        <v>1</v>
      </c>
      <c r="C2664" s="4">
        <f>INDEX(属性!F:F,MATCH(强化!A2664,属性!A:A,0))</f>
        <v>17</v>
      </c>
      <c r="D2664" s="4">
        <f t="shared" si="292"/>
        <v>22</v>
      </c>
      <c r="E2664" s="4">
        <v>0</v>
      </c>
      <c r="F2664" s="4">
        <v>0</v>
      </c>
      <c r="G2664" s="4">
        <v>0</v>
      </c>
      <c r="H2664" s="4">
        <f t="shared" si="294"/>
        <v>0</v>
      </c>
      <c r="I2664" s="4">
        <f t="shared" si="295"/>
        <v>610</v>
      </c>
      <c r="J2664" s="4">
        <f t="shared" si="293"/>
        <v>340</v>
      </c>
      <c r="K2664" s="4">
        <f t="shared" si="290"/>
        <v>6000</v>
      </c>
      <c r="L2664" s="4">
        <f>IF(D2664=1,"",VLOOKUP(D2664,系数!$AA$1:$AJ$12,MATCH(C2664,圣物评级,0),1))</f>
        <v>15</v>
      </c>
      <c r="M2664" s="4">
        <f t="shared" si="296"/>
        <v>2970</v>
      </c>
    </row>
    <row r="2665" spans="1:13" x14ac:dyDescent="0.3">
      <c r="A2665" s="4">
        <f t="shared" si="291"/>
        <v>81000023</v>
      </c>
      <c r="B2665" s="4">
        <v>1</v>
      </c>
      <c r="C2665" s="4">
        <f>INDEX(属性!F:F,MATCH(强化!A2665,属性!A:A,0))</f>
        <v>17</v>
      </c>
      <c r="D2665" s="4">
        <f t="shared" si="292"/>
        <v>23</v>
      </c>
      <c r="E2665" s="4">
        <v>0</v>
      </c>
      <c r="F2665" s="4">
        <v>0</v>
      </c>
      <c r="G2665" s="4">
        <v>0</v>
      </c>
      <c r="H2665" s="4">
        <f t="shared" si="294"/>
        <v>0</v>
      </c>
      <c r="I2665" s="4">
        <f t="shared" si="295"/>
        <v>620</v>
      </c>
      <c r="J2665" s="4">
        <f t="shared" si="293"/>
        <v>360</v>
      </c>
      <c r="K2665" s="4">
        <f t="shared" si="290"/>
        <v>6000</v>
      </c>
      <c r="L2665" s="4">
        <f>IF(D2665=1,"",VLOOKUP(D2665,系数!$AA$1:$AJ$12,MATCH(C2665,圣物评级,0),1))</f>
        <v>15</v>
      </c>
      <c r="M2665" s="4">
        <f t="shared" si="296"/>
        <v>3310</v>
      </c>
    </row>
    <row r="2666" spans="1:13" x14ac:dyDescent="0.3">
      <c r="A2666" s="4">
        <f t="shared" si="291"/>
        <v>81000023</v>
      </c>
      <c r="B2666" s="4">
        <v>1</v>
      </c>
      <c r="C2666" s="4">
        <f>INDEX(属性!F:F,MATCH(强化!A2666,属性!A:A,0))</f>
        <v>17</v>
      </c>
      <c r="D2666" s="4">
        <f t="shared" si="292"/>
        <v>24</v>
      </c>
      <c r="E2666" s="4">
        <v>0</v>
      </c>
      <c r="F2666" s="4">
        <v>0</v>
      </c>
      <c r="G2666" s="4">
        <v>0</v>
      </c>
      <c r="H2666" s="4">
        <f t="shared" si="294"/>
        <v>0</v>
      </c>
      <c r="I2666" s="4">
        <f t="shared" si="295"/>
        <v>630</v>
      </c>
      <c r="J2666" s="4">
        <f t="shared" si="293"/>
        <v>380</v>
      </c>
      <c r="K2666" s="4">
        <f t="shared" si="290"/>
        <v>6000</v>
      </c>
      <c r="L2666" s="4">
        <f>IF(D2666=1,"",VLOOKUP(D2666,系数!$AA$1:$AJ$12,MATCH(C2666,圣物评级,0),1))</f>
        <v>15</v>
      </c>
      <c r="M2666" s="4">
        <f t="shared" si="296"/>
        <v>3670</v>
      </c>
    </row>
    <row r="2667" spans="1:13" x14ac:dyDescent="0.3">
      <c r="A2667" s="4">
        <f t="shared" si="291"/>
        <v>81000023</v>
      </c>
      <c r="B2667" s="4">
        <v>1</v>
      </c>
      <c r="C2667" s="4">
        <f>INDEX(属性!F:F,MATCH(强化!A2667,属性!A:A,0))</f>
        <v>17</v>
      </c>
      <c r="D2667" s="4">
        <f t="shared" si="292"/>
        <v>25</v>
      </c>
      <c r="E2667" s="4">
        <v>0</v>
      </c>
      <c r="F2667" s="4">
        <v>0</v>
      </c>
      <c r="G2667" s="4">
        <v>0</v>
      </c>
      <c r="H2667" s="4">
        <f t="shared" si="294"/>
        <v>0</v>
      </c>
      <c r="I2667" s="4">
        <f t="shared" si="295"/>
        <v>640</v>
      </c>
      <c r="J2667" s="4">
        <f t="shared" si="293"/>
        <v>400</v>
      </c>
      <c r="K2667" s="4">
        <f t="shared" si="290"/>
        <v>6000</v>
      </c>
      <c r="L2667" s="4">
        <f>IF(D2667=1,"",VLOOKUP(D2667,系数!$AA$1:$AJ$12,MATCH(C2667,圣物评级,0),1))</f>
        <v>15</v>
      </c>
      <c r="M2667" s="4">
        <f t="shared" si="296"/>
        <v>4050</v>
      </c>
    </row>
    <row r="2668" spans="1:13" x14ac:dyDescent="0.3">
      <c r="A2668" s="4">
        <f t="shared" si="291"/>
        <v>81000023</v>
      </c>
      <c r="B2668" s="4">
        <v>1</v>
      </c>
      <c r="C2668" s="4">
        <f>INDEX(属性!F:F,MATCH(强化!A2668,属性!A:A,0))</f>
        <v>17</v>
      </c>
      <c r="D2668" s="4">
        <f t="shared" si="292"/>
        <v>26</v>
      </c>
      <c r="E2668" s="4">
        <v>0</v>
      </c>
      <c r="F2668" s="4">
        <v>0</v>
      </c>
      <c r="G2668" s="4">
        <v>0</v>
      </c>
      <c r="H2668" s="4">
        <f t="shared" si="294"/>
        <v>0</v>
      </c>
      <c r="I2668" s="4">
        <f t="shared" si="295"/>
        <v>650</v>
      </c>
      <c r="J2668" s="4">
        <f t="shared" si="293"/>
        <v>420</v>
      </c>
      <c r="K2668" s="4">
        <f t="shared" si="290"/>
        <v>6000</v>
      </c>
      <c r="L2668" s="4">
        <f>IF(D2668=1,"",VLOOKUP(D2668,系数!$AA$1:$AJ$12,MATCH(C2668,圣物评级,0),1))</f>
        <v>15</v>
      </c>
      <c r="M2668" s="4">
        <f t="shared" si="296"/>
        <v>4450</v>
      </c>
    </row>
    <row r="2669" spans="1:13" x14ac:dyDescent="0.3">
      <c r="A2669" s="4">
        <f t="shared" si="291"/>
        <v>81000023</v>
      </c>
      <c r="B2669" s="4">
        <v>1</v>
      </c>
      <c r="C2669" s="4">
        <f>INDEX(属性!F:F,MATCH(强化!A2669,属性!A:A,0))</f>
        <v>17</v>
      </c>
      <c r="D2669" s="4">
        <f t="shared" si="292"/>
        <v>27</v>
      </c>
      <c r="E2669" s="4">
        <v>0</v>
      </c>
      <c r="F2669" s="4">
        <v>0</v>
      </c>
      <c r="G2669" s="4">
        <v>0</v>
      </c>
      <c r="H2669" s="4">
        <f t="shared" si="294"/>
        <v>0</v>
      </c>
      <c r="I2669" s="4">
        <f t="shared" si="295"/>
        <v>660</v>
      </c>
      <c r="J2669" s="4">
        <f t="shared" si="293"/>
        <v>440</v>
      </c>
      <c r="K2669" s="4">
        <f t="shared" si="290"/>
        <v>6000</v>
      </c>
      <c r="L2669" s="4">
        <f>IF(D2669=1,"",VLOOKUP(D2669,系数!$AA$1:$AJ$12,MATCH(C2669,圣物评级,0),1))</f>
        <v>15</v>
      </c>
      <c r="M2669" s="4">
        <f t="shared" si="296"/>
        <v>4870</v>
      </c>
    </row>
    <row r="2670" spans="1:13" x14ac:dyDescent="0.3">
      <c r="A2670" s="4">
        <f t="shared" si="291"/>
        <v>81000023</v>
      </c>
      <c r="B2670" s="4">
        <v>1</v>
      </c>
      <c r="C2670" s="4">
        <f>INDEX(属性!F:F,MATCH(强化!A2670,属性!A:A,0))</f>
        <v>17</v>
      </c>
      <c r="D2670" s="4">
        <f t="shared" si="292"/>
        <v>28</v>
      </c>
      <c r="E2670" s="4">
        <v>0</v>
      </c>
      <c r="F2670" s="4">
        <v>0</v>
      </c>
      <c r="G2670" s="4">
        <v>0</v>
      </c>
      <c r="H2670" s="4">
        <f t="shared" si="294"/>
        <v>0</v>
      </c>
      <c r="I2670" s="4">
        <f t="shared" si="295"/>
        <v>670</v>
      </c>
      <c r="J2670" s="4">
        <f t="shared" si="293"/>
        <v>460</v>
      </c>
      <c r="K2670" s="4">
        <f t="shared" si="290"/>
        <v>6000</v>
      </c>
      <c r="L2670" s="4">
        <f>IF(D2670=1,"",VLOOKUP(D2670,系数!$AA$1:$AJ$12,MATCH(C2670,圣物评级,0),1))</f>
        <v>15</v>
      </c>
      <c r="M2670" s="4">
        <f t="shared" si="296"/>
        <v>5310</v>
      </c>
    </row>
    <row r="2671" spans="1:13" x14ac:dyDescent="0.3">
      <c r="A2671" s="4">
        <f t="shared" si="291"/>
        <v>81000023</v>
      </c>
      <c r="B2671" s="4">
        <v>1</v>
      </c>
      <c r="C2671" s="4">
        <f>INDEX(属性!F:F,MATCH(强化!A2671,属性!A:A,0))</f>
        <v>17</v>
      </c>
      <c r="D2671" s="4">
        <f t="shared" si="292"/>
        <v>29</v>
      </c>
      <c r="E2671" s="4">
        <v>0</v>
      </c>
      <c r="F2671" s="4">
        <v>0</v>
      </c>
      <c r="G2671" s="4">
        <v>0</v>
      </c>
      <c r="H2671" s="4">
        <f t="shared" si="294"/>
        <v>0</v>
      </c>
      <c r="I2671" s="4">
        <f t="shared" si="295"/>
        <v>680</v>
      </c>
      <c r="J2671" s="4">
        <f t="shared" si="293"/>
        <v>480</v>
      </c>
      <c r="K2671" s="4">
        <f t="shared" si="290"/>
        <v>6000</v>
      </c>
      <c r="L2671" s="4">
        <f>IF(D2671=1,"",VLOOKUP(D2671,系数!$AA$1:$AJ$12,MATCH(C2671,圣物评级,0),1))</f>
        <v>15</v>
      </c>
      <c r="M2671" s="4">
        <f t="shared" si="296"/>
        <v>5770</v>
      </c>
    </row>
    <row r="2672" spans="1:13" x14ac:dyDescent="0.3">
      <c r="A2672" s="4">
        <f t="shared" si="291"/>
        <v>81000023</v>
      </c>
      <c r="B2672" s="4">
        <v>1</v>
      </c>
      <c r="C2672" s="4">
        <f>INDEX(属性!F:F,MATCH(强化!A2672,属性!A:A,0))</f>
        <v>17</v>
      </c>
      <c r="D2672" s="4">
        <f t="shared" si="292"/>
        <v>30</v>
      </c>
      <c r="E2672" s="4">
        <v>0</v>
      </c>
      <c r="F2672" s="4">
        <v>0</v>
      </c>
      <c r="G2672" s="4">
        <v>0</v>
      </c>
      <c r="H2672" s="4">
        <f t="shared" si="294"/>
        <v>0</v>
      </c>
      <c r="I2672" s="4">
        <f t="shared" si="295"/>
        <v>690</v>
      </c>
      <c r="J2672" s="4">
        <f t="shared" si="293"/>
        <v>500</v>
      </c>
      <c r="K2672" s="4">
        <f t="shared" si="290"/>
        <v>6000</v>
      </c>
      <c r="L2672" s="4">
        <f>IF(D2672=1,"",VLOOKUP(D2672,系数!$AA$1:$AJ$12,MATCH(C2672,圣物评级,0),1))</f>
        <v>20</v>
      </c>
      <c r="M2672" s="4">
        <f t="shared" si="296"/>
        <v>6250</v>
      </c>
    </row>
    <row r="2673" spans="1:13" x14ac:dyDescent="0.3">
      <c r="A2673" s="4">
        <f t="shared" si="291"/>
        <v>81000023</v>
      </c>
      <c r="B2673" s="4">
        <v>1</v>
      </c>
      <c r="C2673" s="4">
        <f>INDEX(属性!F:F,MATCH(强化!A2673,属性!A:A,0))</f>
        <v>17</v>
      </c>
      <c r="D2673" s="4">
        <f t="shared" si="292"/>
        <v>31</v>
      </c>
      <c r="E2673" s="4">
        <v>0</v>
      </c>
      <c r="F2673" s="4">
        <v>0</v>
      </c>
      <c r="G2673" s="4">
        <v>0</v>
      </c>
      <c r="H2673" s="4">
        <f t="shared" si="294"/>
        <v>0</v>
      </c>
      <c r="I2673" s="4">
        <f t="shared" si="295"/>
        <v>700</v>
      </c>
      <c r="J2673" s="4">
        <f t="shared" si="293"/>
        <v>530</v>
      </c>
      <c r="K2673" s="4">
        <f t="shared" si="290"/>
        <v>6000</v>
      </c>
      <c r="L2673" s="4">
        <f>IF(D2673=1,"",VLOOKUP(D2673,系数!$AA$1:$AJ$12,MATCH(C2673,圣物评级,0),1))</f>
        <v>20</v>
      </c>
      <c r="M2673" s="4">
        <f t="shared" si="296"/>
        <v>6750</v>
      </c>
    </row>
    <row r="2674" spans="1:13" x14ac:dyDescent="0.3">
      <c r="A2674" s="4">
        <f t="shared" si="291"/>
        <v>81000023</v>
      </c>
      <c r="B2674" s="4">
        <v>1</v>
      </c>
      <c r="C2674" s="4">
        <f>INDEX(属性!F:F,MATCH(强化!A2674,属性!A:A,0))</f>
        <v>17</v>
      </c>
      <c r="D2674" s="4">
        <f t="shared" si="292"/>
        <v>32</v>
      </c>
      <c r="E2674" s="4">
        <v>0</v>
      </c>
      <c r="F2674" s="4">
        <v>0</v>
      </c>
      <c r="G2674" s="4">
        <v>0</v>
      </c>
      <c r="H2674" s="4">
        <f t="shared" si="294"/>
        <v>0</v>
      </c>
      <c r="I2674" s="4">
        <f t="shared" si="295"/>
        <v>710</v>
      </c>
      <c r="J2674" s="4">
        <f t="shared" si="293"/>
        <v>560</v>
      </c>
      <c r="K2674" s="4">
        <f t="shared" si="290"/>
        <v>6000</v>
      </c>
      <c r="L2674" s="4">
        <f>IF(D2674=1,"",VLOOKUP(D2674,系数!$AA$1:$AJ$12,MATCH(C2674,圣物评级,0),1))</f>
        <v>20</v>
      </c>
      <c r="M2674" s="4">
        <f t="shared" si="296"/>
        <v>7280</v>
      </c>
    </row>
    <row r="2675" spans="1:13" x14ac:dyDescent="0.3">
      <c r="A2675" s="4">
        <f t="shared" si="291"/>
        <v>81000023</v>
      </c>
      <c r="B2675" s="4">
        <v>1</v>
      </c>
      <c r="C2675" s="4">
        <f>INDEX(属性!F:F,MATCH(强化!A2675,属性!A:A,0))</f>
        <v>17</v>
      </c>
      <c r="D2675" s="4">
        <f t="shared" si="292"/>
        <v>33</v>
      </c>
      <c r="E2675" s="4">
        <v>0</v>
      </c>
      <c r="F2675" s="4">
        <v>0</v>
      </c>
      <c r="G2675" s="4">
        <v>0</v>
      </c>
      <c r="H2675" s="4">
        <f t="shared" si="294"/>
        <v>0</v>
      </c>
      <c r="I2675" s="4">
        <f t="shared" si="295"/>
        <v>720</v>
      </c>
      <c r="J2675" s="4">
        <f t="shared" si="293"/>
        <v>590</v>
      </c>
      <c r="K2675" s="4">
        <f t="shared" si="290"/>
        <v>6000</v>
      </c>
      <c r="L2675" s="4">
        <f>IF(D2675=1,"",VLOOKUP(D2675,系数!$AA$1:$AJ$12,MATCH(C2675,圣物评级,0),1))</f>
        <v>20</v>
      </c>
      <c r="M2675" s="4">
        <f t="shared" si="296"/>
        <v>7840</v>
      </c>
    </row>
    <row r="2676" spans="1:13" x14ac:dyDescent="0.3">
      <c r="A2676" s="4">
        <f t="shared" si="291"/>
        <v>81000023</v>
      </c>
      <c r="B2676" s="4">
        <v>1</v>
      </c>
      <c r="C2676" s="4">
        <f>INDEX(属性!F:F,MATCH(强化!A2676,属性!A:A,0))</f>
        <v>17</v>
      </c>
      <c r="D2676" s="4">
        <f t="shared" si="292"/>
        <v>34</v>
      </c>
      <c r="E2676" s="4">
        <v>0</v>
      </c>
      <c r="F2676" s="4">
        <v>0</v>
      </c>
      <c r="G2676" s="4">
        <v>0</v>
      </c>
      <c r="H2676" s="4">
        <f t="shared" si="294"/>
        <v>0</v>
      </c>
      <c r="I2676" s="4">
        <f t="shared" si="295"/>
        <v>730</v>
      </c>
      <c r="J2676" s="4">
        <f t="shared" si="293"/>
        <v>620</v>
      </c>
      <c r="K2676" s="4">
        <f t="shared" ref="K2676:K2739" si="297">60*100</f>
        <v>6000</v>
      </c>
      <c r="L2676" s="4">
        <f>IF(D2676=1,"",VLOOKUP(D2676,系数!$AA$1:$AJ$12,MATCH(C2676,圣物评级,0),1))</f>
        <v>20</v>
      </c>
      <c r="M2676" s="4">
        <f t="shared" si="296"/>
        <v>8430</v>
      </c>
    </row>
    <row r="2677" spans="1:13" x14ac:dyDescent="0.3">
      <c r="A2677" s="4">
        <f t="shared" si="291"/>
        <v>81000023</v>
      </c>
      <c r="B2677" s="4">
        <v>1</v>
      </c>
      <c r="C2677" s="4">
        <f>INDEX(属性!F:F,MATCH(强化!A2677,属性!A:A,0))</f>
        <v>17</v>
      </c>
      <c r="D2677" s="4">
        <f t="shared" si="292"/>
        <v>35</v>
      </c>
      <c r="E2677" s="4">
        <v>0</v>
      </c>
      <c r="F2677" s="4">
        <v>0</v>
      </c>
      <c r="G2677" s="4">
        <v>0</v>
      </c>
      <c r="H2677" s="4">
        <f t="shared" si="294"/>
        <v>0</v>
      </c>
      <c r="I2677" s="4">
        <f t="shared" si="295"/>
        <v>740</v>
      </c>
      <c r="J2677" s="4">
        <f t="shared" si="293"/>
        <v>650</v>
      </c>
      <c r="K2677" s="4">
        <f t="shared" si="297"/>
        <v>6000</v>
      </c>
      <c r="L2677" s="4">
        <f>IF(D2677=1,"",VLOOKUP(D2677,系数!$AA$1:$AJ$12,MATCH(C2677,圣物评级,0),1))</f>
        <v>20</v>
      </c>
      <c r="M2677" s="4">
        <f t="shared" si="296"/>
        <v>9050</v>
      </c>
    </row>
    <row r="2678" spans="1:13" x14ac:dyDescent="0.3">
      <c r="A2678" s="4">
        <f t="shared" si="291"/>
        <v>81000023</v>
      </c>
      <c r="B2678" s="4">
        <v>1</v>
      </c>
      <c r="C2678" s="4">
        <f>INDEX(属性!F:F,MATCH(强化!A2678,属性!A:A,0))</f>
        <v>17</v>
      </c>
      <c r="D2678" s="4">
        <f t="shared" si="292"/>
        <v>36</v>
      </c>
      <c r="E2678" s="4">
        <v>0</v>
      </c>
      <c r="F2678" s="4">
        <v>0</v>
      </c>
      <c r="G2678" s="4">
        <v>0</v>
      </c>
      <c r="H2678" s="4">
        <f t="shared" si="294"/>
        <v>0</v>
      </c>
      <c r="I2678" s="4">
        <f t="shared" si="295"/>
        <v>750</v>
      </c>
      <c r="J2678" s="4">
        <f t="shared" si="293"/>
        <v>680</v>
      </c>
      <c r="K2678" s="4">
        <f t="shared" si="297"/>
        <v>6000</v>
      </c>
      <c r="L2678" s="4">
        <f>IF(D2678=1,"",VLOOKUP(D2678,系数!$AA$1:$AJ$12,MATCH(C2678,圣物评级,0),1))</f>
        <v>20</v>
      </c>
      <c r="M2678" s="4">
        <f t="shared" si="296"/>
        <v>9700</v>
      </c>
    </row>
    <row r="2679" spans="1:13" x14ac:dyDescent="0.3">
      <c r="A2679" s="4">
        <f t="shared" si="291"/>
        <v>81000023</v>
      </c>
      <c r="B2679" s="4">
        <v>1</v>
      </c>
      <c r="C2679" s="4">
        <f>INDEX(属性!F:F,MATCH(强化!A2679,属性!A:A,0))</f>
        <v>17</v>
      </c>
      <c r="D2679" s="4">
        <f t="shared" si="292"/>
        <v>37</v>
      </c>
      <c r="E2679" s="4">
        <v>0</v>
      </c>
      <c r="F2679" s="4">
        <v>0</v>
      </c>
      <c r="G2679" s="4">
        <v>0</v>
      </c>
      <c r="H2679" s="4">
        <f t="shared" si="294"/>
        <v>0</v>
      </c>
      <c r="I2679" s="4">
        <f t="shared" si="295"/>
        <v>760</v>
      </c>
      <c r="J2679" s="4">
        <f t="shared" si="293"/>
        <v>710</v>
      </c>
      <c r="K2679" s="4">
        <f t="shared" si="297"/>
        <v>6000</v>
      </c>
      <c r="L2679" s="4">
        <f>IF(D2679=1,"",VLOOKUP(D2679,系数!$AA$1:$AJ$12,MATCH(C2679,圣物评级,0),1))</f>
        <v>20</v>
      </c>
      <c r="M2679" s="4">
        <f t="shared" si="296"/>
        <v>10380</v>
      </c>
    </row>
    <row r="2680" spans="1:13" x14ac:dyDescent="0.3">
      <c r="A2680" s="4">
        <f t="shared" si="291"/>
        <v>81000023</v>
      </c>
      <c r="B2680" s="4">
        <v>1</v>
      </c>
      <c r="C2680" s="4">
        <f>INDEX(属性!F:F,MATCH(强化!A2680,属性!A:A,0))</f>
        <v>17</v>
      </c>
      <c r="D2680" s="4">
        <f t="shared" si="292"/>
        <v>38</v>
      </c>
      <c r="E2680" s="4">
        <v>0</v>
      </c>
      <c r="F2680" s="4">
        <v>0</v>
      </c>
      <c r="G2680" s="4">
        <v>0</v>
      </c>
      <c r="H2680" s="4">
        <f t="shared" si="294"/>
        <v>0</v>
      </c>
      <c r="I2680" s="4">
        <f t="shared" si="295"/>
        <v>770</v>
      </c>
      <c r="J2680" s="4">
        <f t="shared" si="293"/>
        <v>740</v>
      </c>
      <c r="K2680" s="4">
        <f t="shared" si="297"/>
        <v>6000</v>
      </c>
      <c r="L2680" s="4">
        <f>IF(D2680=1,"",VLOOKUP(D2680,系数!$AA$1:$AJ$12,MATCH(C2680,圣物评级,0),1))</f>
        <v>20</v>
      </c>
      <c r="M2680" s="4">
        <f t="shared" si="296"/>
        <v>11090</v>
      </c>
    </row>
    <row r="2681" spans="1:13" x14ac:dyDescent="0.3">
      <c r="A2681" s="4">
        <f t="shared" si="291"/>
        <v>81000023</v>
      </c>
      <c r="B2681" s="4">
        <v>1</v>
      </c>
      <c r="C2681" s="4">
        <f>INDEX(属性!F:F,MATCH(强化!A2681,属性!A:A,0))</f>
        <v>17</v>
      </c>
      <c r="D2681" s="4">
        <f t="shared" si="292"/>
        <v>39</v>
      </c>
      <c r="E2681" s="4">
        <v>0</v>
      </c>
      <c r="F2681" s="4">
        <v>0</v>
      </c>
      <c r="G2681" s="4">
        <v>0</v>
      </c>
      <c r="H2681" s="4">
        <f t="shared" si="294"/>
        <v>0</v>
      </c>
      <c r="I2681" s="4">
        <f t="shared" si="295"/>
        <v>780</v>
      </c>
      <c r="J2681" s="4">
        <f t="shared" si="293"/>
        <v>770</v>
      </c>
      <c r="K2681" s="4">
        <f t="shared" si="297"/>
        <v>6000</v>
      </c>
      <c r="L2681" s="4">
        <f>IF(D2681=1,"",VLOOKUP(D2681,系数!$AA$1:$AJ$12,MATCH(C2681,圣物评级,0),1))</f>
        <v>20</v>
      </c>
      <c r="M2681" s="4">
        <f t="shared" si="296"/>
        <v>11830</v>
      </c>
    </row>
    <row r="2682" spans="1:13" x14ac:dyDescent="0.3">
      <c r="A2682" s="4">
        <f t="shared" si="291"/>
        <v>81000023</v>
      </c>
      <c r="B2682" s="4">
        <v>1</v>
      </c>
      <c r="C2682" s="4">
        <f>INDEX(属性!F:F,MATCH(强化!A2682,属性!A:A,0))</f>
        <v>17</v>
      </c>
      <c r="D2682" s="4">
        <f t="shared" si="292"/>
        <v>40</v>
      </c>
      <c r="E2682" s="4">
        <v>0</v>
      </c>
      <c r="F2682" s="4">
        <v>0</v>
      </c>
      <c r="G2682" s="4">
        <v>0</v>
      </c>
      <c r="H2682" s="4">
        <f t="shared" si="294"/>
        <v>0</v>
      </c>
      <c r="I2682" s="4">
        <f t="shared" si="295"/>
        <v>790</v>
      </c>
      <c r="J2682" s="4">
        <f t="shared" si="293"/>
        <v>800</v>
      </c>
      <c r="K2682" s="4">
        <f t="shared" si="297"/>
        <v>6000</v>
      </c>
      <c r="L2682" s="4">
        <f>IF(D2682=1,"",VLOOKUP(D2682,系数!$AA$1:$AJ$12,MATCH(C2682,圣物评级,0),1))</f>
        <v>25</v>
      </c>
      <c r="M2682" s="4">
        <f t="shared" si="296"/>
        <v>12600</v>
      </c>
    </row>
    <row r="2683" spans="1:13" x14ac:dyDescent="0.3">
      <c r="A2683" s="4">
        <f t="shared" si="291"/>
        <v>81000023</v>
      </c>
      <c r="B2683" s="4">
        <v>1</v>
      </c>
      <c r="C2683" s="4">
        <f>INDEX(属性!F:F,MATCH(强化!A2683,属性!A:A,0))</f>
        <v>17</v>
      </c>
      <c r="D2683" s="4">
        <f t="shared" si="292"/>
        <v>41</v>
      </c>
      <c r="E2683" s="4">
        <v>0</v>
      </c>
      <c r="F2683" s="4">
        <v>0</v>
      </c>
      <c r="G2683" s="4">
        <v>0</v>
      </c>
      <c r="H2683" s="4">
        <f t="shared" si="294"/>
        <v>0</v>
      </c>
      <c r="I2683" s="4">
        <f t="shared" si="295"/>
        <v>800</v>
      </c>
      <c r="J2683" s="4">
        <f t="shared" si="293"/>
        <v>840</v>
      </c>
      <c r="K2683" s="4">
        <f t="shared" si="297"/>
        <v>6000</v>
      </c>
      <c r="L2683" s="4">
        <f>IF(D2683=1,"",VLOOKUP(D2683,系数!$AA$1:$AJ$12,MATCH(C2683,圣物评级,0),1))</f>
        <v>25</v>
      </c>
      <c r="M2683" s="4">
        <f t="shared" si="296"/>
        <v>13400</v>
      </c>
    </row>
    <row r="2684" spans="1:13" x14ac:dyDescent="0.3">
      <c r="A2684" s="4">
        <f t="shared" ref="A2684:A2747" si="298">A2564+1</f>
        <v>81000023</v>
      </c>
      <c r="B2684" s="4">
        <v>1</v>
      </c>
      <c r="C2684" s="4">
        <f>INDEX(属性!F:F,MATCH(强化!A2684,属性!A:A,0))</f>
        <v>17</v>
      </c>
      <c r="D2684" s="4">
        <f t="shared" ref="D2684:D2747" si="299">D2564</f>
        <v>42</v>
      </c>
      <c r="E2684" s="4">
        <v>0</v>
      </c>
      <c r="F2684" s="4">
        <v>0</v>
      </c>
      <c r="G2684" s="4">
        <v>0</v>
      </c>
      <c r="H2684" s="4">
        <f t="shared" si="294"/>
        <v>0</v>
      </c>
      <c r="I2684" s="4">
        <f t="shared" si="295"/>
        <v>810</v>
      </c>
      <c r="J2684" s="4">
        <f t="shared" ref="J2684:J2747" si="300">J2564</f>
        <v>882</v>
      </c>
      <c r="K2684" s="4">
        <f t="shared" si="297"/>
        <v>6000</v>
      </c>
      <c r="L2684" s="4">
        <f>IF(D2684=1,"",VLOOKUP(D2684,系数!$AA$1:$AJ$12,MATCH(C2684,圣物评级,0),1))</f>
        <v>25</v>
      </c>
      <c r="M2684" s="4">
        <f t="shared" si="296"/>
        <v>14240</v>
      </c>
    </row>
    <row r="2685" spans="1:13" x14ac:dyDescent="0.3">
      <c r="A2685" s="4">
        <f t="shared" si="298"/>
        <v>81000023</v>
      </c>
      <c r="B2685" s="4">
        <v>1</v>
      </c>
      <c r="C2685" s="4">
        <f>INDEX(属性!F:F,MATCH(强化!A2685,属性!A:A,0))</f>
        <v>17</v>
      </c>
      <c r="D2685" s="4">
        <f t="shared" si="299"/>
        <v>43</v>
      </c>
      <c r="E2685" s="4">
        <v>0</v>
      </c>
      <c r="F2685" s="4">
        <v>0</v>
      </c>
      <c r="G2685" s="4">
        <v>0</v>
      </c>
      <c r="H2685" s="4">
        <f t="shared" si="294"/>
        <v>0</v>
      </c>
      <c r="I2685" s="4">
        <f t="shared" si="295"/>
        <v>820</v>
      </c>
      <c r="J2685" s="4">
        <f t="shared" si="300"/>
        <v>926</v>
      </c>
      <c r="K2685" s="4">
        <f t="shared" si="297"/>
        <v>6000</v>
      </c>
      <c r="L2685" s="4">
        <f>IF(D2685=1,"",VLOOKUP(D2685,系数!$AA$1:$AJ$12,MATCH(C2685,圣物评级,0),1))</f>
        <v>25</v>
      </c>
      <c r="M2685" s="4">
        <f t="shared" si="296"/>
        <v>15122</v>
      </c>
    </row>
    <row r="2686" spans="1:13" x14ac:dyDescent="0.3">
      <c r="A2686" s="4">
        <f t="shared" si="298"/>
        <v>81000023</v>
      </c>
      <c r="B2686" s="4">
        <v>1</v>
      </c>
      <c r="C2686" s="4">
        <f>INDEX(属性!F:F,MATCH(强化!A2686,属性!A:A,0))</f>
        <v>17</v>
      </c>
      <c r="D2686" s="4">
        <f t="shared" si="299"/>
        <v>44</v>
      </c>
      <c r="E2686" s="4">
        <v>0</v>
      </c>
      <c r="F2686" s="4">
        <v>0</v>
      </c>
      <c r="G2686" s="4">
        <v>0</v>
      </c>
      <c r="H2686" s="4">
        <f t="shared" si="294"/>
        <v>0</v>
      </c>
      <c r="I2686" s="4">
        <f t="shared" si="295"/>
        <v>830</v>
      </c>
      <c r="J2686" s="4">
        <f t="shared" si="300"/>
        <v>972</v>
      </c>
      <c r="K2686" s="4">
        <f t="shared" si="297"/>
        <v>6000</v>
      </c>
      <c r="L2686" s="4">
        <f>IF(D2686=1,"",VLOOKUP(D2686,系数!$AA$1:$AJ$12,MATCH(C2686,圣物评级,0),1))</f>
        <v>25</v>
      </c>
      <c r="M2686" s="4">
        <f t="shared" si="296"/>
        <v>16048</v>
      </c>
    </row>
    <row r="2687" spans="1:13" x14ac:dyDescent="0.3">
      <c r="A2687" s="4">
        <f t="shared" si="298"/>
        <v>81000023</v>
      </c>
      <c r="B2687" s="4">
        <v>1</v>
      </c>
      <c r="C2687" s="4">
        <f>INDEX(属性!F:F,MATCH(强化!A2687,属性!A:A,0))</f>
        <v>17</v>
      </c>
      <c r="D2687" s="4">
        <f t="shared" si="299"/>
        <v>45</v>
      </c>
      <c r="E2687" s="4">
        <v>0</v>
      </c>
      <c r="F2687" s="4">
        <v>0</v>
      </c>
      <c r="G2687" s="4">
        <v>0</v>
      </c>
      <c r="H2687" s="4">
        <f t="shared" si="294"/>
        <v>0</v>
      </c>
      <c r="I2687" s="4">
        <f t="shared" si="295"/>
        <v>840</v>
      </c>
      <c r="J2687" s="4">
        <f t="shared" si="300"/>
        <v>1020</v>
      </c>
      <c r="K2687" s="4">
        <f t="shared" si="297"/>
        <v>6000</v>
      </c>
      <c r="L2687" s="4">
        <f>IF(D2687=1,"",VLOOKUP(D2687,系数!$AA$1:$AJ$12,MATCH(C2687,圣物评级,0),1))</f>
        <v>25</v>
      </c>
      <c r="M2687" s="4">
        <f t="shared" si="296"/>
        <v>17020</v>
      </c>
    </row>
    <row r="2688" spans="1:13" x14ac:dyDescent="0.3">
      <c r="A2688" s="4">
        <f t="shared" si="298"/>
        <v>81000023</v>
      </c>
      <c r="B2688" s="4">
        <v>1</v>
      </c>
      <c r="C2688" s="4">
        <f>INDEX(属性!F:F,MATCH(强化!A2688,属性!A:A,0))</f>
        <v>17</v>
      </c>
      <c r="D2688" s="4">
        <f t="shared" si="299"/>
        <v>46</v>
      </c>
      <c r="E2688" s="4">
        <v>0</v>
      </c>
      <c r="F2688" s="4">
        <v>0</v>
      </c>
      <c r="G2688" s="4">
        <v>0</v>
      </c>
      <c r="H2688" s="4">
        <f t="shared" si="294"/>
        <v>0</v>
      </c>
      <c r="I2688" s="4">
        <f t="shared" si="295"/>
        <v>850</v>
      </c>
      <c r="J2688" s="4">
        <f t="shared" si="300"/>
        <v>1071</v>
      </c>
      <c r="K2688" s="4">
        <f t="shared" si="297"/>
        <v>6000</v>
      </c>
      <c r="L2688" s="4">
        <f>IF(D2688=1,"",VLOOKUP(D2688,系数!$AA$1:$AJ$12,MATCH(C2688,圣物评级,0),1))</f>
        <v>25</v>
      </c>
      <c r="M2688" s="4">
        <f t="shared" si="296"/>
        <v>18040</v>
      </c>
    </row>
    <row r="2689" spans="1:13" x14ac:dyDescent="0.3">
      <c r="A2689" s="4">
        <f t="shared" si="298"/>
        <v>81000023</v>
      </c>
      <c r="B2689" s="4">
        <v>1</v>
      </c>
      <c r="C2689" s="4">
        <f>INDEX(属性!F:F,MATCH(强化!A2689,属性!A:A,0))</f>
        <v>17</v>
      </c>
      <c r="D2689" s="4">
        <f t="shared" si="299"/>
        <v>47</v>
      </c>
      <c r="E2689" s="4">
        <v>0</v>
      </c>
      <c r="F2689" s="4">
        <v>0</v>
      </c>
      <c r="G2689" s="4">
        <v>0</v>
      </c>
      <c r="H2689" s="4">
        <f t="shared" si="294"/>
        <v>0</v>
      </c>
      <c r="I2689" s="4">
        <f t="shared" si="295"/>
        <v>860</v>
      </c>
      <c r="J2689" s="4">
        <f t="shared" si="300"/>
        <v>1124</v>
      </c>
      <c r="K2689" s="4">
        <f t="shared" si="297"/>
        <v>6000</v>
      </c>
      <c r="L2689" s="4">
        <f>IF(D2689=1,"",VLOOKUP(D2689,系数!$AA$1:$AJ$12,MATCH(C2689,圣物评级,0),1))</f>
        <v>25</v>
      </c>
      <c r="M2689" s="4">
        <f t="shared" si="296"/>
        <v>19111</v>
      </c>
    </row>
    <row r="2690" spans="1:13" x14ac:dyDescent="0.3">
      <c r="A2690" s="4">
        <f t="shared" si="298"/>
        <v>81000023</v>
      </c>
      <c r="B2690" s="4">
        <v>1</v>
      </c>
      <c r="C2690" s="4">
        <f>INDEX(属性!F:F,MATCH(强化!A2690,属性!A:A,0))</f>
        <v>17</v>
      </c>
      <c r="D2690" s="4">
        <f t="shared" si="299"/>
        <v>48</v>
      </c>
      <c r="E2690" s="4">
        <v>0</v>
      </c>
      <c r="F2690" s="4">
        <v>0</v>
      </c>
      <c r="G2690" s="4">
        <v>0</v>
      </c>
      <c r="H2690" s="4">
        <f t="shared" si="294"/>
        <v>0</v>
      </c>
      <c r="I2690" s="4">
        <f t="shared" si="295"/>
        <v>870</v>
      </c>
      <c r="J2690" s="4">
        <f t="shared" si="300"/>
        <v>1180</v>
      </c>
      <c r="K2690" s="4">
        <f t="shared" si="297"/>
        <v>6000</v>
      </c>
      <c r="L2690" s="4">
        <f>IF(D2690=1,"",VLOOKUP(D2690,系数!$AA$1:$AJ$12,MATCH(C2690,圣物评级,0),1))</f>
        <v>25</v>
      </c>
      <c r="M2690" s="4">
        <f t="shared" si="296"/>
        <v>20235</v>
      </c>
    </row>
    <row r="2691" spans="1:13" x14ac:dyDescent="0.3">
      <c r="A2691" s="4">
        <f t="shared" si="298"/>
        <v>81000023</v>
      </c>
      <c r="B2691" s="4">
        <v>1</v>
      </c>
      <c r="C2691" s="4">
        <f>INDEX(属性!F:F,MATCH(强化!A2691,属性!A:A,0))</f>
        <v>17</v>
      </c>
      <c r="D2691" s="4">
        <f t="shared" si="299"/>
        <v>49</v>
      </c>
      <c r="E2691" s="4">
        <v>0</v>
      </c>
      <c r="F2691" s="4">
        <v>0</v>
      </c>
      <c r="G2691" s="4">
        <v>0</v>
      </c>
      <c r="H2691" s="4">
        <f t="shared" ref="H2691:H2754" si="301">IF(B2691=1,0,VLOOKUP($C2691,圣物数值,2,0)+VLOOKUP($C2691,圣物数值,3,0)*($D2691-1))</f>
        <v>0</v>
      </c>
      <c r="I2691" s="4">
        <f t="shared" ref="I2691:I2754" si="302">IF(B2691=2,0,VLOOKUP($C2691,圣物数值,2,0)+VLOOKUP($C2691,圣物数值,3,0)*($D2691-1))</f>
        <v>880</v>
      </c>
      <c r="J2691" s="4">
        <f t="shared" si="300"/>
        <v>1239</v>
      </c>
      <c r="K2691" s="4">
        <f t="shared" si="297"/>
        <v>6000</v>
      </c>
      <c r="L2691" s="4">
        <f>IF(D2691=1,"",VLOOKUP(D2691,系数!$AA$1:$AJ$12,MATCH(C2691,圣物评级,0),1))</f>
        <v>25</v>
      </c>
      <c r="M2691" s="4">
        <f t="shared" ref="M2691:M2754" si="303">IF(D2691=1,0,M2690+J2690)</f>
        <v>21415</v>
      </c>
    </row>
    <row r="2692" spans="1:13" x14ac:dyDescent="0.3">
      <c r="A2692" s="4">
        <f t="shared" si="298"/>
        <v>81000023</v>
      </c>
      <c r="B2692" s="4">
        <v>1</v>
      </c>
      <c r="C2692" s="4">
        <f>INDEX(属性!F:F,MATCH(强化!A2692,属性!A:A,0))</f>
        <v>17</v>
      </c>
      <c r="D2692" s="4">
        <f t="shared" si="299"/>
        <v>50</v>
      </c>
      <c r="E2692" s="4">
        <v>0</v>
      </c>
      <c r="F2692" s="4">
        <v>0</v>
      </c>
      <c r="G2692" s="4">
        <v>0</v>
      </c>
      <c r="H2692" s="4">
        <f t="shared" si="301"/>
        <v>0</v>
      </c>
      <c r="I2692" s="4">
        <f t="shared" si="302"/>
        <v>890</v>
      </c>
      <c r="J2692" s="4">
        <f t="shared" si="300"/>
        <v>1300</v>
      </c>
      <c r="K2692" s="4">
        <f t="shared" si="297"/>
        <v>6000</v>
      </c>
      <c r="L2692" s="4">
        <f>IF(D2692=1,"",VLOOKUP(D2692,系数!$AA$1:$AJ$12,MATCH(C2692,圣物评级,0),1))</f>
        <v>30</v>
      </c>
      <c r="M2692" s="4">
        <f t="shared" si="303"/>
        <v>22654</v>
      </c>
    </row>
    <row r="2693" spans="1:13" x14ac:dyDescent="0.3">
      <c r="A2693" s="4">
        <f t="shared" si="298"/>
        <v>81000023</v>
      </c>
      <c r="B2693" s="4">
        <v>1</v>
      </c>
      <c r="C2693" s="4">
        <f>INDEX(属性!F:F,MATCH(强化!A2693,属性!A:A,0))</f>
        <v>17</v>
      </c>
      <c r="D2693" s="4">
        <f t="shared" si="299"/>
        <v>51</v>
      </c>
      <c r="E2693" s="4">
        <v>0</v>
      </c>
      <c r="F2693" s="4">
        <v>0</v>
      </c>
      <c r="G2693" s="4">
        <v>0</v>
      </c>
      <c r="H2693" s="4">
        <f t="shared" si="301"/>
        <v>0</v>
      </c>
      <c r="I2693" s="4">
        <f t="shared" si="302"/>
        <v>900</v>
      </c>
      <c r="J2693" s="4">
        <f t="shared" si="300"/>
        <v>1391</v>
      </c>
      <c r="K2693" s="4">
        <f t="shared" si="297"/>
        <v>6000</v>
      </c>
      <c r="L2693" s="4">
        <f>IF(D2693=1,"",VLOOKUP(D2693,系数!$AA$1:$AJ$12,MATCH(C2693,圣物评级,0),1))</f>
        <v>30</v>
      </c>
      <c r="M2693" s="4">
        <f t="shared" si="303"/>
        <v>23954</v>
      </c>
    </row>
    <row r="2694" spans="1:13" x14ac:dyDescent="0.3">
      <c r="A2694" s="4">
        <f t="shared" si="298"/>
        <v>81000023</v>
      </c>
      <c r="B2694" s="4">
        <v>1</v>
      </c>
      <c r="C2694" s="4">
        <f>INDEX(属性!F:F,MATCH(强化!A2694,属性!A:A,0))</f>
        <v>17</v>
      </c>
      <c r="D2694" s="4">
        <f t="shared" si="299"/>
        <v>52</v>
      </c>
      <c r="E2694" s="4">
        <v>0</v>
      </c>
      <c r="F2694" s="4">
        <v>0</v>
      </c>
      <c r="G2694" s="4">
        <v>0</v>
      </c>
      <c r="H2694" s="4">
        <f t="shared" si="301"/>
        <v>0</v>
      </c>
      <c r="I2694" s="4">
        <f t="shared" si="302"/>
        <v>910</v>
      </c>
      <c r="J2694" s="4">
        <f t="shared" si="300"/>
        <v>1488</v>
      </c>
      <c r="K2694" s="4">
        <f t="shared" si="297"/>
        <v>6000</v>
      </c>
      <c r="L2694" s="4">
        <f>IF(D2694=1,"",VLOOKUP(D2694,系数!$AA$1:$AJ$12,MATCH(C2694,圣物评级,0),1))</f>
        <v>30</v>
      </c>
      <c r="M2694" s="4">
        <f t="shared" si="303"/>
        <v>25345</v>
      </c>
    </row>
    <row r="2695" spans="1:13" x14ac:dyDescent="0.3">
      <c r="A2695" s="4">
        <f t="shared" si="298"/>
        <v>81000023</v>
      </c>
      <c r="B2695" s="4">
        <v>1</v>
      </c>
      <c r="C2695" s="4">
        <f>INDEX(属性!F:F,MATCH(强化!A2695,属性!A:A,0))</f>
        <v>17</v>
      </c>
      <c r="D2695" s="4">
        <f t="shared" si="299"/>
        <v>53</v>
      </c>
      <c r="E2695" s="4">
        <v>0</v>
      </c>
      <c r="F2695" s="4">
        <v>0</v>
      </c>
      <c r="G2695" s="4">
        <v>0</v>
      </c>
      <c r="H2695" s="4">
        <f t="shared" si="301"/>
        <v>0</v>
      </c>
      <c r="I2695" s="4">
        <f t="shared" si="302"/>
        <v>920</v>
      </c>
      <c r="J2695" s="4">
        <f t="shared" si="300"/>
        <v>1592</v>
      </c>
      <c r="K2695" s="4">
        <f t="shared" si="297"/>
        <v>6000</v>
      </c>
      <c r="L2695" s="4">
        <f>IF(D2695=1,"",VLOOKUP(D2695,系数!$AA$1:$AJ$12,MATCH(C2695,圣物评级,0),1))</f>
        <v>30</v>
      </c>
      <c r="M2695" s="4">
        <f t="shared" si="303"/>
        <v>26833</v>
      </c>
    </row>
    <row r="2696" spans="1:13" x14ac:dyDescent="0.3">
      <c r="A2696" s="4">
        <f t="shared" si="298"/>
        <v>81000023</v>
      </c>
      <c r="B2696" s="4">
        <v>1</v>
      </c>
      <c r="C2696" s="4">
        <f>INDEX(属性!F:F,MATCH(强化!A2696,属性!A:A,0))</f>
        <v>17</v>
      </c>
      <c r="D2696" s="4">
        <f t="shared" si="299"/>
        <v>54</v>
      </c>
      <c r="E2696" s="4">
        <v>0</v>
      </c>
      <c r="F2696" s="4">
        <v>0</v>
      </c>
      <c r="G2696" s="4">
        <v>0</v>
      </c>
      <c r="H2696" s="4">
        <f t="shared" si="301"/>
        <v>0</v>
      </c>
      <c r="I2696" s="4">
        <f t="shared" si="302"/>
        <v>930</v>
      </c>
      <c r="J2696" s="4">
        <f t="shared" si="300"/>
        <v>1703</v>
      </c>
      <c r="K2696" s="4">
        <f t="shared" si="297"/>
        <v>6000</v>
      </c>
      <c r="L2696" s="4">
        <f>IF(D2696=1,"",VLOOKUP(D2696,系数!$AA$1:$AJ$12,MATCH(C2696,圣物评级,0),1))</f>
        <v>30</v>
      </c>
      <c r="M2696" s="4">
        <f t="shared" si="303"/>
        <v>28425</v>
      </c>
    </row>
    <row r="2697" spans="1:13" x14ac:dyDescent="0.3">
      <c r="A2697" s="4">
        <f t="shared" si="298"/>
        <v>81000023</v>
      </c>
      <c r="B2697" s="4">
        <v>1</v>
      </c>
      <c r="C2697" s="4">
        <f>INDEX(属性!F:F,MATCH(强化!A2697,属性!A:A,0))</f>
        <v>17</v>
      </c>
      <c r="D2697" s="4">
        <f t="shared" si="299"/>
        <v>55</v>
      </c>
      <c r="E2697" s="4">
        <v>0</v>
      </c>
      <c r="F2697" s="4">
        <v>0</v>
      </c>
      <c r="G2697" s="4">
        <v>0</v>
      </c>
      <c r="H2697" s="4">
        <f t="shared" si="301"/>
        <v>0</v>
      </c>
      <c r="I2697" s="4">
        <f t="shared" si="302"/>
        <v>940</v>
      </c>
      <c r="J2697" s="4">
        <f t="shared" si="300"/>
        <v>1822</v>
      </c>
      <c r="K2697" s="4">
        <f t="shared" si="297"/>
        <v>6000</v>
      </c>
      <c r="L2697" s="4">
        <f>IF(D2697=1,"",VLOOKUP(D2697,系数!$AA$1:$AJ$12,MATCH(C2697,圣物评级,0),1))</f>
        <v>30</v>
      </c>
      <c r="M2697" s="4">
        <f t="shared" si="303"/>
        <v>30128</v>
      </c>
    </row>
    <row r="2698" spans="1:13" x14ac:dyDescent="0.3">
      <c r="A2698" s="4">
        <f t="shared" si="298"/>
        <v>81000023</v>
      </c>
      <c r="B2698" s="4">
        <v>1</v>
      </c>
      <c r="C2698" s="4">
        <f>INDEX(属性!F:F,MATCH(强化!A2698,属性!A:A,0))</f>
        <v>17</v>
      </c>
      <c r="D2698" s="4">
        <f t="shared" si="299"/>
        <v>56</v>
      </c>
      <c r="E2698" s="4">
        <v>0</v>
      </c>
      <c r="F2698" s="4">
        <v>0</v>
      </c>
      <c r="G2698" s="4">
        <v>0</v>
      </c>
      <c r="H2698" s="4">
        <f t="shared" si="301"/>
        <v>0</v>
      </c>
      <c r="I2698" s="4">
        <f t="shared" si="302"/>
        <v>950</v>
      </c>
      <c r="J2698" s="4">
        <f t="shared" si="300"/>
        <v>1949</v>
      </c>
      <c r="K2698" s="4">
        <f t="shared" si="297"/>
        <v>6000</v>
      </c>
      <c r="L2698" s="4">
        <f>IF(D2698=1,"",VLOOKUP(D2698,系数!$AA$1:$AJ$12,MATCH(C2698,圣物评级,0),1))</f>
        <v>30</v>
      </c>
      <c r="M2698" s="4">
        <f t="shared" si="303"/>
        <v>31950</v>
      </c>
    </row>
    <row r="2699" spans="1:13" x14ac:dyDescent="0.3">
      <c r="A2699" s="4">
        <f t="shared" si="298"/>
        <v>81000023</v>
      </c>
      <c r="B2699" s="4">
        <v>1</v>
      </c>
      <c r="C2699" s="4">
        <f>INDEX(属性!F:F,MATCH(强化!A2699,属性!A:A,0))</f>
        <v>17</v>
      </c>
      <c r="D2699" s="4">
        <f t="shared" si="299"/>
        <v>57</v>
      </c>
      <c r="E2699" s="4">
        <v>0</v>
      </c>
      <c r="F2699" s="4">
        <v>0</v>
      </c>
      <c r="G2699" s="4">
        <v>0</v>
      </c>
      <c r="H2699" s="4">
        <f t="shared" si="301"/>
        <v>0</v>
      </c>
      <c r="I2699" s="4">
        <f t="shared" si="302"/>
        <v>960</v>
      </c>
      <c r="J2699" s="4">
        <f t="shared" si="300"/>
        <v>2085</v>
      </c>
      <c r="K2699" s="4">
        <f t="shared" si="297"/>
        <v>6000</v>
      </c>
      <c r="L2699" s="4">
        <f>IF(D2699=1,"",VLOOKUP(D2699,系数!$AA$1:$AJ$12,MATCH(C2699,圣物评级,0),1))</f>
        <v>30</v>
      </c>
      <c r="M2699" s="4">
        <f t="shared" si="303"/>
        <v>33899</v>
      </c>
    </row>
    <row r="2700" spans="1:13" x14ac:dyDescent="0.3">
      <c r="A2700" s="4">
        <f t="shared" si="298"/>
        <v>81000023</v>
      </c>
      <c r="B2700" s="4">
        <v>1</v>
      </c>
      <c r="C2700" s="4">
        <f>INDEX(属性!F:F,MATCH(强化!A2700,属性!A:A,0))</f>
        <v>17</v>
      </c>
      <c r="D2700" s="4">
        <f t="shared" si="299"/>
        <v>58</v>
      </c>
      <c r="E2700" s="4">
        <v>0</v>
      </c>
      <c r="F2700" s="4">
        <v>0</v>
      </c>
      <c r="G2700" s="4">
        <v>0</v>
      </c>
      <c r="H2700" s="4">
        <f t="shared" si="301"/>
        <v>0</v>
      </c>
      <c r="I2700" s="4">
        <f t="shared" si="302"/>
        <v>970</v>
      </c>
      <c r="J2700" s="4">
        <f t="shared" si="300"/>
        <v>2230</v>
      </c>
      <c r="K2700" s="4">
        <f t="shared" si="297"/>
        <v>6000</v>
      </c>
      <c r="L2700" s="4">
        <f>IF(D2700=1,"",VLOOKUP(D2700,系数!$AA$1:$AJ$12,MATCH(C2700,圣物评级,0),1))</f>
        <v>30</v>
      </c>
      <c r="M2700" s="4">
        <f t="shared" si="303"/>
        <v>35984</v>
      </c>
    </row>
    <row r="2701" spans="1:13" x14ac:dyDescent="0.3">
      <c r="A2701" s="4">
        <f t="shared" si="298"/>
        <v>81000023</v>
      </c>
      <c r="B2701" s="4">
        <v>1</v>
      </c>
      <c r="C2701" s="4">
        <f>INDEX(属性!F:F,MATCH(强化!A2701,属性!A:A,0))</f>
        <v>17</v>
      </c>
      <c r="D2701" s="4">
        <f t="shared" si="299"/>
        <v>59</v>
      </c>
      <c r="E2701" s="4">
        <v>0</v>
      </c>
      <c r="F2701" s="4">
        <v>0</v>
      </c>
      <c r="G2701" s="4">
        <v>0</v>
      </c>
      <c r="H2701" s="4">
        <f t="shared" si="301"/>
        <v>0</v>
      </c>
      <c r="I2701" s="4">
        <f t="shared" si="302"/>
        <v>980</v>
      </c>
      <c r="J2701" s="4">
        <f t="shared" si="300"/>
        <v>2386</v>
      </c>
      <c r="K2701" s="4">
        <f t="shared" si="297"/>
        <v>6000</v>
      </c>
      <c r="L2701" s="4">
        <f>IF(D2701=1,"",VLOOKUP(D2701,系数!$AA$1:$AJ$12,MATCH(C2701,圣物评级,0),1))</f>
        <v>30</v>
      </c>
      <c r="M2701" s="4">
        <f t="shared" si="303"/>
        <v>38214</v>
      </c>
    </row>
    <row r="2702" spans="1:13" x14ac:dyDescent="0.3">
      <c r="A2702" s="4">
        <f t="shared" si="298"/>
        <v>81000023</v>
      </c>
      <c r="B2702" s="4">
        <v>1</v>
      </c>
      <c r="C2702" s="4">
        <f>INDEX(属性!F:F,MATCH(强化!A2702,属性!A:A,0))</f>
        <v>17</v>
      </c>
      <c r="D2702" s="4">
        <f t="shared" si="299"/>
        <v>60</v>
      </c>
      <c r="E2702" s="4">
        <v>0</v>
      </c>
      <c r="F2702" s="4">
        <v>0</v>
      </c>
      <c r="G2702" s="4">
        <v>0</v>
      </c>
      <c r="H2702" s="4">
        <f t="shared" si="301"/>
        <v>0</v>
      </c>
      <c r="I2702" s="4">
        <f t="shared" si="302"/>
        <v>990</v>
      </c>
      <c r="J2702" s="4">
        <f t="shared" si="300"/>
        <v>2553</v>
      </c>
      <c r="K2702" s="4">
        <f t="shared" si="297"/>
        <v>6000</v>
      </c>
      <c r="L2702" s="4">
        <f>IF(D2702=1,"",VLOOKUP(D2702,系数!$AA$1:$AJ$12,MATCH(C2702,圣物评级,0),1))</f>
        <v>35</v>
      </c>
      <c r="M2702" s="4">
        <f t="shared" si="303"/>
        <v>40600</v>
      </c>
    </row>
    <row r="2703" spans="1:13" x14ac:dyDescent="0.3">
      <c r="A2703" s="4">
        <f t="shared" si="298"/>
        <v>81000023</v>
      </c>
      <c r="B2703" s="4">
        <v>1</v>
      </c>
      <c r="C2703" s="4">
        <f>INDEX(属性!F:F,MATCH(强化!A2703,属性!A:A,0))</f>
        <v>17</v>
      </c>
      <c r="D2703" s="4">
        <f t="shared" si="299"/>
        <v>61</v>
      </c>
      <c r="E2703" s="4">
        <v>0</v>
      </c>
      <c r="F2703" s="4">
        <v>0</v>
      </c>
      <c r="G2703" s="4">
        <v>0</v>
      </c>
      <c r="H2703" s="4">
        <f t="shared" si="301"/>
        <v>0</v>
      </c>
      <c r="I2703" s="4">
        <f t="shared" si="302"/>
        <v>1000</v>
      </c>
      <c r="J2703" s="4">
        <f t="shared" si="300"/>
        <v>2782</v>
      </c>
      <c r="K2703" s="4">
        <f t="shared" si="297"/>
        <v>6000</v>
      </c>
      <c r="L2703" s="4">
        <f>IF(D2703=1,"",VLOOKUP(D2703,系数!$AA$1:$AJ$12,MATCH(C2703,圣物评级,0),1))</f>
        <v>35</v>
      </c>
      <c r="M2703" s="4">
        <f t="shared" si="303"/>
        <v>43153</v>
      </c>
    </row>
    <row r="2704" spans="1:13" x14ac:dyDescent="0.3">
      <c r="A2704" s="4">
        <f t="shared" si="298"/>
        <v>81000023</v>
      </c>
      <c r="B2704" s="4">
        <v>1</v>
      </c>
      <c r="C2704" s="4">
        <f>INDEX(属性!F:F,MATCH(强化!A2704,属性!A:A,0))</f>
        <v>17</v>
      </c>
      <c r="D2704" s="4">
        <f t="shared" si="299"/>
        <v>62</v>
      </c>
      <c r="E2704" s="4">
        <v>0</v>
      </c>
      <c r="F2704" s="4">
        <v>0</v>
      </c>
      <c r="G2704" s="4">
        <v>0</v>
      </c>
      <c r="H2704" s="4">
        <f t="shared" si="301"/>
        <v>0</v>
      </c>
      <c r="I2704" s="4">
        <f t="shared" si="302"/>
        <v>1010</v>
      </c>
      <c r="J2704" s="4">
        <f t="shared" si="300"/>
        <v>3032</v>
      </c>
      <c r="K2704" s="4">
        <f t="shared" si="297"/>
        <v>6000</v>
      </c>
      <c r="L2704" s="4">
        <f>IF(D2704=1,"",VLOOKUP(D2704,系数!$AA$1:$AJ$12,MATCH(C2704,圣物评级,0),1))</f>
        <v>35</v>
      </c>
      <c r="M2704" s="4">
        <f t="shared" si="303"/>
        <v>45935</v>
      </c>
    </row>
    <row r="2705" spans="1:13" x14ac:dyDescent="0.3">
      <c r="A2705" s="4">
        <f t="shared" si="298"/>
        <v>81000023</v>
      </c>
      <c r="B2705" s="4">
        <v>1</v>
      </c>
      <c r="C2705" s="4">
        <f>INDEX(属性!F:F,MATCH(强化!A2705,属性!A:A,0))</f>
        <v>17</v>
      </c>
      <c r="D2705" s="4">
        <f t="shared" si="299"/>
        <v>63</v>
      </c>
      <c r="E2705" s="4">
        <v>0</v>
      </c>
      <c r="F2705" s="4">
        <v>0</v>
      </c>
      <c r="G2705" s="4">
        <v>0</v>
      </c>
      <c r="H2705" s="4">
        <f t="shared" si="301"/>
        <v>0</v>
      </c>
      <c r="I2705" s="4">
        <f t="shared" si="302"/>
        <v>1020</v>
      </c>
      <c r="J2705" s="4">
        <f t="shared" si="300"/>
        <v>3304</v>
      </c>
      <c r="K2705" s="4">
        <f t="shared" si="297"/>
        <v>6000</v>
      </c>
      <c r="L2705" s="4">
        <f>IF(D2705=1,"",VLOOKUP(D2705,系数!$AA$1:$AJ$12,MATCH(C2705,圣物评级,0),1))</f>
        <v>35</v>
      </c>
      <c r="M2705" s="4">
        <f t="shared" si="303"/>
        <v>48967</v>
      </c>
    </row>
    <row r="2706" spans="1:13" x14ac:dyDescent="0.3">
      <c r="A2706" s="4">
        <f t="shared" si="298"/>
        <v>81000023</v>
      </c>
      <c r="B2706" s="4">
        <v>1</v>
      </c>
      <c r="C2706" s="4">
        <f>INDEX(属性!F:F,MATCH(强化!A2706,属性!A:A,0))</f>
        <v>17</v>
      </c>
      <c r="D2706" s="4">
        <f t="shared" si="299"/>
        <v>64</v>
      </c>
      <c r="E2706" s="4">
        <v>0</v>
      </c>
      <c r="F2706" s="4">
        <v>0</v>
      </c>
      <c r="G2706" s="4">
        <v>0</v>
      </c>
      <c r="H2706" s="4">
        <f t="shared" si="301"/>
        <v>0</v>
      </c>
      <c r="I2706" s="4">
        <f t="shared" si="302"/>
        <v>1030</v>
      </c>
      <c r="J2706" s="4">
        <f t="shared" si="300"/>
        <v>3601</v>
      </c>
      <c r="K2706" s="4">
        <f t="shared" si="297"/>
        <v>6000</v>
      </c>
      <c r="L2706" s="4">
        <f>IF(D2706=1,"",VLOOKUP(D2706,系数!$AA$1:$AJ$12,MATCH(C2706,圣物评级,0),1))</f>
        <v>35</v>
      </c>
      <c r="M2706" s="4">
        <f t="shared" si="303"/>
        <v>52271</v>
      </c>
    </row>
    <row r="2707" spans="1:13" x14ac:dyDescent="0.3">
      <c r="A2707" s="4">
        <f t="shared" si="298"/>
        <v>81000023</v>
      </c>
      <c r="B2707" s="4">
        <v>1</v>
      </c>
      <c r="C2707" s="4">
        <f>INDEX(属性!F:F,MATCH(强化!A2707,属性!A:A,0))</f>
        <v>17</v>
      </c>
      <c r="D2707" s="4">
        <f t="shared" si="299"/>
        <v>65</v>
      </c>
      <c r="E2707" s="4">
        <v>0</v>
      </c>
      <c r="F2707" s="4">
        <v>0</v>
      </c>
      <c r="G2707" s="4">
        <v>0</v>
      </c>
      <c r="H2707" s="4">
        <f t="shared" si="301"/>
        <v>0</v>
      </c>
      <c r="I2707" s="4">
        <f t="shared" si="302"/>
        <v>1040</v>
      </c>
      <c r="J2707" s="4">
        <f t="shared" si="300"/>
        <v>3925</v>
      </c>
      <c r="K2707" s="4">
        <f t="shared" si="297"/>
        <v>6000</v>
      </c>
      <c r="L2707" s="4">
        <f>IF(D2707=1,"",VLOOKUP(D2707,系数!$AA$1:$AJ$12,MATCH(C2707,圣物评级,0),1))</f>
        <v>35</v>
      </c>
      <c r="M2707" s="4">
        <f t="shared" si="303"/>
        <v>55872</v>
      </c>
    </row>
    <row r="2708" spans="1:13" x14ac:dyDescent="0.3">
      <c r="A2708" s="4">
        <f t="shared" si="298"/>
        <v>81000023</v>
      </c>
      <c r="B2708" s="4">
        <v>1</v>
      </c>
      <c r="C2708" s="4">
        <f>INDEX(属性!F:F,MATCH(强化!A2708,属性!A:A,0))</f>
        <v>17</v>
      </c>
      <c r="D2708" s="4">
        <f t="shared" si="299"/>
        <v>66</v>
      </c>
      <c r="E2708" s="4">
        <v>0</v>
      </c>
      <c r="F2708" s="4">
        <v>0</v>
      </c>
      <c r="G2708" s="4">
        <v>0</v>
      </c>
      <c r="H2708" s="4">
        <f t="shared" si="301"/>
        <v>0</v>
      </c>
      <c r="I2708" s="4">
        <f t="shared" si="302"/>
        <v>1050</v>
      </c>
      <c r="J2708" s="4">
        <f t="shared" si="300"/>
        <v>4278</v>
      </c>
      <c r="K2708" s="4">
        <f t="shared" si="297"/>
        <v>6000</v>
      </c>
      <c r="L2708" s="4">
        <f>IF(D2708=1,"",VLOOKUP(D2708,系数!$AA$1:$AJ$12,MATCH(C2708,圣物评级,0),1))</f>
        <v>35</v>
      </c>
      <c r="M2708" s="4">
        <f t="shared" si="303"/>
        <v>59797</v>
      </c>
    </row>
    <row r="2709" spans="1:13" x14ac:dyDescent="0.3">
      <c r="A2709" s="4">
        <f t="shared" si="298"/>
        <v>81000023</v>
      </c>
      <c r="B2709" s="4">
        <v>1</v>
      </c>
      <c r="C2709" s="4">
        <f>INDEX(属性!F:F,MATCH(强化!A2709,属性!A:A,0))</f>
        <v>17</v>
      </c>
      <c r="D2709" s="4">
        <f t="shared" si="299"/>
        <v>67</v>
      </c>
      <c r="E2709" s="4">
        <v>0</v>
      </c>
      <c r="F2709" s="4">
        <v>0</v>
      </c>
      <c r="G2709" s="4">
        <v>0</v>
      </c>
      <c r="H2709" s="4">
        <f t="shared" si="301"/>
        <v>0</v>
      </c>
      <c r="I2709" s="4">
        <f t="shared" si="302"/>
        <v>1060</v>
      </c>
      <c r="J2709" s="4">
        <f t="shared" si="300"/>
        <v>4663</v>
      </c>
      <c r="K2709" s="4">
        <f t="shared" si="297"/>
        <v>6000</v>
      </c>
      <c r="L2709" s="4">
        <f>IF(D2709=1,"",VLOOKUP(D2709,系数!$AA$1:$AJ$12,MATCH(C2709,圣物评级,0),1))</f>
        <v>35</v>
      </c>
      <c r="M2709" s="4">
        <f t="shared" si="303"/>
        <v>64075</v>
      </c>
    </row>
    <row r="2710" spans="1:13" x14ac:dyDescent="0.3">
      <c r="A2710" s="4">
        <f t="shared" si="298"/>
        <v>81000023</v>
      </c>
      <c r="B2710" s="4">
        <v>1</v>
      </c>
      <c r="C2710" s="4">
        <f>INDEX(属性!F:F,MATCH(强化!A2710,属性!A:A,0))</f>
        <v>17</v>
      </c>
      <c r="D2710" s="4">
        <f t="shared" si="299"/>
        <v>68</v>
      </c>
      <c r="E2710" s="4">
        <v>0</v>
      </c>
      <c r="F2710" s="4">
        <v>0</v>
      </c>
      <c r="G2710" s="4">
        <v>0</v>
      </c>
      <c r="H2710" s="4">
        <f t="shared" si="301"/>
        <v>0</v>
      </c>
      <c r="I2710" s="4">
        <f t="shared" si="302"/>
        <v>1070</v>
      </c>
      <c r="J2710" s="4">
        <f t="shared" si="300"/>
        <v>5082</v>
      </c>
      <c r="K2710" s="4">
        <f t="shared" si="297"/>
        <v>6000</v>
      </c>
      <c r="L2710" s="4">
        <f>IF(D2710=1,"",VLOOKUP(D2710,系数!$AA$1:$AJ$12,MATCH(C2710,圣物评级,0),1))</f>
        <v>35</v>
      </c>
      <c r="M2710" s="4">
        <f t="shared" si="303"/>
        <v>68738</v>
      </c>
    </row>
    <row r="2711" spans="1:13" x14ac:dyDescent="0.3">
      <c r="A2711" s="4">
        <f t="shared" si="298"/>
        <v>81000023</v>
      </c>
      <c r="B2711" s="4">
        <v>1</v>
      </c>
      <c r="C2711" s="4">
        <f>INDEX(属性!F:F,MATCH(强化!A2711,属性!A:A,0))</f>
        <v>17</v>
      </c>
      <c r="D2711" s="4">
        <f t="shared" si="299"/>
        <v>69</v>
      </c>
      <c r="E2711" s="4">
        <v>0</v>
      </c>
      <c r="F2711" s="4">
        <v>0</v>
      </c>
      <c r="G2711" s="4">
        <v>0</v>
      </c>
      <c r="H2711" s="4">
        <f t="shared" si="301"/>
        <v>0</v>
      </c>
      <c r="I2711" s="4">
        <f t="shared" si="302"/>
        <v>1080</v>
      </c>
      <c r="J2711" s="4">
        <f t="shared" si="300"/>
        <v>5539</v>
      </c>
      <c r="K2711" s="4">
        <f t="shared" si="297"/>
        <v>6000</v>
      </c>
      <c r="L2711" s="4">
        <f>IF(D2711=1,"",VLOOKUP(D2711,系数!$AA$1:$AJ$12,MATCH(C2711,圣物评级,0),1))</f>
        <v>35</v>
      </c>
      <c r="M2711" s="4">
        <f t="shared" si="303"/>
        <v>73820</v>
      </c>
    </row>
    <row r="2712" spans="1:13" x14ac:dyDescent="0.3">
      <c r="A2712" s="4">
        <f t="shared" si="298"/>
        <v>81000023</v>
      </c>
      <c r="B2712" s="4">
        <v>1</v>
      </c>
      <c r="C2712" s="4">
        <f>INDEX(属性!F:F,MATCH(强化!A2712,属性!A:A,0))</f>
        <v>17</v>
      </c>
      <c r="D2712" s="4">
        <f t="shared" si="299"/>
        <v>70</v>
      </c>
      <c r="E2712" s="4">
        <v>0</v>
      </c>
      <c r="F2712" s="4">
        <v>0</v>
      </c>
      <c r="G2712" s="4">
        <v>0</v>
      </c>
      <c r="H2712" s="4">
        <f t="shared" si="301"/>
        <v>0</v>
      </c>
      <c r="I2712" s="4">
        <f t="shared" si="302"/>
        <v>1090</v>
      </c>
      <c r="J2712" s="4">
        <f t="shared" si="300"/>
        <v>6037</v>
      </c>
      <c r="K2712" s="4">
        <f t="shared" si="297"/>
        <v>6000</v>
      </c>
      <c r="L2712" s="4">
        <f>IF(D2712=1,"",VLOOKUP(D2712,系数!$AA$1:$AJ$12,MATCH(C2712,圣物评级,0),1))</f>
        <v>40</v>
      </c>
      <c r="M2712" s="4">
        <f t="shared" si="303"/>
        <v>79359</v>
      </c>
    </row>
    <row r="2713" spans="1:13" x14ac:dyDescent="0.3">
      <c r="A2713" s="4">
        <f t="shared" si="298"/>
        <v>81000023</v>
      </c>
      <c r="B2713" s="4">
        <v>1</v>
      </c>
      <c r="C2713" s="4">
        <f>INDEX(属性!F:F,MATCH(强化!A2713,属性!A:A,0))</f>
        <v>17</v>
      </c>
      <c r="D2713" s="4">
        <f t="shared" si="299"/>
        <v>71</v>
      </c>
      <c r="E2713" s="4">
        <v>0</v>
      </c>
      <c r="F2713" s="4">
        <v>0</v>
      </c>
      <c r="G2713" s="4">
        <v>0</v>
      </c>
      <c r="H2713" s="4">
        <f t="shared" si="301"/>
        <v>0</v>
      </c>
      <c r="I2713" s="4">
        <f t="shared" si="302"/>
        <v>1100</v>
      </c>
      <c r="J2713" s="4">
        <f t="shared" si="300"/>
        <v>6701</v>
      </c>
      <c r="K2713" s="4">
        <f t="shared" si="297"/>
        <v>6000</v>
      </c>
      <c r="L2713" s="4">
        <f>IF(D2713=1,"",VLOOKUP(D2713,系数!$AA$1:$AJ$12,MATCH(C2713,圣物评级,0),1))</f>
        <v>40</v>
      </c>
      <c r="M2713" s="4">
        <f t="shared" si="303"/>
        <v>85396</v>
      </c>
    </row>
    <row r="2714" spans="1:13" x14ac:dyDescent="0.3">
      <c r="A2714" s="4">
        <f t="shared" si="298"/>
        <v>81000023</v>
      </c>
      <c r="B2714" s="4">
        <v>1</v>
      </c>
      <c r="C2714" s="4">
        <f>INDEX(属性!F:F,MATCH(强化!A2714,属性!A:A,0))</f>
        <v>17</v>
      </c>
      <c r="D2714" s="4">
        <f t="shared" si="299"/>
        <v>72</v>
      </c>
      <c r="E2714" s="4">
        <v>0</v>
      </c>
      <c r="F2714" s="4">
        <v>0</v>
      </c>
      <c r="G2714" s="4">
        <v>0</v>
      </c>
      <c r="H2714" s="4">
        <f t="shared" si="301"/>
        <v>0</v>
      </c>
      <c r="I2714" s="4">
        <f t="shared" si="302"/>
        <v>1110</v>
      </c>
      <c r="J2714" s="4">
        <f t="shared" si="300"/>
        <v>7438</v>
      </c>
      <c r="K2714" s="4">
        <f t="shared" si="297"/>
        <v>6000</v>
      </c>
      <c r="L2714" s="4">
        <f>IF(D2714=1,"",VLOOKUP(D2714,系数!$AA$1:$AJ$12,MATCH(C2714,圣物评级,0),1))</f>
        <v>40</v>
      </c>
      <c r="M2714" s="4">
        <f t="shared" si="303"/>
        <v>92097</v>
      </c>
    </row>
    <row r="2715" spans="1:13" x14ac:dyDescent="0.3">
      <c r="A2715" s="4">
        <f t="shared" si="298"/>
        <v>81000023</v>
      </c>
      <c r="B2715" s="4">
        <v>1</v>
      </c>
      <c r="C2715" s="4">
        <f>INDEX(属性!F:F,MATCH(强化!A2715,属性!A:A,0))</f>
        <v>17</v>
      </c>
      <c r="D2715" s="4">
        <f t="shared" si="299"/>
        <v>73</v>
      </c>
      <c r="E2715" s="4">
        <v>0</v>
      </c>
      <c r="F2715" s="4">
        <v>0</v>
      </c>
      <c r="G2715" s="4">
        <v>0</v>
      </c>
      <c r="H2715" s="4">
        <f t="shared" si="301"/>
        <v>0</v>
      </c>
      <c r="I2715" s="4">
        <f t="shared" si="302"/>
        <v>1120</v>
      </c>
      <c r="J2715" s="4">
        <f t="shared" si="300"/>
        <v>8256</v>
      </c>
      <c r="K2715" s="4">
        <f t="shared" si="297"/>
        <v>6000</v>
      </c>
      <c r="L2715" s="4">
        <f>IF(D2715=1,"",VLOOKUP(D2715,系数!$AA$1:$AJ$12,MATCH(C2715,圣物评级,0),1))</f>
        <v>40</v>
      </c>
      <c r="M2715" s="4">
        <f t="shared" si="303"/>
        <v>99535</v>
      </c>
    </row>
    <row r="2716" spans="1:13" x14ac:dyDescent="0.3">
      <c r="A2716" s="4">
        <f t="shared" si="298"/>
        <v>81000023</v>
      </c>
      <c r="B2716" s="4">
        <v>1</v>
      </c>
      <c r="C2716" s="4">
        <f>INDEX(属性!F:F,MATCH(强化!A2716,属性!A:A,0))</f>
        <v>17</v>
      </c>
      <c r="D2716" s="4">
        <f t="shared" si="299"/>
        <v>74</v>
      </c>
      <c r="E2716" s="4">
        <v>0</v>
      </c>
      <c r="F2716" s="4">
        <v>0</v>
      </c>
      <c r="G2716" s="4">
        <v>0</v>
      </c>
      <c r="H2716" s="4">
        <f t="shared" si="301"/>
        <v>0</v>
      </c>
      <c r="I2716" s="4">
        <f t="shared" si="302"/>
        <v>1130</v>
      </c>
      <c r="J2716" s="4">
        <f t="shared" si="300"/>
        <v>9164</v>
      </c>
      <c r="K2716" s="4">
        <f t="shared" si="297"/>
        <v>6000</v>
      </c>
      <c r="L2716" s="4">
        <f>IF(D2716=1,"",VLOOKUP(D2716,系数!$AA$1:$AJ$12,MATCH(C2716,圣物评级,0),1))</f>
        <v>40</v>
      </c>
      <c r="M2716" s="4">
        <f t="shared" si="303"/>
        <v>107791</v>
      </c>
    </row>
    <row r="2717" spans="1:13" x14ac:dyDescent="0.3">
      <c r="A2717" s="4">
        <f t="shared" si="298"/>
        <v>81000023</v>
      </c>
      <c r="B2717" s="4">
        <v>1</v>
      </c>
      <c r="C2717" s="4">
        <f>INDEX(属性!F:F,MATCH(强化!A2717,属性!A:A,0))</f>
        <v>17</v>
      </c>
      <c r="D2717" s="4">
        <f t="shared" si="299"/>
        <v>75</v>
      </c>
      <c r="E2717" s="4">
        <v>0</v>
      </c>
      <c r="F2717" s="4">
        <v>0</v>
      </c>
      <c r="G2717" s="4">
        <v>0</v>
      </c>
      <c r="H2717" s="4">
        <f t="shared" si="301"/>
        <v>0</v>
      </c>
      <c r="I2717" s="4">
        <f t="shared" si="302"/>
        <v>1140</v>
      </c>
      <c r="J2717" s="4">
        <f t="shared" si="300"/>
        <v>10172</v>
      </c>
      <c r="K2717" s="4">
        <f t="shared" si="297"/>
        <v>6000</v>
      </c>
      <c r="L2717" s="4">
        <f>IF(D2717=1,"",VLOOKUP(D2717,系数!$AA$1:$AJ$12,MATCH(C2717,圣物评级,0),1))</f>
        <v>40</v>
      </c>
      <c r="M2717" s="4">
        <f t="shared" si="303"/>
        <v>116955</v>
      </c>
    </row>
    <row r="2718" spans="1:13" x14ac:dyDescent="0.3">
      <c r="A2718" s="4">
        <f t="shared" si="298"/>
        <v>81000023</v>
      </c>
      <c r="B2718" s="4">
        <v>1</v>
      </c>
      <c r="C2718" s="4">
        <f>INDEX(属性!F:F,MATCH(强化!A2718,属性!A:A,0))</f>
        <v>17</v>
      </c>
      <c r="D2718" s="4">
        <f t="shared" si="299"/>
        <v>76</v>
      </c>
      <c r="E2718" s="4">
        <v>0</v>
      </c>
      <c r="F2718" s="4">
        <v>0</v>
      </c>
      <c r="G2718" s="4">
        <v>0</v>
      </c>
      <c r="H2718" s="4">
        <f t="shared" si="301"/>
        <v>0</v>
      </c>
      <c r="I2718" s="4">
        <f t="shared" si="302"/>
        <v>1150</v>
      </c>
      <c r="J2718" s="4">
        <f t="shared" si="300"/>
        <v>11290</v>
      </c>
      <c r="K2718" s="4">
        <f t="shared" si="297"/>
        <v>6000</v>
      </c>
      <c r="L2718" s="4">
        <f>IF(D2718=1,"",VLOOKUP(D2718,系数!$AA$1:$AJ$12,MATCH(C2718,圣物评级,0),1))</f>
        <v>40</v>
      </c>
      <c r="M2718" s="4">
        <f t="shared" si="303"/>
        <v>127127</v>
      </c>
    </row>
    <row r="2719" spans="1:13" x14ac:dyDescent="0.3">
      <c r="A2719" s="4">
        <f t="shared" si="298"/>
        <v>81000023</v>
      </c>
      <c r="B2719" s="4">
        <v>1</v>
      </c>
      <c r="C2719" s="4">
        <f>INDEX(属性!F:F,MATCH(强化!A2719,属性!A:A,0))</f>
        <v>17</v>
      </c>
      <c r="D2719" s="4">
        <f t="shared" si="299"/>
        <v>77</v>
      </c>
      <c r="E2719" s="4">
        <v>0</v>
      </c>
      <c r="F2719" s="4">
        <v>0</v>
      </c>
      <c r="G2719" s="4">
        <v>0</v>
      </c>
      <c r="H2719" s="4">
        <f t="shared" si="301"/>
        <v>0</v>
      </c>
      <c r="I2719" s="4">
        <f t="shared" si="302"/>
        <v>1160</v>
      </c>
      <c r="J2719" s="4">
        <f t="shared" si="300"/>
        <v>12531</v>
      </c>
      <c r="K2719" s="4">
        <f t="shared" si="297"/>
        <v>6000</v>
      </c>
      <c r="L2719" s="4">
        <f>IF(D2719=1,"",VLOOKUP(D2719,系数!$AA$1:$AJ$12,MATCH(C2719,圣物评级,0),1))</f>
        <v>40</v>
      </c>
      <c r="M2719" s="4">
        <f t="shared" si="303"/>
        <v>138417</v>
      </c>
    </row>
    <row r="2720" spans="1:13" x14ac:dyDescent="0.3">
      <c r="A2720" s="4">
        <f t="shared" si="298"/>
        <v>81000023</v>
      </c>
      <c r="B2720" s="4">
        <v>1</v>
      </c>
      <c r="C2720" s="4">
        <f>INDEX(属性!F:F,MATCH(强化!A2720,属性!A:A,0))</f>
        <v>17</v>
      </c>
      <c r="D2720" s="4">
        <f t="shared" si="299"/>
        <v>78</v>
      </c>
      <c r="E2720" s="4">
        <v>0</v>
      </c>
      <c r="F2720" s="4">
        <v>0</v>
      </c>
      <c r="G2720" s="4">
        <v>0</v>
      </c>
      <c r="H2720" s="4">
        <f t="shared" si="301"/>
        <v>0</v>
      </c>
      <c r="I2720" s="4">
        <f t="shared" si="302"/>
        <v>1170</v>
      </c>
      <c r="J2720" s="4">
        <f t="shared" si="300"/>
        <v>13909</v>
      </c>
      <c r="K2720" s="4">
        <f t="shared" si="297"/>
        <v>6000</v>
      </c>
      <c r="L2720" s="4">
        <f>IF(D2720=1,"",VLOOKUP(D2720,系数!$AA$1:$AJ$12,MATCH(C2720,圣物评级,0),1))</f>
        <v>40</v>
      </c>
      <c r="M2720" s="4">
        <f t="shared" si="303"/>
        <v>150948</v>
      </c>
    </row>
    <row r="2721" spans="1:13" x14ac:dyDescent="0.3">
      <c r="A2721" s="4">
        <f t="shared" si="298"/>
        <v>81000023</v>
      </c>
      <c r="B2721" s="4">
        <v>1</v>
      </c>
      <c r="C2721" s="4">
        <f>INDEX(属性!F:F,MATCH(强化!A2721,属性!A:A,0))</f>
        <v>17</v>
      </c>
      <c r="D2721" s="4">
        <f t="shared" si="299"/>
        <v>79</v>
      </c>
      <c r="E2721" s="4">
        <v>0</v>
      </c>
      <c r="F2721" s="4">
        <v>0</v>
      </c>
      <c r="G2721" s="4">
        <v>0</v>
      </c>
      <c r="H2721" s="4">
        <f t="shared" si="301"/>
        <v>0</v>
      </c>
      <c r="I2721" s="4">
        <f t="shared" si="302"/>
        <v>1180</v>
      </c>
      <c r="J2721" s="4">
        <f t="shared" si="300"/>
        <v>15438</v>
      </c>
      <c r="K2721" s="4">
        <f t="shared" si="297"/>
        <v>6000</v>
      </c>
      <c r="L2721" s="4">
        <f>IF(D2721=1,"",VLOOKUP(D2721,系数!$AA$1:$AJ$12,MATCH(C2721,圣物评级,0),1))</f>
        <v>40</v>
      </c>
      <c r="M2721" s="4">
        <f t="shared" si="303"/>
        <v>164857</v>
      </c>
    </row>
    <row r="2722" spans="1:13" x14ac:dyDescent="0.3">
      <c r="A2722" s="4">
        <f t="shared" si="298"/>
        <v>81000023</v>
      </c>
      <c r="B2722" s="4">
        <v>1</v>
      </c>
      <c r="C2722" s="4">
        <f>INDEX(属性!F:F,MATCH(强化!A2722,属性!A:A,0))</f>
        <v>17</v>
      </c>
      <c r="D2722" s="4">
        <f t="shared" si="299"/>
        <v>80</v>
      </c>
      <c r="E2722" s="4">
        <v>0</v>
      </c>
      <c r="F2722" s="4">
        <v>0</v>
      </c>
      <c r="G2722" s="4">
        <v>0</v>
      </c>
      <c r="H2722" s="4">
        <f t="shared" si="301"/>
        <v>0</v>
      </c>
      <c r="I2722" s="4">
        <f t="shared" si="302"/>
        <v>1190</v>
      </c>
      <c r="J2722" s="4">
        <f t="shared" si="300"/>
        <v>18000</v>
      </c>
      <c r="K2722" s="4">
        <f t="shared" si="297"/>
        <v>6000</v>
      </c>
      <c r="L2722" s="4">
        <f>IF(D2722=1,"",VLOOKUP(D2722,系数!$AA$1:$AJ$12,MATCH(C2722,圣物评级,0),1))</f>
        <v>45</v>
      </c>
      <c r="M2722" s="4">
        <f t="shared" si="303"/>
        <v>180295</v>
      </c>
    </row>
    <row r="2723" spans="1:13" x14ac:dyDescent="0.3">
      <c r="A2723" s="4">
        <f t="shared" si="298"/>
        <v>81000023</v>
      </c>
      <c r="B2723" s="4">
        <v>1</v>
      </c>
      <c r="C2723" s="4">
        <f>INDEX(属性!F:F,MATCH(强化!A2723,属性!A:A,0))</f>
        <v>17</v>
      </c>
      <c r="D2723" s="4">
        <f t="shared" si="299"/>
        <v>81</v>
      </c>
      <c r="E2723" s="4">
        <v>0</v>
      </c>
      <c r="F2723" s="4">
        <v>0</v>
      </c>
      <c r="G2723" s="4">
        <v>0</v>
      </c>
      <c r="H2723" s="4">
        <f t="shared" si="301"/>
        <v>0</v>
      </c>
      <c r="I2723" s="4">
        <f t="shared" si="302"/>
        <v>1200</v>
      </c>
      <c r="J2723" s="4">
        <f t="shared" si="300"/>
        <v>21000</v>
      </c>
      <c r="K2723" s="4">
        <f t="shared" si="297"/>
        <v>6000</v>
      </c>
      <c r="L2723" s="4">
        <f>IF(D2723=1,"",VLOOKUP(D2723,系数!$AA$1:$AJ$12,MATCH(C2723,圣物评级,0),1))</f>
        <v>45</v>
      </c>
      <c r="M2723" s="4">
        <f t="shared" si="303"/>
        <v>198295</v>
      </c>
    </row>
    <row r="2724" spans="1:13" x14ac:dyDescent="0.3">
      <c r="A2724" s="4">
        <f t="shared" si="298"/>
        <v>81000023</v>
      </c>
      <c r="B2724" s="4">
        <v>1</v>
      </c>
      <c r="C2724" s="4">
        <f>INDEX(属性!F:F,MATCH(强化!A2724,属性!A:A,0))</f>
        <v>17</v>
      </c>
      <c r="D2724" s="4">
        <f t="shared" si="299"/>
        <v>82</v>
      </c>
      <c r="E2724" s="4">
        <v>0</v>
      </c>
      <c r="F2724" s="4">
        <v>0</v>
      </c>
      <c r="G2724" s="4">
        <v>0</v>
      </c>
      <c r="H2724" s="4">
        <f t="shared" si="301"/>
        <v>0</v>
      </c>
      <c r="I2724" s="4">
        <f t="shared" si="302"/>
        <v>1210</v>
      </c>
      <c r="J2724" s="4">
        <f t="shared" si="300"/>
        <v>24000</v>
      </c>
      <c r="K2724" s="4">
        <f t="shared" si="297"/>
        <v>6000</v>
      </c>
      <c r="L2724" s="4">
        <f>IF(D2724=1,"",VLOOKUP(D2724,系数!$AA$1:$AJ$12,MATCH(C2724,圣物评级,0),1))</f>
        <v>45</v>
      </c>
      <c r="M2724" s="4">
        <f t="shared" si="303"/>
        <v>219295</v>
      </c>
    </row>
    <row r="2725" spans="1:13" x14ac:dyDescent="0.3">
      <c r="A2725" s="4">
        <f t="shared" si="298"/>
        <v>81000023</v>
      </c>
      <c r="B2725" s="4">
        <v>1</v>
      </c>
      <c r="C2725" s="4">
        <f>INDEX(属性!F:F,MATCH(强化!A2725,属性!A:A,0))</f>
        <v>17</v>
      </c>
      <c r="D2725" s="4">
        <f t="shared" si="299"/>
        <v>83</v>
      </c>
      <c r="E2725" s="4">
        <v>0</v>
      </c>
      <c r="F2725" s="4">
        <v>0</v>
      </c>
      <c r="G2725" s="4">
        <v>0</v>
      </c>
      <c r="H2725" s="4">
        <f t="shared" si="301"/>
        <v>0</v>
      </c>
      <c r="I2725" s="4">
        <f t="shared" si="302"/>
        <v>1220</v>
      </c>
      <c r="J2725" s="4">
        <f t="shared" si="300"/>
        <v>27000</v>
      </c>
      <c r="K2725" s="4">
        <f t="shared" si="297"/>
        <v>6000</v>
      </c>
      <c r="L2725" s="4">
        <f>IF(D2725=1,"",VLOOKUP(D2725,系数!$AA$1:$AJ$12,MATCH(C2725,圣物评级,0),1))</f>
        <v>45</v>
      </c>
      <c r="M2725" s="4">
        <f t="shared" si="303"/>
        <v>243295</v>
      </c>
    </row>
    <row r="2726" spans="1:13" x14ac:dyDescent="0.3">
      <c r="A2726" s="4">
        <f t="shared" si="298"/>
        <v>81000023</v>
      </c>
      <c r="B2726" s="4">
        <v>1</v>
      </c>
      <c r="C2726" s="4">
        <f>INDEX(属性!F:F,MATCH(强化!A2726,属性!A:A,0))</f>
        <v>17</v>
      </c>
      <c r="D2726" s="4">
        <f t="shared" si="299"/>
        <v>84</v>
      </c>
      <c r="E2726" s="4">
        <v>0</v>
      </c>
      <c r="F2726" s="4">
        <v>0</v>
      </c>
      <c r="G2726" s="4">
        <v>0</v>
      </c>
      <c r="H2726" s="4">
        <f t="shared" si="301"/>
        <v>0</v>
      </c>
      <c r="I2726" s="4">
        <f t="shared" si="302"/>
        <v>1230</v>
      </c>
      <c r="J2726" s="4">
        <f t="shared" si="300"/>
        <v>30000</v>
      </c>
      <c r="K2726" s="4">
        <f t="shared" si="297"/>
        <v>6000</v>
      </c>
      <c r="L2726" s="4">
        <f>IF(D2726=1,"",VLOOKUP(D2726,系数!$AA$1:$AJ$12,MATCH(C2726,圣物评级,0),1))</f>
        <v>45</v>
      </c>
      <c r="M2726" s="4">
        <f t="shared" si="303"/>
        <v>270295</v>
      </c>
    </row>
    <row r="2727" spans="1:13" x14ac:dyDescent="0.3">
      <c r="A2727" s="4">
        <f t="shared" si="298"/>
        <v>81000023</v>
      </c>
      <c r="B2727" s="4">
        <v>1</v>
      </c>
      <c r="C2727" s="4">
        <f>INDEX(属性!F:F,MATCH(强化!A2727,属性!A:A,0))</f>
        <v>17</v>
      </c>
      <c r="D2727" s="4">
        <f t="shared" si="299"/>
        <v>85</v>
      </c>
      <c r="E2727" s="4">
        <v>0</v>
      </c>
      <c r="F2727" s="4">
        <v>0</v>
      </c>
      <c r="G2727" s="4">
        <v>0</v>
      </c>
      <c r="H2727" s="4">
        <f t="shared" si="301"/>
        <v>0</v>
      </c>
      <c r="I2727" s="4">
        <f t="shared" si="302"/>
        <v>1240</v>
      </c>
      <c r="J2727" s="4">
        <f t="shared" si="300"/>
        <v>35000</v>
      </c>
      <c r="K2727" s="4">
        <f t="shared" si="297"/>
        <v>6000</v>
      </c>
      <c r="L2727" s="4">
        <f>IF(D2727=1,"",VLOOKUP(D2727,系数!$AA$1:$AJ$12,MATCH(C2727,圣物评级,0),1))</f>
        <v>45</v>
      </c>
      <c r="M2727" s="4">
        <f t="shared" si="303"/>
        <v>300295</v>
      </c>
    </row>
    <row r="2728" spans="1:13" x14ac:dyDescent="0.3">
      <c r="A2728" s="4">
        <f t="shared" si="298"/>
        <v>81000023</v>
      </c>
      <c r="B2728" s="4">
        <v>1</v>
      </c>
      <c r="C2728" s="4">
        <f>INDEX(属性!F:F,MATCH(强化!A2728,属性!A:A,0))</f>
        <v>17</v>
      </c>
      <c r="D2728" s="4">
        <f t="shared" si="299"/>
        <v>86</v>
      </c>
      <c r="E2728" s="4">
        <v>0</v>
      </c>
      <c r="F2728" s="4">
        <v>0</v>
      </c>
      <c r="G2728" s="4">
        <v>0</v>
      </c>
      <c r="H2728" s="4">
        <f t="shared" si="301"/>
        <v>0</v>
      </c>
      <c r="I2728" s="4">
        <f t="shared" si="302"/>
        <v>1250</v>
      </c>
      <c r="J2728" s="4">
        <f t="shared" si="300"/>
        <v>40000</v>
      </c>
      <c r="K2728" s="4">
        <f t="shared" si="297"/>
        <v>6000</v>
      </c>
      <c r="L2728" s="4">
        <f>IF(D2728=1,"",VLOOKUP(D2728,系数!$AA$1:$AJ$12,MATCH(C2728,圣物评级,0),1))</f>
        <v>45</v>
      </c>
      <c r="M2728" s="4">
        <f t="shared" si="303"/>
        <v>335295</v>
      </c>
    </row>
    <row r="2729" spans="1:13" x14ac:dyDescent="0.3">
      <c r="A2729" s="4">
        <f t="shared" si="298"/>
        <v>81000023</v>
      </c>
      <c r="B2729" s="4">
        <v>1</v>
      </c>
      <c r="C2729" s="4">
        <f>INDEX(属性!F:F,MATCH(强化!A2729,属性!A:A,0))</f>
        <v>17</v>
      </c>
      <c r="D2729" s="4">
        <f t="shared" si="299"/>
        <v>87</v>
      </c>
      <c r="E2729" s="4">
        <v>0</v>
      </c>
      <c r="F2729" s="4">
        <v>0</v>
      </c>
      <c r="G2729" s="4">
        <v>0</v>
      </c>
      <c r="H2729" s="4">
        <f t="shared" si="301"/>
        <v>0</v>
      </c>
      <c r="I2729" s="4">
        <f t="shared" si="302"/>
        <v>1260</v>
      </c>
      <c r="J2729" s="4">
        <f t="shared" si="300"/>
        <v>45000</v>
      </c>
      <c r="K2729" s="4">
        <f t="shared" si="297"/>
        <v>6000</v>
      </c>
      <c r="L2729" s="4">
        <f>IF(D2729=1,"",VLOOKUP(D2729,系数!$AA$1:$AJ$12,MATCH(C2729,圣物评级,0),1))</f>
        <v>45</v>
      </c>
      <c r="M2729" s="4">
        <f t="shared" si="303"/>
        <v>375295</v>
      </c>
    </row>
    <row r="2730" spans="1:13" x14ac:dyDescent="0.3">
      <c r="A2730" s="4">
        <f t="shared" si="298"/>
        <v>81000023</v>
      </c>
      <c r="B2730" s="4">
        <v>1</v>
      </c>
      <c r="C2730" s="4">
        <f>INDEX(属性!F:F,MATCH(强化!A2730,属性!A:A,0))</f>
        <v>17</v>
      </c>
      <c r="D2730" s="4">
        <f t="shared" si="299"/>
        <v>88</v>
      </c>
      <c r="E2730" s="4">
        <v>0</v>
      </c>
      <c r="F2730" s="4">
        <v>0</v>
      </c>
      <c r="G2730" s="4">
        <v>0</v>
      </c>
      <c r="H2730" s="4">
        <f t="shared" si="301"/>
        <v>0</v>
      </c>
      <c r="I2730" s="4">
        <f t="shared" si="302"/>
        <v>1270</v>
      </c>
      <c r="J2730" s="4">
        <f t="shared" si="300"/>
        <v>50000</v>
      </c>
      <c r="K2730" s="4">
        <f t="shared" si="297"/>
        <v>6000</v>
      </c>
      <c r="L2730" s="4">
        <f>IF(D2730=1,"",VLOOKUP(D2730,系数!$AA$1:$AJ$12,MATCH(C2730,圣物评级,0),1))</f>
        <v>45</v>
      </c>
      <c r="M2730" s="4">
        <f t="shared" si="303"/>
        <v>420295</v>
      </c>
    </row>
    <row r="2731" spans="1:13" x14ac:dyDescent="0.3">
      <c r="A2731" s="4">
        <f t="shared" si="298"/>
        <v>81000023</v>
      </c>
      <c r="B2731" s="4">
        <v>1</v>
      </c>
      <c r="C2731" s="4">
        <f>INDEX(属性!F:F,MATCH(强化!A2731,属性!A:A,0))</f>
        <v>17</v>
      </c>
      <c r="D2731" s="4">
        <f t="shared" si="299"/>
        <v>89</v>
      </c>
      <c r="E2731" s="4">
        <v>0</v>
      </c>
      <c r="F2731" s="4">
        <v>0</v>
      </c>
      <c r="G2731" s="4">
        <v>0</v>
      </c>
      <c r="H2731" s="4">
        <f t="shared" si="301"/>
        <v>0</v>
      </c>
      <c r="I2731" s="4">
        <f t="shared" si="302"/>
        <v>1280</v>
      </c>
      <c r="J2731" s="4">
        <f t="shared" si="300"/>
        <v>55000</v>
      </c>
      <c r="K2731" s="4">
        <f t="shared" si="297"/>
        <v>6000</v>
      </c>
      <c r="L2731" s="4">
        <f>IF(D2731=1,"",VLOOKUP(D2731,系数!$AA$1:$AJ$12,MATCH(C2731,圣物评级,0),1))</f>
        <v>45</v>
      </c>
      <c r="M2731" s="4">
        <f t="shared" si="303"/>
        <v>470295</v>
      </c>
    </row>
    <row r="2732" spans="1:13" x14ac:dyDescent="0.3">
      <c r="A2732" s="4">
        <f t="shared" si="298"/>
        <v>81000023</v>
      </c>
      <c r="B2732" s="4">
        <v>1</v>
      </c>
      <c r="C2732" s="4">
        <f>INDEX(属性!F:F,MATCH(强化!A2732,属性!A:A,0))</f>
        <v>17</v>
      </c>
      <c r="D2732" s="4">
        <f t="shared" si="299"/>
        <v>90</v>
      </c>
      <c r="E2732" s="4">
        <v>0</v>
      </c>
      <c r="F2732" s="4">
        <v>0</v>
      </c>
      <c r="G2732" s="4">
        <v>0</v>
      </c>
      <c r="H2732" s="4">
        <f t="shared" si="301"/>
        <v>0</v>
      </c>
      <c r="I2732" s="4">
        <f t="shared" si="302"/>
        <v>1290</v>
      </c>
      <c r="J2732" s="4">
        <f t="shared" si="300"/>
        <v>55000</v>
      </c>
      <c r="K2732" s="4">
        <f t="shared" si="297"/>
        <v>6000</v>
      </c>
      <c r="L2732" s="4">
        <f>IF(D2732=1,"",VLOOKUP(D2732,系数!$AA$1:$AJ$12,MATCH(C2732,圣物评级,0),1))</f>
        <v>50</v>
      </c>
      <c r="M2732" s="4">
        <f t="shared" si="303"/>
        <v>525295</v>
      </c>
    </row>
    <row r="2733" spans="1:13" x14ac:dyDescent="0.3">
      <c r="A2733" s="4">
        <f t="shared" si="298"/>
        <v>81000023</v>
      </c>
      <c r="B2733" s="4">
        <v>1</v>
      </c>
      <c r="C2733" s="4">
        <f>INDEX(属性!F:F,MATCH(强化!A2733,属性!A:A,0))</f>
        <v>17</v>
      </c>
      <c r="D2733" s="4">
        <f t="shared" si="299"/>
        <v>91</v>
      </c>
      <c r="E2733" s="4">
        <v>0</v>
      </c>
      <c r="F2733" s="4">
        <v>0</v>
      </c>
      <c r="G2733" s="4">
        <v>0</v>
      </c>
      <c r="H2733" s="4">
        <f t="shared" si="301"/>
        <v>0</v>
      </c>
      <c r="I2733" s="4">
        <f t="shared" si="302"/>
        <v>1300</v>
      </c>
      <c r="J2733" s="4">
        <f t="shared" si="300"/>
        <v>55000</v>
      </c>
      <c r="K2733" s="4">
        <f t="shared" si="297"/>
        <v>6000</v>
      </c>
      <c r="L2733" s="4">
        <f>IF(D2733=1,"",VLOOKUP(D2733,系数!$AA$1:$AJ$12,MATCH(C2733,圣物评级,0),1))</f>
        <v>50</v>
      </c>
      <c r="M2733" s="4">
        <f t="shared" si="303"/>
        <v>580295</v>
      </c>
    </row>
    <row r="2734" spans="1:13" x14ac:dyDescent="0.3">
      <c r="A2734" s="4">
        <f t="shared" si="298"/>
        <v>81000023</v>
      </c>
      <c r="B2734" s="4">
        <v>1</v>
      </c>
      <c r="C2734" s="4">
        <f>INDEX(属性!F:F,MATCH(强化!A2734,属性!A:A,0))</f>
        <v>17</v>
      </c>
      <c r="D2734" s="4">
        <f t="shared" si="299"/>
        <v>92</v>
      </c>
      <c r="E2734" s="4">
        <v>0</v>
      </c>
      <c r="F2734" s="4">
        <v>0</v>
      </c>
      <c r="G2734" s="4">
        <v>0</v>
      </c>
      <c r="H2734" s="4">
        <f t="shared" si="301"/>
        <v>0</v>
      </c>
      <c r="I2734" s="4">
        <f t="shared" si="302"/>
        <v>1310</v>
      </c>
      <c r="J2734" s="4">
        <f t="shared" si="300"/>
        <v>55000</v>
      </c>
      <c r="K2734" s="4">
        <f t="shared" si="297"/>
        <v>6000</v>
      </c>
      <c r="L2734" s="4">
        <f>IF(D2734=1,"",VLOOKUP(D2734,系数!$AA$1:$AJ$12,MATCH(C2734,圣物评级,0),1))</f>
        <v>50</v>
      </c>
      <c r="M2734" s="4">
        <f t="shared" si="303"/>
        <v>635295</v>
      </c>
    </row>
    <row r="2735" spans="1:13" x14ac:dyDescent="0.3">
      <c r="A2735" s="4">
        <f t="shared" si="298"/>
        <v>81000023</v>
      </c>
      <c r="B2735" s="4">
        <v>1</v>
      </c>
      <c r="C2735" s="4">
        <f>INDEX(属性!F:F,MATCH(强化!A2735,属性!A:A,0))</f>
        <v>17</v>
      </c>
      <c r="D2735" s="4">
        <f t="shared" si="299"/>
        <v>93</v>
      </c>
      <c r="E2735" s="4">
        <v>0</v>
      </c>
      <c r="F2735" s="4">
        <v>0</v>
      </c>
      <c r="G2735" s="4">
        <v>0</v>
      </c>
      <c r="H2735" s="4">
        <f t="shared" si="301"/>
        <v>0</v>
      </c>
      <c r="I2735" s="4">
        <f t="shared" si="302"/>
        <v>1320</v>
      </c>
      <c r="J2735" s="4">
        <f t="shared" si="300"/>
        <v>55000</v>
      </c>
      <c r="K2735" s="4">
        <f t="shared" si="297"/>
        <v>6000</v>
      </c>
      <c r="L2735" s="4">
        <f>IF(D2735=1,"",VLOOKUP(D2735,系数!$AA$1:$AJ$12,MATCH(C2735,圣物评级,0),1))</f>
        <v>50</v>
      </c>
      <c r="M2735" s="4">
        <f t="shared" si="303"/>
        <v>690295</v>
      </c>
    </row>
    <row r="2736" spans="1:13" x14ac:dyDescent="0.3">
      <c r="A2736" s="4">
        <f t="shared" si="298"/>
        <v>81000023</v>
      </c>
      <c r="B2736" s="4">
        <v>1</v>
      </c>
      <c r="C2736" s="4">
        <f>INDEX(属性!F:F,MATCH(强化!A2736,属性!A:A,0))</f>
        <v>17</v>
      </c>
      <c r="D2736" s="4">
        <f t="shared" si="299"/>
        <v>94</v>
      </c>
      <c r="E2736" s="4">
        <v>0</v>
      </c>
      <c r="F2736" s="4">
        <v>0</v>
      </c>
      <c r="G2736" s="4">
        <v>0</v>
      </c>
      <c r="H2736" s="4">
        <f t="shared" si="301"/>
        <v>0</v>
      </c>
      <c r="I2736" s="4">
        <f t="shared" si="302"/>
        <v>1330</v>
      </c>
      <c r="J2736" s="4">
        <f t="shared" si="300"/>
        <v>55000</v>
      </c>
      <c r="K2736" s="4">
        <f t="shared" si="297"/>
        <v>6000</v>
      </c>
      <c r="L2736" s="4">
        <f>IF(D2736=1,"",VLOOKUP(D2736,系数!$AA$1:$AJ$12,MATCH(C2736,圣物评级,0),1))</f>
        <v>50</v>
      </c>
      <c r="M2736" s="4">
        <f t="shared" si="303"/>
        <v>745295</v>
      </c>
    </row>
    <row r="2737" spans="1:13" x14ac:dyDescent="0.3">
      <c r="A2737" s="4">
        <f t="shared" si="298"/>
        <v>81000023</v>
      </c>
      <c r="B2737" s="4">
        <v>1</v>
      </c>
      <c r="C2737" s="4">
        <f>INDEX(属性!F:F,MATCH(强化!A2737,属性!A:A,0))</f>
        <v>17</v>
      </c>
      <c r="D2737" s="4">
        <f t="shared" si="299"/>
        <v>95</v>
      </c>
      <c r="E2737" s="4">
        <v>0</v>
      </c>
      <c r="F2737" s="4">
        <v>0</v>
      </c>
      <c r="G2737" s="4">
        <v>0</v>
      </c>
      <c r="H2737" s="4">
        <f t="shared" si="301"/>
        <v>0</v>
      </c>
      <c r="I2737" s="4">
        <f t="shared" si="302"/>
        <v>1340</v>
      </c>
      <c r="J2737" s="4">
        <f t="shared" si="300"/>
        <v>55000</v>
      </c>
      <c r="K2737" s="4">
        <f t="shared" si="297"/>
        <v>6000</v>
      </c>
      <c r="L2737" s="4">
        <f>IF(D2737=1,"",VLOOKUP(D2737,系数!$AA$1:$AJ$12,MATCH(C2737,圣物评级,0),1))</f>
        <v>50</v>
      </c>
      <c r="M2737" s="4">
        <f t="shared" si="303"/>
        <v>800295</v>
      </c>
    </row>
    <row r="2738" spans="1:13" x14ac:dyDescent="0.3">
      <c r="A2738" s="4">
        <f t="shared" si="298"/>
        <v>81000023</v>
      </c>
      <c r="B2738" s="4">
        <v>1</v>
      </c>
      <c r="C2738" s="4">
        <f>INDEX(属性!F:F,MATCH(强化!A2738,属性!A:A,0))</f>
        <v>17</v>
      </c>
      <c r="D2738" s="4">
        <f t="shared" si="299"/>
        <v>96</v>
      </c>
      <c r="E2738" s="4">
        <v>0</v>
      </c>
      <c r="F2738" s="4">
        <v>0</v>
      </c>
      <c r="G2738" s="4">
        <v>0</v>
      </c>
      <c r="H2738" s="4">
        <f t="shared" si="301"/>
        <v>0</v>
      </c>
      <c r="I2738" s="4">
        <f t="shared" si="302"/>
        <v>1350</v>
      </c>
      <c r="J2738" s="4">
        <f t="shared" si="300"/>
        <v>55000</v>
      </c>
      <c r="K2738" s="4">
        <f t="shared" si="297"/>
        <v>6000</v>
      </c>
      <c r="L2738" s="4">
        <f>IF(D2738=1,"",VLOOKUP(D2738,系数!$AA$1:$AJ$12,MATCH(C2738,圣物评级,0),1))</f>
        <v>50</v>
      </c>
      <c r="M2738" s="4">
        <f t="shared" si="303"/>
        <v>855295</v>
      </c>
    </row>
    <row r="2739" spans="1:13" x14ac:dyDescent="0.3">
      <c r="A2739" s="4">
        <f t="shared" si="298"/>
        <v>81000023</v>
      </c>
      <c r="B2739" s="4">
        <v>1</v>
      </c>
      <c r="C2739" s="4">
        <f>INDEX(属性!F:F,MATCH(强化!A2739,属性!A:A,0))</f>
        <v>17</v>
      </c>
      <c r="D2739" s="4">
        <f t="shared" si="299"/>
        <v>97</v>
      </c>
      <c r="E2739" s="4">
        <v>0</v>
      </c>
      <c r="F2739" s="4">
        <v>0</v>
      </c>
      <c r="G2739" s="4">
        <v>0</v>
      </c>
      <c r="H2739" s="4">
        <f t="shared" si="301"/>
        <v>0</v>
      </c>
      <c r="I2739" s="4">
        <f t="shared" si="302"/>
        <v>1360</v>
      </c>
      <c r="J2739" s="4">
        <f t="shared" si="300"/>
        <v>55000</v>
      </c>
      <c r="K2739" s="4">
        <f t="shared" si="297"/>
        <v>6000</v>
      </c>
      <c r="L2739" s="4">
        <f>IF(D2739=1,"",VLOOKUP(D2739,系数!$AA$1:$AJ$12,MATCH(C2739,圣物评级,0),1))</f>
        <v>50</v>
      </c>
      <c r="M2739" s="4">
        <f t="shared" si="303"/>
        <v>910295</v>
      </c>
    </row>
    <row r="2740" spans="1:13" x14ac:dyDescent="0.3">
      <c r="A2740" s="4">
        <f t="shared" si="298"/>
        <v>81000023</v>
      </c>
      <c r="B2740" s="4">
        <v>1</v>
      </c>
      <c r="C2740" s="4">
        <f>INDEX(属性!F:F,MATCH(强化!A2740,属性!A:A,0))</f>
        <v>17</v>
      </c>
      <c r="D2740" s="4">
        <f t="shared" si="299"/>
        <v>98</v>
      </c>
      <c r="E2740" s="4">
        <v>0</v>
      </c>
      <c r="F2740" s="4">
        <v>0</v>
      </c>
      <c r="G2740" s="4">
        <v>0</v>
      </c>
      <c r="H2740" s="4">
        <f t="shared" si="301"/>
        <v>0</v>
      </c>
      <c r="I2740" s="4">
        <f t="shared" si="302"/>
        <v>1370</v>
      </c>
      <c r="J2740" s="4">
        <f t="shared" si="300"/>
        <v>55000</v>
      </c>
      <c r="K2740" s="4">
        <f t="shared" ref="K2740:K2803" si="304">60*100</f>
        <v>6000</v>
      </c>
      <c r="L2740" s="4">
        <f>IF(D2740=1,"",VLOOKUP(D2740,系数!$AA$1:$AJ$12,MATCH(C2740,圣物评级,0),1))</f>
        <v>50</v>
      </c>
      <c r="M2740" s="4">
        <f t="shared" si="303"/>
        <v>965295</v>
      </c>
    </row>
    <row r="2741" spans="1:13" x14ac:dyDescent="0.3">
      <c r="A2741" s="4">
        <f t="shared" si="298"/>
        <v>81000023</v>
      </c>
      <c r="B2741" s="4">
        <v>1</v>
      </c>
      <c r="C2741" s="4">
        <f>INDEX(属性!F:F,MATCH(强化!A2741,属性!A:A,0))</f>
        <v>17</v>
      </c>
      <c r="D2741" s="4">
        <f t="shared" si="299"/>
        <v>99</v>
      </c>
      <c r="E2741" s="4">
        <v>0</v>
      </c>
      <c r="F2741" s="4">
        <v>0</v>
      </c>
      <c r="G2741" s="4">
        <v>0</v>
      </c>
      <c r="H2741" s="4">
        <f t="shared" si="301"/>
        <v>0</v>
      </c>
      <c r="I2741" s="4">
        <f t="shared" si="302"/>
        <v>1380</v>
      </c>
      <c r="J2741" s="4">
        <f t="shared" si="300"/>
        <v>55000</v>
      </c>
      <c r="K2741" s="4">
        <f t="shared" si="304"/>
        <v>6000</v>
      </c>
      <c r="L2741" s="4">
        <f>IF(D2741=1,"",VLOOKUP(D2741,系数!$AA$1:$AJ$12,MATCH(C2741,圣物评级,0),1))</f>
        <v>50</v>
      </c>
      <c r="M2741" s="4">
        <f t="shared" si="303"/>
        <v>1020295</v>
      </c>
    </row>
    <row r="2742" spans="1:13" x14ac:dyDescent="0.3">
      <c r="A2742" s="4">
        <f t="shared" si="298"/>
        <v>81000023</v>
      </c>
      <c r="B2742" s="4">
        <v>1</v>
      </c>
      <c r="C2742" s="4">
        <f>INDEX(属性!F:F,MATCH(强化!A2742,属性!A:A,0))</f>
        <v>17</v>
      </c>
      <c r="D2742" s="4">
        <f t="shared" si="299"/>
        <v>100</v>
      </c>
      <c r="E2742" s="4">
        <v>0</v>
      </c>
      <c r="F2742" s="4">
        <v>0</v>
      </c>
      <c r="G2742" s="4">
        <v>0</v>
      </c>
      <c r="H2742" s="4">
        <f t="shared" si="301"/>
        <v>0</v>
      </c>
      <c r="I2742" s="4">
        <f t="shared" si="302"/>
        <v>1390</v>
      </c>
      <c r="J2742" s="4">
        <f t="shared" si="300"/>
        <v>55000</v>
      </c>
      <c r="K2742" s="4">
        <f t="shared" si="304"/>
        <v>6000</v>
      </c>
      <c r="L2742" s="4">
        <f>IF(D2742=1,"",VLOOKUP(D2742,系数!$AA$1:$AJ$12,MATCH(C2742,圣物评级,0),1))</f>
        <v>55</v>
      </c>
      <c r="M2742" s="4">
        <f t="shared" si="303"/>
        <v>1075295</v>
      </c>
    </row>
    <row r="2743" spans="1:13" x14ac:dyDescent="0.3">
      <c r="A2743" s="4">
        <f t="shared" si="298"/>
        <v>81000023</v>
      </c>
      <c r="B2743" s="4">
        <v>1</v>
      </c>
      <c r="C2743" s="4">
        <f>INDEX(属性!F:F,MATCH(强化!A2743,属性!A:A,0))</f>
        <v>17</v>
      </c>
      <c r="D2743" s="4">
        <f t="shared" si="299"/>
        <v>101</v>
      </c>
      <c r="E2743" s="4">
        <v>0</v>
      </c>
      <c r="F2743" s="4">
        <v>0</v>
      </c>
      <c r="G2743" s="4">
        <v>0</v>
      </c>
      <c r="H2743" s="4">
        <f t="shared" si="301"/>
        <v>0</v>
      </c>
      <c r="I2743" s="4">
        <f t="shared" si="302"/>
        <v>1400</v>
      </c>
      <c r="J2743" s="4">
        <f t="shared" si="300"/>
        <v>55000</v>
      </c>
      <c r="K2743" s="4">
        <f t="shared" si="304"/>
        <v>6000</v>
      </c>
      <c r="L2743" s="4">
        <f>IF(D2743=1,"",VLOOKUP(D2743,系数!$AA$1:$AJ$12,MATCH(C2743,圣物评级,0),1))</f>
        <v>55</v>
      </c>
      <c r="M2743" s="4">
        <f t="shared" si="303"/>
        <v>1130295</v>
      </c>
    </row>
    <row r="2744" spans="1:13" x14ac:dyDescent="0.3">
      <c r="A2744" s="4">
        <f t="shared" si="298"/>
        <v>81000023</v>
      </c>
      <c r="B2744" s="4">
        <v>1</v>
      </c>
      <c r="C2744" s="4">
        <f>INDEX(属性!F:F,MATCH(强化!A2744,属性!A:A,0))</f>
        <v>17</v>
      </c>
      <c r="D2744" s="4">
        <f t="shared" si="299"/>
        <v>102</v>
      </c>
      <c r="E2744" s="4">
        <v>0</v>
      </c>
      <c r="F2744" s="4">
        <v>0</v>
      </c>
      <c r="G2744" s="4">
        <v>0</v>
      </c>
      <c r="H2744" s="4">
        <f t="shared" si="301"/>
        <v>0</v>
      </c>
      <c r="I2744" s="4">
        <f t="shared" si="302"/>
        <v>1410</v>
      </c>
      <c r="J2744" s="4">
        <f t="shared" si="300"/>
        <v>55000</v>
      </c>
      <c r="K2744" s="4">
        <f t="shared" si="304"/>
        <v>6000</v>
      </c>
      <c r="L2744" s="4">
        <f>IF(D2744=1,"",VLOOKUP(D2744,系数!$AA$1:$AJ$12,MATCH(C2744,圣物评级,0),1))</f>
        <v>55</v>
      </c>
      <c r="M2744" s="4">
        <f t="shared" si="303"/>
        <v>1185295</v>
      </c>
    </row>
    <row r="2745" spans="1:13" x14ac:dyDescent="0.3">
      <c r="A2745" s="4">
        <f t="shared" si="298"/>
        <v>81000023</v>
      </c>
      <c r="B2745" s="4">
        <v>1</v>
      </c>
      <c r="C2745" s="4">
        <f>INDEX(属性!F:F,MATCH(强化!A2745,属性!A:A,0))</f>
        <v>17</v>
      </c>
      <c r="D2745" s="4">
        <f t="shared" si="299"/>
        <v>103</v>
      </c>
      <c r="E2745" s="4">
        <v>0</v>
      </c>
      <c r="F2745" s="4">
        <v>0</v>
      </c>
      <c r="G2745" s="4">
        <v>0</v>
      </c>
      <c r="H2745" s="4">
        <f t="shared" si="301"/>
        <v>0</v>
      </c>
      <c r="I2745" s="4">
        <f t="shared" si="302"/>
        <v>1420</v>
      </c>
      <c r="J2745" s="4">
        <f t="shared" si="300"/>
        <v>55000</v>
      </c>
      <c r="K2745" s="4">
        <f t="shared" si="304"/>
        <v>6000</v>
      </c>
      <c r="L2745" s="4">
        <f>IF(D2745=1,"",VLOOKUP(D2745,系数!$AA$1:$AJ$12,MATCH(C2745,圣物评级,0),1))</f>
        <v>55</v>
      </c>
      <c r="M2745" s="4">
        <f t="shared" si="303"/>
        <v>1240295</v>
      </c>
    </row>
    <row r="2746" spans="1:13" x14ac:dyDescent="0.3">
      <c r="A2746" s="4">
        <f t="shared" si="298"/>
        <v>81000023</v>
      </c>
      <c r="B2746" s="4">
        <v>1</v>
      </c>
      <c r="C2746" s="4">
        <f>INDEX(属性!F:F,MATCH(强化!A2746,属性!A:A,0))</f>
        <v>17</v>
      </c>
      <c r="D2746" s="4">
        <f t="shared" si="299"/>
        <v>104</v>
      </c>
      <c r="E2746" s="4">
        <v>0</v>
      </c>
      <c r="F2746" s="4">
        <v>0</v>
      </c>
      <c r="G2746" s="4">
        <v>0</v>
      </c>
      <c r="H2746" s="4">
        <f t="shared" si="301"/>
        <v>0</v>
      </c>
      <c r="I2746" s="4">
        <f t="shared" si="302"/>
        <v>1430</v>
      </c>
      <c r="J2746" s="4">
        <f t="shared" si="300"/>
        <v>55000</v>
      </c>
      <c r="K2746" s="4">
        <f t="shared" si="304"/>
        <v>6000</v>
      </c>
      <c r="L2746" s="4">
        <f>IF(D2746=1,"",VLOOKUP(D2746,系数!$AA$1:$AJ$12,MATCH(C2746,圣物评级,0),1))</f>
        <v>55</v>
      </c>
      <c r="M2746" s="4">
        <f t="shared" si="303"/>
        <v>1295295</v>
      </c>
    </row>
    <row r="2747" spans="1:13" x14ac:dyDescent="0.3">
      <c r="A2747" s="4">
        <f t="shared" si="298"/>
        <v>81000023</v>
      </c>
      <c r="B2747" s="4">
        <v>1</v>
      </c>
      <c r="C2747" s="4">
        <f>INDEX(属性!F:F,MATCH(强化!A2747,属性!A:A,0))</f>
        <v>17</v>
      </c>
      <c r="D2747" s="4">
        <f t="shared" si="299"/>
        <v>105</v>
      </c>
      <c r="E2747" s="4">
        <v>0</v>
      </c>
      <c r="F2747" s="4">
        <v>0</v>
      </c>
      <c r="G2747" s="4">
        <v>0</v>
      </c>
      <c r="H2747" s="4">
        <f t="shared" si="301"/>
        <v>0</v>
      </c>
      <c r="I2747" s="4">
        <f t="shared" si="302"/>
        <v>1440</v>
      </c>
      <c r="J2747" s="4">
        <f t="shared" si="300"/>
        <v>55000</v>
      </c>
      <c r="K2747" s="4">
        <f t="shared" si="304"/>
        <v>6000</v>
      </c>
      <c r="L2747" s="4">
        <f>IF(D2747=1,"",VLOOKUP(D2747,系数!$AA$1:$AJ$12,MATCH(C2747,圣物评级,0),1))</f>
        <v>55</v>
      </c>
      <c r="M2747" s="4">
        <f t="shared" si="303"/>
        <v>1350295</v>
      </c>
    </row>
    <row r="2748" spans="1:13" x14ac:dyDescent="0.3">
      <c r="A2748" s="4">
        <f t="shared" ref="A2748:A2811" si="305">A2628+1</f>
        <v>81000023</v>
      </c>
      <c r="B2748" s="4">
        <v>1</v>
      </c>
      <c r="C2748" s="4">
        <f>INDEX(属性!F:F,MATCH(强化!A2748,属性!A:A,0))</f>
        <v>17</v>
      </c>
      <c r="D2748" s="4">
        <f t="shared" ref="D2748:D2811" si="306">D2628</f>
        <v>106</v>
      </c>
      <c r="E2748" s="4">
        <v>0</v>
      </c>
      <c r="F2748" s="4">
        <v>0</v>
      </c>
      <c r="G2748" s="4">
        <v>0</v>
      </c>
      <c r="H2748" s="4">
        <f t="shared" si="301"/>
        <v>0</v>
      </c>
      <c r="I2748" s="4">
        <f t="shared" si="302"/>
        <v>1450</v>
      </c>
      <c r="J2748" s="4">
        <f t="shared" ref="J2748:J2811" si="307">J2628</f>
        <v>55000</v>
      </c>
      <c r="K2748" s="4">
        <f t="shared" si="304"/>
        <v>6000</v>
      </c>
      <c r="L2748" s="4">
        <f>IF(D2748=1,"",VLOOKUP(D2748,系数!$AA$1:$AJ$12,MATCH(C2748,圣物评级,0),1))</f>
        <v>55</v>
      </c>
      <c r="M2748" s="4">
        <f t="shared" si="303"/>
        <v>1405295</v>
      </c>
    </row>
    <row r="2749" spans="1:13" x14ac:dyDescent="0.3">
      <c r="A2749" s="4">
        <f t="shared" si="305"/>
        <v>81000023</v>
      </c>
      <c r="B2749" s="4">
        <v>1</v>
      </c>
      <c r="C2749" s="4">
        <f>INDEX(属性!F:F,MATCH(强化!A2749,属性!A:A,0))</f>
        <v>17</v>
      </c>
      <c r="D2749" s="4">
        <f t="shared" si="306"/>
        <v>107</v>
      </c>
      <c r="E2749" s="4">
        <v>0</v>
      </c>
      <c r="F2749" s="4">
        <v>0</v>
      </c>
      <c r="G2749" s="4">
        <v>0</v>
      </c>
      <c r="H2749" s="4">
        <f t="shared" si="301"/>
        <v>0</v>
      </c>
      <c r="I2749" s="4">
        <f t="shared" si="302"/>
        <v>1460</v>
      </c>
      <c r="J2749" s="4">
        <f t="shared" si="307"/>
        <v>55000</v>
      </c>
      <c r="K2749" s="4">
        <f t="shared" si="304"/>
        <v>6000</v>
      </c>
      <c r="L2749" s="4">
        <f>IF(D2749=1,"",VLOOKUP(D2749,系数!$AA$1:$AJ$12,MATCH(C2749,圣物评级,0),1))</f>
        <v>55</v>
      </c>
      <c r="M2749" s="4">
        <f t="shared" si="303"/>
        <v>1460295</v>
      </c>
    </row>
    <row r="2750" spans="1:13" x14ac:dyDescent="0.3">
      <c r="A2750" s="4">
        <f t="shared" si="305"/>
        <v>81000023</v>
      </c>
      <c r="B2750" s="4">
        <v>1</v>
      </c>
      <c r="C2750" s="4">
        <f>INDEX(属性!F:F,MATCH(强化!A2750,属性!A:A,0))</f>
        <v>17</v>
      </c>
      <c r="D2750" s="4">
        <f t="shared" si="306"/>
        <v>108</v>
      </c>
      <c r="E2750" s="4">
        <v>0</v>
      </c>
      <c r="F2750" s="4">
        <v>0</v>
      </c>
      <c r="G2750" s="4">
        <v>0</v>
      </c>
      <c r="H2750" s="4">
        <f t="shared" si="301"/>
        <v>0</v>
      </c>
      <c r="I2750" s="4">
        <f t="shared" si="302"/>
        <v>1470</v>
      </c>
      <c r="J2750" s="4">
        <f t="shared" si="307"/>
        <v>55000</v>
      </c>
      <c r="K2750" s="4">
        <f t="shared" si="304"/>
        <v>6000</v>
      </c>
      <c r="L2750" s="4">
        <f>IF(D2750=1,"",VLOOKUP(D2750,系数!$AA$1:$AJ$12,MATCH(C2750,圣物评级,0),1))</f>
        <v>55</v>
      </c>
      <c r="M2750" s="4">
        <f t="shared" si="303"/>
        <v>1515295</v>
      </c>
    </row>
    <row r="2751" spans="1:13" x14ac:dyDescent="0.3">
      <c r="A2751" s="4">
        <f t="shared" si="305"/>
        <v>81000023</v>
      </c>
      <c r="B2751" s="4">
        <v>1</v>
      </c>
      <c r="C2751" s="4">
        <f>INDEX(属性!F:F,MATCH(强化!A2751,属性!A:A,0))</f>
        <v>17</v>
      </c>
      <c r="D2751" s="4">
        <f t="shared" si="306"/>
        <v>109</v>
      </c>
      <c r="E2751" s="4">
        <v>0</v>
      </c>
      <c r="F2751" s="4">
        <v>0</v>
      </c>
      <c r="G2751" s="4">
        <v>0</v>
      </c>
      <c r="H2751" s="4">
        <f t="shared" si="301"/>
        <v>0</v>
      </c>
      <c r="I2751" s="4">
        <f t="shared" si="302"/>
        <v>1480</v>
      </c>
      <c r="J2751" s="4">
        <f t="shared" si="307"/>
        <v>55000</v>
      </c>
      <c r="K2751" s="4">
        <f t="shared" si="304"/>
        <v>6000</v>
      </c>
      <c r="L2751" s="4">
        <f>IF(D2751=1,"",VLOOKUP(D2751,系数!$AA$1:$AJ$12,MATCH(C2751,圣物评级,0),1))</f>
        <v>55</v>
      </c>
      <c r="M2751" s="4">
        <f t="shared" si="303"/>
        <v>1570295</v>
      </c>
    </row>
    <row r="2752" spans="1:13" x14ac:dyDescent="0.3">
      <c r="A2752" s="4">
        <f t="shared" si="305"/>
        <v>81000023</v>
      </c>
      <c r="B2752" s="4">
        <v>1</v>
      </c>
      <c r="C2752" s="4">
        <f>INDEX(属性!F:F,MATCH(强化!A2752,属性!A:A,0))</f>
        <v>17</v>
      </c>
      <c r="D2752" s="4">
        <f t="shared" si="306"/>
        <v>110</v>
      </c>
      <c r="E2752" s="4">
        <v>0</v>
      </c>
      <c r="F2752" s="4">
        <v>0</v>
      </c>
      <c r="G2752" s="4">
        <v>0</v>
      </c>
      <c r="H2752" s="4">
        <f t="shared" si="301"/>
        <v>0</v>
      </c>
      <c r="I2752" s="4">
        <f t="shared" si="302"/>
        <v>1490</v>
      </c>
      <c r="J2752" s="4">
        <f t="shared" si="307"/>
        <v>55000</v>
      </c>
      <c r="K2752" s="4">
        <f t="shared" si="304"/>
        <v>6000</v>
      </c>
      <c r="L2752" s="4">
        <f>IF(D2752=1,"",VLOOKUP(D2752,系数!$AA$1:$AJ$12,MATCH(C2752,圣物评级,0),1))</f>
        <v>55</v>
      </c>
      <c r="M2752" s="4">
        <f t="shared" si="303"/>
        <v>1625295</v>
      </c>
    </row>
    <row r="2753" spans="1:13" x14ac:dyDescent="0.3">
      <c r="A2753" s="4">
        <f t="shared" si="305"/>
        <v>81000023</v>
      </c>
      <c r="B2753" s="4">
        <v>1</v>
      </c>
      <c r="C2753" s="4">
        <f>INDEX(属性!F:F,MATCH(强化!A2753,属性!A:A,0))</f>
        <v>17</v>
      </c>
      <c r="D2753" s="4">
        <f t="shared" si="306"/>
        <v>111</v>
      </c>
      <c r="E2753" s="4">
        <v>0</v>
      </c>
      <c r="F2753" s="4">
        <v>0</v>
      </c>
      <c r="G2753" s="4">
        <v>0</v>
      </c>
      <c r="H2753" s="4">
        <f t="shared" si="301"/>
        <v>0</v>
      </c>
      <c r="I2753" s="4">
        <f t="shared" si="302"/>
        <v>1500</v>
      </c>
      <c r="J2753" s="4">
        <f t="shared" si="307"/>
        <v>55000</v>
      </c>
      <c r="K2753" s="4">
        <f t="shared" si="304"/>
        <v>6000</v>
      </c>
      <c r="L2753" s="4">
        <f>IF(D2753=1,"",VLOOKUP(D2753,系数!$AA$1:$AJ$12,MATCH(C2753,圣物评级,0),1))</f>
        <v>55</v>
      </c>
      <c r="M2753" s="4">
        <f t="shared" si="303"/>
        <v>1680295</v>
      </c>
    </row>
    <row r="2754" spans="1:13" x14ac:dyDescent="0.3">
      <c r="A2754" s="4">
        <f t="shared" si="305"/>
        <v>81000023</v>
      </c>
      <c r="B2754" s="4">
        <v>1</v>
      </c>
      <c r="C2754" s="4">
        <f>INDEX(属性!F:F,MATCH(强化!A2754,属性!A:A,0))</f>
        <v>17</v>
      </c>
      <c r="D2754" s="4">
        <f t="shared" si="306"/>
        <v>112</v>
      </c>
      <c r="E2754" s="4">
        <v>0</v>
      </c>
      <c r="F2754" s="4">
        <v>0</v>
      </c>
      <c r="G2754" s="4">
        <v>0</v>
      </c>
      <c r="H2754" s="4">
        <f t="shared" si="301"/>
        <v>0</v>
      </c>
      <c r="I2754" s="4">
        <f t="shared" si="302"/>
        <v>1510</v>
      </c>
      <c r="J2754" s="4">
        <f t="shared" si="307"/>
        <v>55000</v>
      </c>
      <c r="K2754" s="4">
        <f t="shared" si="304"/>
        <v>6000</v>
      </c>
      <c r="L2754" s="4">
        <f>IF(D2754=1,"",VLOOKUP(D2754,系数!$AA$1:$AJ$12,MATCH(C2754,圣物评级,0),1))</f>
        <v>55</v>
      </c>
      <c r="M2754" s="4">
        <f t="shared" si="303"/>
        <v>1735295</v>
      </c>
    </row>
    <row r="2755" spans="1:13" x14ac:dyDescent="0.3">
      <c r="A2755" s="4">
        <f t="shared" si="305"/>
        <v>81000023</v>
      </c>
      <c r="B2755" s="4">
        <v>1</v>
      </c>
      <c r="C2755" s="4">
        <f>INDEX(属性!F:F,MATCH(强化!A2755,属性!A:A,0))</f>
        <v>17</v>
      </c>
      <c r="D2755" s="4">
        <f t="shared" si="306"/>
        <v>113</v>
      </c>
      <c r="E2755" s="4">
        <v>0</v>
      </c>
      <c r="F2755" s="4">
        <v>0</v>
      </c>
      <c r="G2755" s="4">
        <v>0</v>
      </c>
      <c r="H2755" s="4">
        <f t="shared" ref="H2755:H2818" si="308">IF(B2755=1,0,VLOOKUP($C2755,圣物数值,2,0)+VLOOKUP($C2755,圣物数值,3,0)*($D2755-1))</f>
        <v>0</v>
      </c>
      <c r="I2755" s="4">
        <f t="shared" ref="I2755:I2818" si="309">IF(B2755=2,0,VLOOKUP($C2755,圣物数值,2,0)+VLOOKUP($C2755,圣物数值,3,0)*($D2755-1))</f>
        <v>1520</v>
      </c>
      <c r="J2755" s="4">
        <f t="shared" si="307"/>
        <v>55000</v>
      </c>
      <c r="K2755" s="4">
        <f t="shared" si="304"/>
        <v>6000</v>
      </c>
      <c r="L2755" s="4">
        <f>IF(D2755=1,"",VLOOKUP(D2755,系数!$AA$1:$AJ$12,MATCH(C2755,圣物评级,0),1))</f>
        <v>55</v>
      </c>
      <c r="M2755" s="4">
        <f t="shared" ref="M2755:M2818" si="310">IF(D2755=1,0,M2754+J2754)</f>
        <v>1790295</v>
      </c>
    </row>
    <row r="2756" spans="1:13" x14ac:dyDescent="0.3">
      <c r="A2756" s="4">
        <f t="shared" si="305"/>
        <v>81000023</v>
      </c>
      <c r="B2756" s="4">
        <v>1</v>
      </c>
      <c r="C2756" s="4">
        <f>INDEX(属性!F:F,MATCH(强化!A2756,属性!A:A,0))</f>
        <v>17</v>
      </c>
      <c r="D2756" s="4">
        <f t="shared" si="306"/>
        <v>114</v>
      </c>
      <c r="E2756" s="4">
        <v>0</v>
      </c>
      <c r="F2756" s="4">
        <v>0</v>
      </c>
      <c r="G2756" s="4">
        <v>0</v>
      </c>
      <c r="H2756" s="4">
        <f t="shared" si="308"/>
        <v>0</v>
      </c>
      <c r="I2756" s="4">
        <f t="shared" si="309"/>
        <v>1530</v>
      </c>
      <c r="J2756" s="4">
        <f t="shared" si="307"/>
        <v>55000</v>
      </c>
      <c r="K2756" s="4">
        <f t="shared" si="304"/>
        <v>6000</v>
      </c>
      <c r="L2756" s="4">
        <f>IF(D2756=1,"",VLOOKUP(D2756,系数!$AA$1:$AJ$12,MATCH(C2756,圣物评级,0),1))</f>
        <v>55</v>
      </c>
      <c r="M2756" s="4">
        <f t="shared" si="310"/>
        <v>1845295</v>
      </c>
    </row>
    <row r="2757" spans="1:13" x14ac:dyDescent="0.3">
      <c r="A2757" s="4">
        <f t="shared" si="305"/>
        <v>81000023</v>
      </c>
      <c r="B2757" s="4">
        <v>1</v>
      </c>
      <c r="C2757" s="4">
        <f>INDEX(属性!F:F,MATCH(强化!A2757,属性!A:A,0))</f>
        <v>17</v>
      </c>
      <c r="D2757" s="4">
        <f t="shared" si="306"/>
        <v>115</v>
      </c>
      <c r="E2757" s="4">
        <v>0</v>
      </c>
      <c r="F2757" s="4">
        <v>0</v>
      </c>
      <c r="G2757" s="4">
        <v>0</v>
      </c>
      <c r="H2757" s="4">
        <f t="shared" si="308"/>
        <v>0</v>
      </c>
      <c r="I2757" s="4">
        <f t="shared" si="309"/>
        <v>1540</v>
      </c>
      <c r="J2757" s="4">
        <f t="shared" si="307"/>
        <v>55000</v>
      </c>
      <c r="K2757" s="4">
        <f t="shared" si="304"/>
        <v>6000</v>
      </c>
      <c r="L2757" s="4">
        <f>IF(D2757=1,"",VLOOKUP(D2757,系数!$AA$1:$AJ$12,MATCH(C2757,圣物评级,0),1))</f>
        <v>55</v>
      </c>
      <c r="M2757" s="4">
        <f t="shared" si="310"/>
        <v>1900295</v>
      </c>
    </row>
    <row r="2758" spans="1:13" x14ac:dyDescent="0.3">
      <c r="A2758" s="4">
        <f t="shared" si="305"/>
        <v>81000023</v>
      </c>
      <c r="B2758" s="4">
        <v>1</v>
      </c>
      <c r="C2758" s="4">
        <f>INDEX(属性!F:F,MATCH(强化!A2758,属性!A:A,0))</f>
        <v>17</v>
      </c>
      <c r="D2758" s="4">
        <f t="shared" si="306"/>
        <v>116</v>
      </c>
      <c r="E2758" s="4">
        <v>0</v>
      </c>
      <c r="F2758" s="4">
        <v>0</v>
      </c>
      <c r="G2758" s="4">
        <v>0</v>
      </c>
      <c r="H2758" s="4">
        <f t="shared" si="308"/>
        <v>0</v>
      </c>
      <c r="I2758" s="4">
        <f t="shared" si="309"/>
        <v>1550</v>
      </c>
      <c r="J2758" s="4">
        <f t="shared" si="307"/>
        <v>55000</v>
      </c>
      <c r="K2758" s="4">
        <f t="shared" si="304"/>
        <v>6000</v>
      </c>
      <c r="L2758" s="4">
        <f>IF(D2758=1,"",VLOOKUP(D2758,系数!$AA$1:$AJ$12,MATCH(C2758,圣物评级,0),1))</f>
        <v>55</v>
      </c>
      <c r="M2758" s="4">
        <f t="shared" si="310"/>
        <v>1955295</v>
      </c>
    </row>
    <row r="2759" spans="1:13" x14ac:dyDescent="0.3">
      <c r="A2759" s="4">
        <f t="shared" si="305"/>
        <v>81000023</v>
      </c>
      <c r="B2759" s="4">
        <v>1</v>
      </c>
      <c r="C2759" s="4">
        <f>INDEX(属性!F:F,MATCH(强化!A2759,属性!A:A,0))</f>
        <v>17</v>
      </c>
      <c r="D2759" s="4">
        <f t="shared" si="306"/>
        <v>117</v>
      </c>
      <c r="E2759" s="4">
        <v>0</v>
      </c>
      <c r="F2759" s="4">
        <v>0</v>
      </c>
      <c r="G2759" s="4">
        <v>0</v>
      </c>
      <c r="H2759" s="4">
        <f t="shared" si="308"/>
        <v>0</v>
      </c>
      <c r="I2759" s="4">
        <f t="shared" si="309"/>
        <v>1560</v>
      </c>
      <c r="J2759" s="4">
        <f t="shared" si="307"/>
        <v>55000</v>
      </c>
      <c r="K2759" s="4">
        <f t="shared" si="304"/>
        <v>6000</v>
      </c>
      <c r="L2759" s="4">
        <f>IF(D2759=1,"",VLOOKUP(D2759,系数!$AA$1:$AJ$12,MATCH(C2759,圣物评级,0),1))</f>
        <v>55</v>
      </c>
      <c r="M2759" s="4">
        <f t="shared" si="310"/>
        <v>2010295</v>
      </c>
    </row>
    <row r="2760" spans="1:13" x14ac:dyDescent="0.3">
      <c r="A2760" s="4">
        <f t="shared" si="305"/>
        <v>81000023</v>
      </c>
      <c r="B2760" s="4">
        <v>1</v>
      </c>
      <c r="C2760" s="4">
        <f>INDEX(属性!F:F,MATCH(强化!A2760,属性!A:A,0))</f>
        <v>17</v>
      </c>
      <c r="D2760" s="4">
        <f t="shared" si="306"/>
        <v>118</v>
      </c>
      <c r="E2760" s="4">
        <v>0</v>
      </c>
      <c r="F2760" s="4">
        <v>0</v>
      </c>
      <c r="G2760" s="4">
        <v>0</v>
      </c>
      <c r="H2760" s="4">
        <f t="shared" si="308"/>
        <v>0</v>
      </c>
      <c r="I2760" s="4">
        <f t="shared" si="309"/>
        <v>1570</v>
      </c>
      <c r="J2760" s="4">
        <f t="shared" si="307"/>
        <v>55000</v>
      </c>
      <c r="K2760" s="4">
        <f t="shared" si="304"/>
        <v>6000</v>
      </c>
      <c r="L2760" s="4">
        <f>IF(D2760=1,"",VLOOKUP(D2760,系数!$AA$1:$AJ$12,MATCH(C2760,圣物评级,0),1))</f>
        <v>55</v>
      </c>
      <c r="M2760" s="4">
        <f t="shared" si="310"/>
        <v>2065295</v>
      </c>
    </row>
    <row r="2761" spans="1:13" x14ac:dyDescent="0.3">
      <c r="A2761" s="4">
        <f t="shared" si="305"/>
        <v>81000023</v>
      </c>
      <c r="B2761" s="4">
        <v>1</v>
      </c>
      <c r="C2761" s="4">
        <f>INDEX(属性!F:F,MATCH(强化!A2761,属性!A:A,0))</f>
        <v>17</v>
      </c>
      <c r="D2761" s="4">
        <f t="shared" si="306"/>
        <v>119</v>
      </c>
      <c r="E2761" s="4">
        <v>0</v>
      </c>
      <c r="F2761" s="4">
        <v>0</v>
      </c>
      <c r="G2761" s="4">
        <v>0</v>
      </c>
      <c r="H2761" s="4">
        <f t="shared" si="308"/>
        <v>0</v>
      </c>
      <c r="I2761" s="4">
        <f t="shared" si="309"/>
        <v>1580</v>
      </c>
      <c r="J2761" s="4">
        <f t="shared" si="307"/>
        <v>55000</v>
      </c>
      <c r="K2761" s="4">
        <f t="shared" si="304"/>
        <v>6000</v>
      </c>
      <c r="L2761" s="4">
        <f>IF(D2761=1,"",VLOOKUP(D2761,系数!$AA$1:$AJ$12,MATCH(C2761,圣物评级,0),1))</f>
        <v>55</v>
      </c>
      <c r="M2761" s="4">
        <f t="shared" si="310"/>
        <v>2120295</v>
      </c>
    </row>
    <row r="2762" spans="1:13" x14ac:dyDescent="0.3">
      <c r="A2762" s="4">
        <f t="shared" si="305"/>
        <v>81000023</v>
      </c>
      <c r="B2762" s="4">
        <v>1</v>
      </c>
      <c r="C2762" s="4">
        <f>INDEX(属性!F:F,MATCH(强化!A2762,属性!A:A,0))</f>
        <v>17</v>
      </c>
      <c r="D2762" s="4">
        <f t="shared" si="306"/>
        <v>120</v>
      </c>
      <c r="E2762" s="4">
        <v>0</v>
      </c>
      <c r="F2762" s="4">
        <v>0</v>
      </c>
      <c r="G2762" s="4">
        <v>0</v>
      </c>
      <c r="H2762" s="4">
        <f t="shared" si="308"/>
        <v>0</v>
      </c>
      <c r="I2762" s="4">
        <f t="shared" si="309"/>
        <v>1590</v>
      </c>
      <c r="J2762" s="4">
        <f t="shared" si="307"/>
        <v>55000</v>
      </c>
      <c r="K2762" s="4">
        <f t="shared" si="304"/>
        <v>6000</v>
      </c>
      <c r="L2762" s="4">
        <f>IF(D2762=1,"",VLOOKUP(D2762,系数!$AA$1:$AJ$12,MATCH(C2762,圣物评级,0),1))</f>
        <v>55</v>
      </c>
      <c r="M2762" s="4">
        <f t="shared" si="310"/>
        <v>2175295</v>
      </c>
    </row>
    <row r="2763" spans="1:13" x14ac:dyDescent="0.3">
      <c r="A2763" s="4">
        <f t="shared" si="305"/>
        <v>81000024</v>
      </c>
      <c r="B2763" s="4">
        <v>1</v>
      </c>
      <c r="C2763" s="4">
        <f>INDEX(属性!F:F,MATCH(强化!A2763,属性!A:A,0))</f>
        <v>17</v>
      </c>
      <c r="D2763" s="4">
        <f t="shared" si="306"/>
        <v>1</v>
      </c>
      <c r="E2763" s="4">
        <v>0</v>
      </c>
      <c r="F2763" s="4">
        <v>0</v>
      </c>
      <c r="G2763" s="4">
        <v>0</v>
      </c>
      <c r="H2763" s="4">
        <f t="shared" si="308"/>
        <v>0</v>
      </c>
      <c r="I2763" s="4">
        <f t="shared" si="309"/>
        <v>400</v>
      </c>
      <c r="J2763" s="4">
        <f t="shared" si="307"/>
        <v>10</v>
      </c>
      <c r="K2763" s="4">
        <f t="shared" si="304"/>
        <v>6000</v>
      </c>
      <c r="L2763" s="4" t="str">
        <f>IF(D2763=1,"",VLOOKUP(D2763,系数!$AA$1:$AJ$12,MATCH(C2763,圣物评级,0),1))</f>
        <v/>
      </c>
      <c r="M2763" s="4">
        <f t="shared" si="310"/>
        <v>0</v>
      </c>
    </row>
    <row r="2764" spans="1:13" x14ac:dyDescent="0.3">
      <c r="A2764" s="4">
        <f t="shared" si="305"/>
        <v>81000024</v>
      </c>
      <c r="B2764" s="4">
        <v>1</v>
      </c>
      <c r="C2764" s="4">
        <f>INDEX(属性!F:F,MATCH(强化!A2764,属性!A:A,0))</f>
        <v>17</v>
      </c>
      <c r="D2764" s="4">
        <f t="shared" si="306"/>
        <v>2</v>
      </c>
      <c r="E2764" s="4">
        <v>0</v>
      </c>
      <c r="F2764" s="4">
        <v>0</v>
      </c>
      <c r="G2764" s="4">
        <v>0</v>
      </c>
      <c r="H2764" s="4">
        <f t="shared" si="308"/>
        <v>0</v>
      </c>
      <c r="I2764" s="4">
        <f t="shared" si="309"/>
        <v>410</v>
      </c>
      <c r="J2764" s="4">
        <f t="shared" si="307"/>
        <v>20</v>
      </c>
      <c r="K2764" s="4">
        <f t="shared" si="304"/>
        <v>6000</v>
      </c>
      <c r="L2764" s="4">
        <f>IF(D2764=1,"",VLOOKUP(D2764,系数!$AA$1:$AJ$12,MATCH(C2764,圣物评级,0),1))</f>
        <v>5</v>
      </c>
      <c r="M2764" s="4">
        <f t="shared" si="310"/>
        <v>10</v>
      </c>
    </row>
    <row r="2765" spans="1:13" x14ac:dyDescent="0.3">
      <c r="A2765" s="4">
        <f t="shared" si="305"/>
        <v>81000024</v>
      </c>
      <c r="B2765" s="4">
        <v>1</v>
      </c>
      <c r="C2765" s="4">
        <f>INDEX(属性!F:F,MATCH(强化!A2765,属性!A:A,0))</f>
        <v>17</v>
      </c>
      <c r="D2765" s="4">
        <f t="shared" si="306"/>
        <v>3</v>
      </c>
      <c r="E2765" s="4">
        <v>0</v>
      </c>
      <c r="F2765" s="4">
        <v>0</v>
      </c>
      <c r="G2765" s="4">
        <v>0</v>
      </c>
      <c r="H2765" s="4">
        <f t="shared" si="308"/>
        <v>0</v>
      </c>
      <c r="I2765" s="4">
        <f t="shared" si="309"/>
        <v>420</v>
      </c>
      <c r="J2765" s="4">
        <f t="shared" si="307"/>
        <v>30</v>
      </c>
      <c r="K2765" s="4">
        <f t="shared" si="304"/>
        <v>6000</v>
      </c>
      <c r="L2765" s="4">
        <f>IF(D2765=1,"",VLOOKUP(D2765,系数!$AA$1:$AJ$12,MATCH(C2765,圣物评级,0),1))</f>
        <v>5</v>
      </c>
      <c r="M2765" s="4">
        <f t="shared" si="310"/>
        <v>30</v>
      </c>
    </row>
    <row r="2766" spans="1:13" x14ac:dyDescent="0.3">
      <c r="A2766" s="4">
        <f t="shared" si="305"/>
        <v>81000024</v>
      </c>
      <c r="B2766" s="4">
        <v>1</v>
      </c>
      <c r="C2766" s="4">
        <f>INDEX(属性!F:F,MATCH(强化!A2766,属性!A:A,0))</f>
        <v>17</v>
      </c>
      <c r="D2766" s="4">
        <f t="shared" si="306"/>
        <v>4</v>
      </c>
      <c r="E2766" s="4">
        <v>0</v>
      </c>
      <c r="F2766" s="4">
        <v>0</v>
      </c>
      <c r="G2766" s="4">
        <v>0</v>
      </c>
      <c r="H2766" s="4">
        <f t="shared" si="308"/>
        <v>0</v>
      </c>
      <c r="I2766" s="4">
        <f t="shared" si="309"/>
        <v>430</v>
      </c>
      <c r="J2766" s="4">
        <f t="shared" si="307"/>
        <v>40</v>
      </c>
      <c r="K2766" s="4">
        <f t="shared" si="304"/>
        <v>6000</v>
      </c>
      <c r="L2766" s="4">
        <f>IF(D2766=1,"",VLOOKUP(D2766,系数!$AA$1:$AJ$12,MATCH(C2766,圣物评级,0),1))</f>
        <v>5</v>
      </c>
      <c r="M2766" s="4">
        <f t="shared" si="310"/>
        <v>60</v>
      </c>
    </row>
    <row r="2767" spans="1:13" x14ac:dyDescent="0.3">
      <c r="A2767" s="4">
        <f t="shared" si="305"/>
        <v>81000024</v>
      </c>
      <c r="B2767" s="4">
        <v>1</v>
      </c>
      <c r="C2767" s="4">
        <f>INDEX(属性!F:F,MATCH(强化!A2767,属性!A:A,0))</f>
        <v>17</v>
      </c>
      <c r="D2767" s="4">
        <f t="shared" si="306"/>
        <v>5</v>
      </c>
      <c r="E2767" s="4">
        <v>0</v>
      </c>
      <c r="F2767" s="4">
        <v>0</v>
      </c>
      <c r="G2767" s="4">
        <v>0</v>
      </c>
      <c r="H2767" s="4">
        <f t="shared" si="308"/>
        <v>0</v>
      </c>
      <c r="I2767" s="4">
        <f t="shared" si="309"/>
        <v>440</v>
      </c>
      <c r="J2767" s="4">
        <f t="shared" si="307"/>
        <v>50</v>
      </c>
      <c r="K2767" s="4">
        <f t="shared" si="304"/>
        <v>6000</v>
      </c>
      <c r="L2767" s="4">
        <f>IF(D2767=1,"",VLOOKUP(D2767,系数!$AA$1:$AJ$12,MATCH(C2767,圣物评级,0),1))</f>
        <v>5</v>
      </c>
      <c r="M2767" s="4">
        <f t="shared" si="310"/>
        <v>100</v>
      </c>
    </row>
    <row r="2768" spans="1:13" x14ac:dyDescent="0.3">
      <c r="A2768" s="4">
        <f t="shared" si="305"/>
        <v>81000024</v>
      </c>
      <c r="B2768" s="4">
        <v>1</v>
      </c>
      <c r="C2768" s="4">
        <f>INDEX(属性!F:F,MATCH(强化!A2768,属性!A:A,0))</f>
        <v>17</v>
      </c>
      <c r="D2768" s="4">
        <f t="shared" si="306"/>
        <v>6</v>
      </c>
      <c r="E2768" s="4">
        <v>0</v>
      </c>
      <c r="F2768" s="4">
        <v>0</v>
      </c>
      <c r="G2768" s="4">
        <v>0</v>
      </c>
      <c r="H2768" s="4">
        <f t="shared" si="308"/>
        <v>0</v>
      </c>
      <c r="I2768" s="4">
        <f t="shared" si="309"/>
        <v>450</v>
      </c>
      <c r="J2768" s="4">
        <f t="shared" si="307"/>
        <v>60</v>
      </c>
      <c r="K2768" s="4">
        <f t="shared" si="304"/>
        <v>6000</v>
      </c>
      <c r="L2768" s="4">
        <f>IF(D2768=1,"",VLOOKUP(D2768,系数!$AA$1:$AJ$12,MATCH(C2768,圣物评级,0),1))</f>
        <v>5</v>
      </c>
      <c r="M2768" s="4">
        <f t="shared" si="310"/>
        <v>150</v>
      </c>
    </row>
    <row r="2769" spans="1:13" x14ac:dyDescent="0.3">
      <c r="A2769" s="4">
        <f t="shared" si="305"/>
        <v>81000024</v>
      </c>
      <c r="B2769" s="4">
        <v>1</v>
      </c>
      <c r="C2769" s="4">
        <f>INDEX(属性!F:F,MATCH(强化!A2769,属性!A:A,0))</f>
        <v>17</v>
      </c>
      <c r="D2769" s="4">
        <f t="shared" si="306"/>
        <v>7</v>
      </c>
      <c r="E2769" s="4">
        <v>0</v>
      </c>
      <c r="F2769" s="4">
        <v>0</v>
      </c>
      <c r="G2769" s="4">
        <v>0</v>
      </c>
      <c r="H2769" s="4">
        <f t="shared" si="308"/>
        <v>0</v>
      </c>
      <c r="I2769" s="4">
        <f t="shared" si="309"/>
        <v>460</v>
      </c>
      <c r="J2769" s="4">
        <f t="shared" si="307"/>
        <v>70</v>
      </c>
      <c r="K2769" s="4">
        <f t="shared" si="304"/>
        <v>6000</v>
      </c>
      <c r="L2769" s="4">
        <f>IF(D2769=1,"",VLOOKUP(D2769,系数!$AA$1:$AJ$12,MATCH(C2769,圣物评级,0),1))</f>
        <v>5</v>
      </c>
      <c r="M2769" s="4">
        <f t="shared" si="310"/>
        <v>210</v>
      </c>
    </row>
    <row r="2770" spans="1:13" x14ac:dyDescent="0.3">
      <c r="A2770" s="4">
        <f t="shared" si="305"/>
        <v>81000024</v>
      </c>
      <c r="B2770" s="4">
        <v>1</v>
      </c>
      <c r="C2770" s="4">
        <f>INDEX(属性!F:F,MATCH(强化!A2770,属性!A:A,0))</f>
        <v>17</v>
      </c>
      <c r="D2770" s="4">
        <f t="shared" si="306"/>
        <v>8</v>
      </c>
      <c r="E2770" s="4">
        <v>0</v>
      </c>
      <c r="F2770" s="4">
        <v>0</v>
      </c>
      <c r="G2770" s="4">
        <v>0</v>
      </c>
      <c r="H2770" s="4">
        <f t="shared" si="308"/>
        <v>0</v>
      </c>
      <c r="I2770" s="4">
        <f t="shared" si="309"/>
        <v>470</v>
      </c>
      <c r="J2770" s="4">
        <f t="shared" si="307"/>
        <v>80</v>
      </c>
      <c r="K2770" s="4">
        <f t="shared" si="304"/>
        <v>6000</v>
      </c>
      <c r="L2770" s="4">
        <f>IF(D2770=1,"",VLOOKUP(D2770,系数!$AA$1:$AJ$12,MATCH(C2770,圣物评级,0),1))</f>
        <v>5</v>
      </c>
      <c r="M2770" s="4">
        <f t="shared" si="310"/>
        <v>280</v>
      </c>
    </row>
    <row r="2771" spans="1:13" x14ac:dyDescent="0.3">
      <c r="A2771" s="4">
        <f t="shared" si="305"/>
        <v>81000024</v>
      </c>
      <c r="B2771" s="4">
        <v>1</v>
      </c>
      <c r="C2771" s="4">
        <f>INDEX(属性!F:F,MATCH(强化!A2771,属性!A:A,0))</f>
        <v>17</v>
      </c>
      <c r="D2771" s="4">
        <f t="shared" si="306"/>
        <v>9</v>
      </c>
      <c r="E2771" s="4">
        <v>0</v>
      </c>
      <c r="F2771" s="4">
        <v>0</v>
      </c>
      <c r="G2771" s="4">
        <v>0</v>
      </c>
      <c r="H2771" s="4">
        <f t="shared" si="308"/>
        <v>0</v>
      </c>
      <c r="I2771" s="4">
        <f t="shared" si="309"/>
        <v>480</v>
      </c>
      <c r="J2771" s="4">
        <f t="shared" si="307"/>
        <v>90</v>
      </c>
      <c r="K2771" s="4">
        <f t="shared" si="304"/>
        <v>6000</v>
      </c>
      <c r="L2771" s="4">
        <f>IF(D2771=1,"",VLOOKUP(D2771,系数!$AA$1:$AJ$12,MATCH(C2771,圣物评级,0),1))</f>
        <v>5</v>
      </c>
      <c r="M2771" s="4">
        <f t="shared" si="310"/>
        <v>360</v>
      </c>
    </row>
    <row r="2772" spans="1:13" x14ac:dyDescent="0.3">
      <c r="A2772" s="4">
        <f t="shared" si="305"/>
        <v>81000024</v>
      </c>
      <c r="B2772" s="4">
        <v>1</v>
      </c>
      <c r="C2772" s="4">
        <f>INDEX(属性!F:F,MATCH(强化!A2772,属性!A:A,0))</f>
        <v>17</v>
      </c>
      <c r="D2772" s="4">
        <f t="shared" si="306"/>
        <v>10</v>
      </c>
      <c r="E2772" s="4">
        <v>0</v>
      </c>
      <c r="F2772" s="4">
        <v>0</v>
      </c>
      <c r="G2772" s="4">
        <v>0</v>
      </c>
      <c r="H2772" s="4">
        <f t="shared" si="308"/>
        <v>0</v>
      </c>
      <c r="I2772" s="4">
        <f t="shared" si="309"/>
        <v>490</v>
      </c>
      <c r="J2772" s="4">
        <f t="shared" si="307"/>
        <v>100</v>
      </c>
      <c r="K2772" s="4">
        <f t="shared" si="304"/>
        <v>6000</v>
      </c>
      <c r="L2772" s="4">
        <f>IF(D2772=1,"",VLOOKUP(D2772,系数!$AA$1:$AJ$12,MATCH(C2772,圣物评级,0),1))</f>
        <v>10</v>
      </c>
      <c r="M2772" s="4">
        <f t="shared" si="310"/>
        <v>450</v>
      </c>
    </row>
    <row r="2773" spans="1:13" x14ac:dyDescent="0.3">
      <c r="A2773" s="4">
        <f t="shared" si="305"/>
        <v>81000024</v>
      </c>
      <c r="B2773" s="4">
        <v>1</v>
      </c>
      <c r="C2773" s="4">
        <f>INDEX(属性!F:F,MATCH(强化!A2773,属性!A:A,0))</f>
        <v>17</v>
      </c>
      <c r="D2773" s="4">
        <f t="shared" si="306"/>
        <v>11</v>
      </c>
      <c r="E2773" s="4">
        <v>0</v>
      </c>
      <c r="F2773" s="4">
        <v>0</v>
      </c>
      <c r="G2773" s="4">
        <v>0</v>
      </c>
      <c r="H2773" s="4">
        <f t="shared" si="308"/>
        <v>0</v>
      </c>
      <c r="I2773" s="4">
        <f t="shared" si="309"/>
        <v>500</v>
      </c>
      <c r="J2773" s="4">
        <f t="shared" si="307"/>
        <v>120</v>
      </c>
      <c r="K2773" s="4">
        <f t="shared" si="304"/>
        <v>6000</v>
      </c>
      <c r="L2773" s="4">
        <f>IF(D2773=1,"",VLOOKUP(D2773,系数!$AA$1:$AJ$12,MATCH(C2773,圣物评级,0),1))</f>
        <v>10</v>
      </c>
      <c r="M2773" s="4">
        <f t="shared" si="310"/>
        <v>550</v>
      </c>
    </row>
    <row r="2774" spans="1:13" x14ac:dyDescent="0.3">
      <c r="A2774" s="4">
        <f t="shared" si="305"/>
        <v>81000024</v>
      </c>
      <c r="B2774" s="4">
        <v>1</v>
      </c>
      <c r="C2774" s="4">
        <f>INDEX(属性!F:F,MATCH(强化!A2774,属性!A:A,0))</f>
        <v>17</v>
      </c>
      <c r="D2774" s="4">
        <f t="shared" si="306"/>
        <v>12</v>
      </c>
      <c r="E2774" s="4">
        <v>0</v>
      </c>
      <c r="F2774" s="4">
        <v>0</v>
      </c>
      <c r="G2774" s="4">
        <v>0</v>
      </c>
      <c r="H2774" s="4">
        <f t="shared" si="308"/>
        <v>0</v>
      </c>
      <c r="I2774" s="4">
        <f t="shared" si="309"/>
        <v>510</v>
      </c>
      <c r="J2774" s="4">
        <f t="shared" si="307"/>
        <v>140</v>
      </c>
      <c r="K2774" s="4">
        <f t="shared" si="304"/>
        <v>6000</v>
      </c>
      <c r="L2774" s="4">
        <f>IF(D2774=1,"",VLOOKUP(D2774,系数!$AA$1:$AJ$12,MATCH(C2774,圣物评级,0),1))</f>
        <v>10</v>
      </c>
      <c r="M2774" s="4">
        <f t="shared" si="310"/>
        <v>670</v>
      </c>
    </row>
    <row r="2775" spans="1:13" x14ac:dyDescent="0.3">
      <c r="A2775" s="4">
        <f t="shared" si="305"/>
        <v>81000024</v>
      </c>
      <c r="B2775" s="4">
        <v>1</v>
      </c>
      <c r="C2775" s="4">
        <f>INDEX(属性!F:F,MATCH(强化!A2775,属性!A:A,0))</f>
        <v>17</v>
      </c>
      <c r="D2775" s="4">
        <f t="shared" si="306"/>
        <v>13</v>
      </c>
      <c r="E2775" s="4">
        <v>0</v>
      </c>
      <c r="F2775" s="4">
        <v>0</v>
      </c>
      <c r="G2775" s="4">
        <v>0</v>
      </c>
      <c r="H2775" s="4">
        <f t="shared" si="308"/>
        <v>0</v>
      </c>
      <c r="I2775" s="4">
        <f t="shared" si="309"/>
        <v>520</v>
      </c>
      <c r="J2775" s="4">
        <f t="shared" si="307"/>
        <v>160</v>
      </c>
      <c r="K2775" s="4">
        <f t="shared" si="304"/>
        <v>6000</v>
      </c>
      <c r="L2775" s="4">
        <f>IF(D2775=1,"",VLOOKUP(D2775,系数!$AA$1:$AJ$12,MATCH(C2775,圣物评级,0),1))</f>
        <v>10</v>
      </c>
      <c r="M2775" s="4">
        <f t="shared" si="310"/>
        <v>810</v>
      </c>
    </row>
    <row r="2776" spans="1:13" x14ac:dyDescent="0.3">
      <c r="A2776" s="4">
        <f t="shared" si="305"/>
        <v>81000024</v>
      </c>
      <c r="B2776" s="4">
        <v>1</v>
      </c>
      <c r="C2776" s="4">
        <f>INDEX(属性!F:F,MATCH(强化!A2776,属性!A:A,0))</f>
        <v>17</v>
      </c>
      <c r="D2776" s="4">
        <f t="shared" si="306"/>
        <v>14</v>
      </c>
      <c r="E2776" s="4">
        <v>0</v>
      </c>
      <c r="F2776" s="4">
        <v>0</v>
      </c>
      <c r="G2776" s="4">
        <v>0</v>
      </c>
      <c r="H2776" s="4">
        <f t="shared" si="308"/>
        <v>0</v>
      </c>
      <c r="I2776" s="4">
        <f t="shared" si="309"/>
        <v>530</v>
      </c>
      <c r="J2776" s="4">
        <f t="shared" si="307"/>
        <v>180</v>
      </c>
      <c r="K2776" s="4">
        <f t="shared" si="304"/>
        <v>6000</v>
      </c>
      <c r="L2776" s="4">
        <f>IF(D2776=1,"",VLOOKUP(D2776,系数!$AA$1:$AJ$12,MATCH(C2776,圣物评级,0),1))</f>
        <v>10</v>
      </c>
      <c r="M2776" s="4">
        <f t="shared" si="310"/>
        <v>970</v>
      </c>
    </row>
    <row r="2777" spans="1:13" x14ac:dyDescent="0.3">
      <c r="A2777" s="4">
        <f t="shared" si="305"/>
        <v>81000024</v>
      </c>
      <c r="B2777" s="4">
        <v>1</v>
      </c>
      <c r="C2777" s="4">
        <f>INDEX(属性!F:F,MATCH(强化!A2777,属性!A:A,0))</f>
        <v>17</v>
      </c>
      <c r="D2777" s="4">
        <f t="shared" si="306"/>
        <v>15</v>
      </c>
      <c r="E2777" s="4">
        <v>0</v>
      </c>
      <c r="F2777" s="4">
        <v>0</v>
      </c>
      <c r="G2777" s="4">
        <v>0</v>
      </c>
      <c r="H2777" s="4">
        <f t="shared" si="308"/>
        <v>0</v>
      </c>
      <c r="I2777" s="4">
        <f t="shared" si="309"/>
        <v>540</v>
      </c>
      <c r="J2777" s="4">
        <f t="shared" si="307"/>
        <v>200</v>
      </c>
      <c r="K2777" s="4">
        <f t="shared" si="304"/>
        <v>6000</v>
      </c>
      <c r="L2777" s="4">
        <f>IF(D2777=1,"",VLOOKUP(D2777,系数!$AA$1:$AJ$12,MATCH(C2777,圣物评级,0),1))</f>
        <v>10</v>
      </c>
      <c r="M2777" s="4">
        <f t="shared" si="310"/>
        <v>1150</v>
      </c>
    </row>
    <row r="2778" spans="1:13" x14ac:dyDescent="0.3">
      <c r="A2778" s="4">
        <f t="shared" si="305"/>
        <v>81000024</v>
      </c>
      <c r="B2778" s="4">
        <v>1</v>
      </c>
      <c r="C2778" s="4">
        <f>INDEX(属性!F:F,MATCH(强化!A2778,属性!A:A,0))</f>
        <v>17</v>
      </c>
      <c r="D2778" s="4">
        <f t="shared" si="306"/>
        <v>16</v>
      </c>
      <c r="E2778" s="4">
        <v>0</v>
      </c>
      <c r="F2778" s="4">
        <v>0</v>
      </c>
      <c r="G2778" s="4">
        <v>0</v>
      </c>
      <c r="H2778" s="4">
        <f t="shared" si="308"/>
        <v>0</v>
      </c>
      <c r="I2778" s="4">
        <f t="shared" si="309"/>
        <v>550</v>
      </c>
      <c r="J2778" s="4">
        <f t="shared" si="307"/>
        <v>220</v>
      </c>
      <c r="K2778" s="4">
        <f t="shared" si="304"/>
        <v>6000</v>
      </c>
      <c r="L2778" s="4">
        <f>IF(D2778=1,"",VLOOKUP(D2778,系数!$AA$1:$AJ$12,MATCH(C2778,圣物评级,0),1))</f>
        <v>10</v>
      </c>
      <c r="M2778" s="4">
        <f t="shared" si="310"/>
        <v>1350</v>
      </c>
    </row>
    <row r="2779" spans="1:13" x14ac:dyDescent="0.3">
      <c r="A2779" s="4">
        <f t="shared" si="305"/>
        <v>81000024</v>
      </c>
      <c r="B2779" s="4">
        <v>1</v>
      </c>
      <c r="C2779" s="4">
        <f>INDEX(属性!F:F,MATCH(强化!A2779,属性!A:A,0))</f>
        <v>17</v>
      </c>
      <c r="D2779" s="4">
        <f t="shared" si="306"/>
        <v>17</v>
      </c>
      <c r="E2779" s="4">
        <v>0</v>
      </c>
      <c r="F2779" s="4">
        <v>0</v>
      </c>
      <c r="G2779" s="4">
        <v>0</v>
      </c>
      <c r="H2779" s="4">
        <f t="shared" si="308"/>
        <v>0</v>
      </c>
      <c r="I2779" s="4">
        <f t="shared" si="309"/>
        <v>560</v>
      </c>
      <c r="J2779" s="4">
        <f t="shared" si="307"/>
        <v>240</v>
      </c>
      <c r="K2779" s="4">
        <f t="shared" si="304"/>
        <v>6000</v>
      </c>
      <c r="L2779" s="4">
        <f>IF(D2779=1,"",VLOOKUP(D2779,系数!$AA$1:$AJ$12,MATCH(C2779,圣物评级,0),1))</f>
        <v>10</v>
      </c>
      <c r="M2779" s="4">
        <f t="shared" si="310"/>
        <v>1570</v>
      </c>
    </row>
    <row r="2780" spans="1:13" x14ac:dyDescent="0.3">
      <c r="A2780" s="4">
        <f t="shared" si="305"/>
        <v>81000024</v>
      </c>
      <c r="B2780" s="4">
        <v>1</v>
      </c>
      <c r="C2780" s="4">
        <f>INDEX(属性!F:F,MATCH(强化!A2780,属性!A:A,0))</f>
        <v>17</v>
      </c>
      <c r="D2780" s="4">
        <f t="shared" si="306"/>
        <v>18</v>
      </c>
      <c r="E2780" s="4">
        <v>0</v>
      </c>
      <c r="F2780" s="4">
        <v>0</v>
      </c>
      <c r="G2780" s="4">
        <v>0</v>
      </c>
      <c r="H2780" s="4">
        <f t="shared" si="308"/>
        <v>0</v>
      </c>
      <c r="I2780" s="4">
        <f t="shared" si="309"/>
        <v>570</v>
      </c>
      <c r="J2780" s="4">
        <f t="shared" si="307"/>
        <v>260</v>
      </c>
      <c r="K2780" s="4">
        <f t="shared" si="304"/>
        <v>6000</v>
      </c>
      <c r="L2780" s="4">
        <f>IF(D2780=1,"",VLOOKUP(D2780,系数!$AA$1:$AJ$12,MATCH(C2780,圣物评级,0),1))</f>
        <v>10</v>
      </c>
      <c r="M2780" s="4">
        <f t="shared" si="310"/>
        <v>1810</v>
      </c>
    </row>
    <row r="2781" spans="1:13" x14ac:dyDescent="0.3">
      <c r="A2781" s="4">
        <f t="shared" si="305"/>
        <v>81000024</v>
      </c>
      <c r="B2781" s="4">
        <v>1</v>
      </c>
      <c r="C2781" s="4">
        <f>INDEX(属性!F:F,MATCH(强化!A2781,属性!A:A,0))</f>
        <v>17</v>
      </c>
      <c r="D2781" s="4">
        <f t="shared" si="306"/>
        <v>19</v>
      </c>
      <c r="E2781" s="4">
        <v>0</v>
      </c>
      <c r="F2781" s="4">
        <v>0</v>
      </c>
      <c r="G2781" s="4">
        <v>0</v>
      </c>
      <c r="H2781" s="4">
        <f t="shared" si="308"/>
        <v>0</v>
      </c>
      <c r="I2781" s="4">
        <f t="shared" si="309"/>
        <v>580</v>
      </c>
      <c r="J2781" s="4">
        <f t="shared" si="307"/>
        <v>280</v>
      </c>
      <c r="K2781" s="4">
        <f t="shared" si="304"/>
        <v>6000</v>
      </c>
      <c r="L2781" s="4">
        <f>IF(D2781=1,"",VLOOKUP(D2781,系数!$AA$1:$AJ$12,MATCH(C2781,圣物评级,0),1))</f>
        <v>10</v>
      </c>
      <c r="M2781" s="4">
        <f t="shared" si="310"/>
        <v>2070</v>
      </c>
    </row>
    <row r="2782" spans="1:13" x14ac:dyDescent="0.3">
      <c r="A2782" s="4">
        <f t="shared" si="305"/>
        <v>81000024</v>
      </c>
      <c r="B2782" s="4">
        <v>1</v>
      </c>
      <c r="C2782" s="4">
        <f>INDEX(属性!F:F,MATCH(强化!A2782,属性!A:A,0))</f>
        <v>17</v>
      </c>
      <c r="D2782" s="4">
        <f t="shared" si="306"/>
        <v>20</v>
      </c>
      <c r="E2782" s="4">
        <v>0</v>
      </c>
      <c r="F2782" s="4">
        <v>0</v>
      </c>
      <c r="G2782" s="4">
        <v>0</v>
      </c>
      <c r="H2782" s="4">
        <f t="shared" si="308"/>
        <v>0</v>
      </c>
      <c r="I2782" s="4">
        <f t="shared" si="309"/>
        <v>590</v>
      </c>
      <c r="J2782" s="4">
        <f t="shared" si="307"/>
        <v>300</v>
      </c>
      <c r="K2782" s="4">
        <f t="shared" si="304"/>
        <v>6000</v>
      </c>
      <c r="L2782" s="4">
        <f>IF(D2782=1,"",VLOOKUP(D2782,系数!$AA$1:$AJ$12,MATCH(C2782,圣物评级,0),1))</f>
        <v>15</v>
      </c>
      <c r="M2782" s="4">
        <f t="shared" si="310"/>
        <v>2350</v>
      </c>
    </row>
    <row r="2783" spans="1:13" x14ac:dyDescent="0.3">
      <c r="A2783" s="4">
        <f t="shared" si="305"/>
        <v>81000024</v>
      </c>
      <c r="B2783" s="4">
        <v>1</v>
      </c>
      <c r="C2783" s="4">
        <f>INDEX(属性!F:F,MATCH(强化!A2783,属性!A:A,0))</f>
        <v>17</v>
      </c>
      <c r="D2783" s="4">
        <f t="shared" si="306"/>
        <v>21</v>
      </c>
      <c r="E2783" s="4">
        <v>0</v>
      </c>
      <c r="F2783" s="4">
        <v>0</v>
      </c>
      <c r="G2783" s="4">
        <v>0</v>
      </c>
      <c r="H2783" s="4">
        <f t="shared" si="308"/>
        <v>0</v>
      </c>
      <c r="I2783" s="4">
        <f t="shared" si="309"/>
        <v>600</v>
      </c>
      <c r="J2783" s="4">
        <f t="shared" si="307"/>
        <v>320</v>
      </c>
      <c r="K2783" s="4">
        <f t="shared" si="304"/>
        <v>6000</v>
      </c>
      <c r="L2783" s="4">
        <f>IF(D2783=1,"",VLOOKUP(D2783,系数!$AA$1:$AJ$12,MATCH(C2783,圣物评级,0),1))</f>
        <v>15</v>
      </c>
      <c r="M2783" s="4">
        <f t="shared" si="310"/>
        <v>2650</v>
      </c>
    </row>
    <row r="2784" spans="1:13" x14ac:dyDescent="0.3">
      <c r="A2784" s="4">
        <f t="shared" si="305"/>
        <v>81000024</v>
      </c>
      <c r="B2784" s="4">
        <v>1</v>
      </c>
      <c r="C2784" s="4">
        <f>INDEX(属性!F:F,MATCH(强化!A2784,属性!A:A,0))</f>
        <v>17</v>
      </c>
      <c r="D2784" s="4">
        <f t="shared" si="306"/>
        <v>22</v>
      </c>
      <c r="E2784" s="4">
        <v>0</v>
      </c>
      <c r="F2784" s="4">
        <v>0</v>
      </c>
      <c r="G2784" s="4">
        <v>0</v>
      </c>
      <c r="H2784" s="4">
        <f t="shared" si="308"/>
        <v>0</v>
      </c>
      <c r="I2784" s="4">
        <f t="shared" si="309"/>
        <v>610</v>
      </c>
      <c r="J2784" s="4">
        <f t="shared" si="307"/>
        <v>340</v>
      </c>
      <c r="K2784" s="4">
        <f t="shared" si="304"/>
        <v>6000</v>
      </c>
      <c r="L2784" s="4">
        <f>IF(D2784=1,"",VLOOKUP(D2784,系数!$AA$1:$AJ$12,MATCH(C2784,圣物评级,0),1))</f>
        <v>15</v>
      </c>
      <c r="M2784" s="4">
        <f t="shared" si="310"/>
        <v>2970</v>
      </c>
    </row>
    <row r="2785" spans="1:13" x14ac:dyDescent="0.3">
      <c r="A2785" s="4">
        <f t="shared" si="305"/>
        <v>81000024</v>
      </c>
      <c r="B2785" s="4">
        <v>1</v>
      </c>
      <c r="C2785" s="4">
        <f>INDEX(属性!F:F,MATCH(强化!A2785,属性!A:A,0))</f>
        <v>17</v>
      </c>
      <c r="D2785" s="4">
        <f t="shared" si="306"/>
        <v>23</v>
      </c>
      <c r="E2785" s="4">
        <v>0</v>
      </c>
      <c r="F2785" s="4">
        <v>0</v>
      </c>
      <c r="G2785" s="4">
        <v>0</v>
      </c>
      <c r="H2785" s="4">
        <f t="shared" si="308"/>
        <v>0</v>
      </c>
      <c r="I2785" s="4">
        <f t="shared" si="309"/>
        <v>620</v>
      </c>
      <c r="J2785" s="4">
        <f t="shared" si="307"/>
        <v>360</v>
      </c>
      <c r="K2785" s="4">
        <f t="shared" si="304"/>
        <v>6000</v>
      </c>
      <c r="L2785" s="4">
        <f>IF(D2785=1,"",VLOOKUP(D2785,系数!$AA$1:$AJ$12,MATCH(C2785,圣物评级,0),1))</f>
        <v>15</v>
      </c>
      <c r="M2785" s="4">
        <f t="shared" si="310"/>
        <v>3310</v>
      </c>
    </row>
    <row r="2786" spans="1:13" x14ac:dyDescent="0.3">
      <c r="A2786" s="4">
        <f t="shared" si="305"/>
        <v>81000024</v>
      </c>
      <c r="B2786" s="4">
        <v>1</v>
      </c>
      <c r="C2786" s="4">
        <f>INDEX(属性!F:F,MATCH(强化!A2786,属性!A:A,0))</f>
        <v>17</v>
      </c>
      <c r="D2786" s="4">
        <f t="shared" si="306"/>
        <v>24</v>
      </c>
      <c r="E2786" s="4">
        <v>0</v>
      </c>
      <c r="F2786" s="4">
        <v>0</v>
      </c>
      <c r="G2786" s="4">
        <v>0</v>
      </c>
      <c r="H2786" s="4">
        <f t="shared" si="308"/>
        <v>0</v>
      </c>
      <c r="I2786" s="4">
        <f t="shared" si="309"/>
        <v>630</v>
      </c>
      <c r="J2786" s="4">
        <f t="shared" si="307"/>
        <v>380</v>
      </c>
      <c r="K2786" s="4">
        <f t="shared" si="304"/>
        <v>6000</v>
      </c>
      <c r="L2786" s="4">
        <f>IF(D2786=1,"",VLOOKUP(D2786,系数!$AA$1:$AJ$12,MATCH(C2786,圣物评级,0),1))</f>
        <v>15</v>
      </c>
      <c r="M2786" s="4">
        <f t="shared" si="310"/>
        <v>3670</v>
      </c>
    </row>
    <row r="2787" spans="1:13" x14ac:dyDescent="0.3">
      <c r="A2787" s="4">
        <f t="shared" si="305"/>
        <v>81000024</v>
      </c>
      <c r="B2787" s="4">
        <v>1</v>
      </c>
      <c r="C2787" s="4">
        <f>INDEX(属性!F:F,MATCH(强化!A2787,属性!A:A,0))</f>
        <v>17</v>
      </c>
      <c r="D2787" s="4">
        <f t="shared" si="306"/>
        <v>25</v>
      </c>
      <c r="E2787" s="4">
        <v>0</v>
      </c>
      <c r="F2787" s="4">
        <v>0</v>
      </c>
      <c r="G2787" s="4">
        <v>0</v>
      </c>
      <c r="H2787" s="4">
        <f t="shared" si="308"/>
        <v>0</v>
      </c>
      <c r="I2787" s="4">
        <f t="shared" si="309"/>
        <v>640</v>
      </c>
      <c r="J2787" s="4">
        <f t="shared" si="307"/>
        <v>400</v>
      </c>
      <c r="K2787" s="4">
        <f t="shared" si="304"/>
        <v>6000</v>
      </c>
      <c r="L2787" s="4">
        <f>IF(D2787=1,"",VLOOKUP(D2787,系数!$AA$1:$AJ$12,MATCH(C2787,圣物评级,0),1))</f>
        <v>15</v>
      </c>
      <c r="M2787" s="4">
        <f t="shared" si="310"/>
        <v>4050</v>
      </c>
    </row>
    <row r="2788" spans="1:13" x14ac:dyDescent="0.3">
      <c r="A2788" s="4">
        <f t="shared" si="305"/>
        <v>81000024</v>
      </c>
      <c r="B2788" s="4">
        <v>1</v>
      </c>
      <c r="C2788" s="4">
        <f>INDEX(属性!F:F,MATCH(强化!A2788,属性!A:A,0))</f>
        <v>17</v>
      </c>
      <c r="D2788" s="4">
        <f t="shared" si="306"/>
        <v>26</v>
      </c>
      <c r="E2788" s="4">
        <v>0</v>
      </c>
      <c r="F2788" s="4">
        <v>0</v>
      </c>
      <c r="G2788" s="4">
        <v>0</v>
      </c>
      <c r="H2788" s="4">
        <f t="shared" si="308"/>
        <v>0</v>
      </c>
      <c r="I2788" s="4">
        <f t="shared" si="309"/>
        <v>650</v>
      </c>
      <c r="J2788" s="4">
        <f t="shared" si="307"/>
        <v>420</v>
      </c>
      <c r="K2788" s="4">
        <f t="shared" si="304"/>
        <v>6000</v>
      </c>
      <c r="L2788" s="4">
        <f>IF(D2788=1,"",VLOOKUP(D2788,系数!$AA$1:$AJ$12,MATCH(C2788,圣物评级,0),1))</f>
        <v>15</v>
      </c>
      <c r="M2788" s="4">
        <f t="shared" si="310"/>
        <v>4450</v>
      </c>
    </row>
    <row r="2789" spans="1:13" x14ac:dyDescent="0.3">
      <c r="A2789" s="4">
        <f t="shared" si="305"/>
        <v>81000024</v>
      </c>
      <c r="B2789" s="4">
        <v>1</v>
      </c>
      <c r="C2789" s="4">
        <f>INDEX(属性!F:F,MATCH(强化!A2789,属性!A:A,0))</f>
        <v>17</v>
      </c>
      <c r="D2789" s="4">
        <f t="shared" si="306"/>
        <v>27</v>
      </c>
      <c r="E2789" s="4">
        <v>0</v>
      </c>
      <c r="F2789" s="4">
        <v>0</v>
      </c>
      <c r="G2789" s="4">
        <v>0</v>
      </c>
      <c r="H2789" s="4">
        <f t="shared" si="308"/>
        <v>0</v>
      </c>
      <c r="I2789" s="4">
        <f t="shared" si="309"/>
        <v>660</v>
      </c>
      <c r="J2789" s="4">
        <f t="shared" si="307"/>
        <v>440</v>
      </c>
      <c r="K2789" s="4">
        <f t="shared" si="304"/>
        <v>6000</v>
      </c>
      <c r="L2789" s="4">
        <f>IF(D2789=1,"",VLOOKUP(D2789,系数!$AA$1:$AJ$12,MATCH(C2789,圣物评级,0),1))</f>
        <v>15</v>
      </c>
      <c r="M2789" s="4">
        <f t="shared" si="310"/>
        <v>4870</v>
      </c>
    </row>
    <row r="2790" spans="1:13" x14ac:dyDescent="0.3">
      <c r="A2790" s="4">
        <f t="shared" si="305"/>
        <v>81000024</v>
      </c>
      <c r="B2790" s="4">
        <v>1</v>
      </c>
      <c r="C2790" s="4">
        <f>INDEX(属性!F:F,MATCH(强化!A2790,属性!A:A,0))</f>
        <v>17</v>
      </c>
      <c r="D2790" s="4">
        <f t="shared" si="306"/>
        <v>28</v>
      </c>
      <c r="E2790" s="4">
        <v>0</v>
      </c>
      <c r="F2790" s="4">
        <v>0</v>
      </c>
      <c r="G2790" s="4">
        <v>0</v>
      </c>
      <c r="H2790" s="4">
        <f t="shared" si="308"/>
        <v>0</v>
      </c>
      <c r="I2790" s="4">
        <f t="shared" si="309"/>
        <v>670</v>
      </c>
      <c r="J2790" s="4">
        <f t="shared" si="307"/>
        <v>460</v>
      </c>
      <c r="K2790" s="4">
        <f t="shared" si="304"/>
        <v>6000</v>
      </c>
      <c r="L2790" s="4">
        <f>IF(D2790=1,"",VLOOKUP(D2790,系数!$AA$1:$AJ$12,MATCH(C2790,圣物评级,0),1))</f>
        <v>15</v>
      </c>
      <c r="M2790" s="4">
        <f t="shared" si="310"/>
        <v>5310</v>
      </c>
    </row>
    <row r="2791" spans="1:13" x14ac:dyDescent="0.3">
      <c r="A2791" s="4">
        <f t="shared" si="305"/>
        <v>81000024</v>
      </c>
      <c r="B2791" s="4">
        <v>1</v>
      </c>
      <c r="C2791" s="4">
        <f>INDEX(属性!F:F,MATCH(强化!A2791,属性!A:A,0))</f>
        <v>17</v>
      </c>
      <c r="D2791" s="4">
        <f t="shared" si="306"/>
        <v>29</v>
      </c>
      <c r="E2791" s="4">
        <v>0</v>
      </c>
      <c r="F2791" s="4">
        <v>0</v>
      </c>
      <c r="G2791" s="4">
        <v>0</v>
      </c>
      <c r="H2791" s="4">
        <f t="shared" si="308"/>
        <v>0</v>
      </c>
      <c r="I2791" s="4">
        <f t="shared" si="309"/>
        <v>680</v>
      </c>
      <c r="J2791" s="4">
        <f t="shared" si="307"/>
        <v>480</v>
      </c>
      <c r="K2791" s="4">
        <f t="shared" si="304"/>
        <v>6000</v>
      </c>
      <c r="L2791" s="4">
        <f>IF(D2791=1,"",VLOOKUP(D2791,系数!$AA$1:$AJ$12,MATCH(C2791,圣物评级,0),1))</f>
        <v>15</v>
      </c>
      <c r="M2791" s="4">
        <f t="shared" si="310"/>
        <v>5770</v>
      </c>
    </row>
    <row r="2792" spans="1:13" x14ac:dyDescent="0.3">
      <c r="A2792" s="4">
        <f t="shared" si="305"/>
        <v>81000024</v>
      </c>
      <c r="B2792" s="4">
        <v>1</v>
      </c>
      <c r="C2792" s="4">
        <f>INDEX(属性!F:F,MATCH(强化!A2792,属性!A:A,0))</f>
        <v>17</v>
      </c>
      <c r="D2792" s="4">
        <f t="shared" si="306"/>
        <v>30</v>
      </c>
      <c r="E2792" s="4">
        <v>0</v>
      </c>
      <c r="F2792" s="4">
        <v>0</v>
      </c>
      <c r="G2792" s="4">
        <v>0</v>
      </c>
      <c r="H2792" s="4">
        <f t="shared" si="308"/>
        <v>0</v>
      </c>
      <c r="I2792" s="4">
        <f t="shared" si="309"/>
        <v>690</v>
      </c>
      <c r="J2792" s="4">
        <f t="shared" si="307"/>
        <v>500</v>
      </c>
      <c r="K2792" s="4">
        <f t="shared" si="304"/>
        <v>6000</v>
      </c>
      <c r="L2792" s="4">
        <f>IF(D2792=1,"",VLOOKUP(D2792,系数!$AA$1:$AJ$12,MATCH(C2792,圣物评级,0),1))</f>
        <v>20</v>
      </c>
      <c r="M2792" s="4">
        <f t="shared" si="310"/>
        <v>6250</v>
      </c>
    </row>
    <row r="2793" spans="1:13" x14ac:dyDescent="0.3">
      <c r="A2793" s="4">
        <f t="shared" si="305"/>
        <v>81000024</v>
      </c>
      <c r="B2793" s="4">
        <v>1</v>
      </c>
      <c r="C2793" s="4">
        <f>INDEX(属性!F:F,MATCH(强化!A2793,属性!A:A,0))</f>
        <v>17</v>
      </c>
      <c r="D2793" s="4">
        <f t="shared" si="306"/>
        <v>31</v>
      </c>
      <c r="E2793" s="4">
        <v>0</v>
      </c>
      <c r="F2793" s="4">
        <v>0</v>
      </c>
      <c r="G2793" s="4">
        <v>0</v>
      </c>
      <c r="H2793" s="4">
        <f t="shared" si="308"/>
        <v>0</v>
      </c>
      <c r="I2793" s="4">
        <f t="shared" si="309"/>
        <v>700</v>
      </c>
      <c r="J2793" s="4">
        <f t="shared" si="307"/>
        <v>530</v>
      </c>
      <c r="K2793" s="4">
        <f t="shared" si="304"/>
        <v>6000</v>
      </c>
      <c r="L2793" s="4">
        <f>IF(D2793=1,"",VLOOKUP(D2793,系数!$AA$1:$AJ$12,MATCH(C2793,圣物评级,0),1))</f>
        <v>20</v>
      </c>
      <c r="M2793" s="4">
        <f t="shared" si="310"/>
        <v>6750</v>
      </c>
    </row>
    <row r="2794" spans="1:13" x14ac:dyDescent="0.3">
      <c r="A2794" s="4">
        <f t="shared" si="305"/>
        <v>81000024</v>
      </c>
      <c r="B2794" s="4">
        <v>1</v>
      </c>
      <c r="C2794" s="4">
        <f>INDEX(属性!F:F,MATCH(强化!A2794,属性!A:A,0))</f>
        <v>17</v>
      </c>
      <c r="D2794" s="4">
        <f t="shared" si="306"/>
        <v>32</v>
      </c>
      <c r="E2794" s="4">
        <v>0</v>
      </c>
      <c r="F2794" s="4">
        <v>0</v>
      </c>
      <c r="G2794" s="4">
        <v>0</v>
      </c>
      <c r="H2794" s="4">
        <f t="shared" si="308"/>
        <v>0</v>
      </c>
      <c r="I2794" s="4">
        <f t="shared" si="309"/>
        <v>710</v>
      </c>
      <c r="J2794" s="4">
        <f t="shared" si="307"/>
        <v>560</v>
      </c>
      <c r="K2794" s="4">
        <f t="shared" si="304"/>
        <v>6000</v>
      </c>
      <c r="L2794" s="4">
        <f>IF(D2794=1,"",VLOOKUP(D2794,系数!$AA$1:$AJ$12,MATCH(C2794,圣物评级,0),1))</f>
        <v>20</v>
      </c>
      <c r="M2794" s="4">
        <f t="shared" si="310"/>
        <v>7280</v>
      </c>
    </row>
    <row r="2795" spans="1:13" x14ac:dyDescent="0.3">
      <c r="A2795" s="4">
        <f t="shared" si="305"/>
        <v>81000024</v>
      </c>
      <c r="B2795" s="4">
        <v>1</v>
      </c>
      <c r="C2795" s="4">
        <f>INDEX(属性!F:F,MATCH(强化!A2795,属性!A:A,0))</f>
        <v>17</v>
      </c>
      <c r="D2795" s="4">
        <f t="shared" si="306"/>
        <v>33</v>
      </c>
      <c r="E2795" s="4">
        <v>0</v>
      </c>
      <c r="F2795" s="4">
        <v>0</v>
      </c>
      <c r="G2795" s="4">
        <v>0</v>
      </c>
      <c r="H2795" s="4">
        <f t="shared" si="308"/>
        <v>0</v>
      </c>
      <c r="I2795" s="4">
        <f t="shared" si="309"/>
        <v>720</v>
      </c>
      <c r="J2795" s="4">
        <f t="shared" si="307"/>
        <v>590</v>
      </c>
      <c r="K2795" s="4">
        <f t="shared" si="304"/>
        <v>6000</v>
      </c>
      <c r="L2795" s="4">
        <f>IF(D2795=1,"",VLOOKUP(D2795,系数!$AA$1:$AJ$12,MATCH(C2795,圣物评级,0),1))</f>
        <v>20</v>
      </c>
      <c r="M2795" s="4">
        <f t="shared" si="310"/>
        <v>7840</v>
      </c>
    </row>
    <row r="2796" spans="1:13" x14ac:dyDescent="0.3">
      <c r="A2796" s="4">
        <f t="shared" si="305"/>
        <v>81000024</v>
      </c>
      <c r="B2796" s="4">
        <v>1</v>
      </c>
      <c r="C2796" s="4">
        <f>INDEX(属性!F:F,MATCH(强化!A2796,属性!A:A,0))</f>
        <v>17</v>
      </c>
      <c r="D2796" s="4">
        <f t="shared" si="306"/>
        <v>34</v>
      </c>
      <c r="E2796" s="4">
        <v>0</v>
      </c>
      <c r="F2796" s="4">
        <v>0</v>
      </c>
      <c r="G2796" s="4">
        <v>0</v>
      </c>
      <c r="H2796" s="4">
        <f t="shared" si="308"/>
        <v>0</v>
      </c>
      <c r="I2796" s="4">
        <f t="shared" si="309"/>
        <v>730</v>
      </c>
      <c r="J2796" s="4">
        <f t="shared" si="307"/>
        <v>620</v>
      </c>
      <c r="K2796" s="4">
        <f t="shared" si="304"/>
        <v>6000</v>
      </c>
      <c r="L2796" s="4">
        <f>IF(D2796=1,"",VLOOKUP(D2796,系数!$AA$1:$AJ$12,MATCH(C2796,圣物评级,0),1))</f>
        <v>20</v>
      </c>
      <c r="M2796" s="4">
        <f t="shared" si="310"/>
        <v>8430</v>
      </c>
    </row>
    <row r="2797" spans="1:13" x14ac:dyDescent="0.3">
      <c r="A2797" s="4">
        <f t="shared" si="305"/>
        <v>81000024</v>
      </c>
      <c r="B2797" s="4">
        <v>1</v>
      </c>
      <c r="C2797" s="4">
        <f>INDEX(属性!F:F,MATCH(强化!A2797,属性!A:A,0))</f>
        <v>17</v>
      </c>
      <c r="D2797" s="4">
        <f t="shared" si="306"/>
        <v>35</v>
      </c>
      <c r="E2797" s="4">
        <v>0</v>
      </c>
      <c r="F2797" s="4">
        <v>0</v>
      </c>
      <c r="G2797" s="4">
        <v>0</v>
      </c>
      <c r="H2797" s="4">
        <f t="shared" si="308"/>
        <v>0</v>
      </c>
      <c r="I2797" s="4">
        <f t="shared" si="309"/>
        <v>740</v>
      </c>
      <c r="J2797" s="4">
        <f t="shared" si="307"/>
        <v>650</v>
      </c>
      <c r="K2797" s="4">
        <f t="shared" si="304"/>
        <v>6000</v>
      </c>
      <c r="L2797" s="4">
        <f>IF(D2797=1,"",VLOOKUP(D2797,系数!$AA$1:$AJ$12,MATCH(C2797,圣物评级,0),1))</f>
        <v>20</v>
      </c>
      <c r="M2797" s="4">
        <f t="shared" si="310"/>
        <v>9050</v>
      </c>
    </row>
    <row r="2798" spans="1:13" x14ac:dyDescent="0.3">
      <c r="A2798" s="4">
        <f t="shared" si="305"/>
        <v>81000024</v>
      </c>
      <c r="B2798" s="4">
        <v>1</v>
      </c>
      <c r="C2798" s="4">
        <f>INDEX(属性!F:F,MATCH(强化!A2798,属性!A:A,0))</f>
        <v>17</v>
      </c>
      <c r="D2798" s="4">
        <f t="shared" si="306"/>
        <v>36</v>
      </c>
      <c r="E2798" s="4">
        <v>0</v>
      </c>
      <c r="F2798" s="4">
        <v>0</v>
      </c>
      <c r="G2798" s="4">
        <v>0</v>
      </c>
      <c r="H2798" s="4">
        <f t="shared" si="308"/>
        <v>0</v>
      </c>
      <c r="I2798" s="4">
        <f t="shared" si="309"/>
        <v>750</v>
      </c>
      <c r="J2798" s="4">
        <f t="shared" si="307"/>
        <v>680</v>
      </c>
      <c r="K2798" s="4">
        <f t="shared" si="304"/>
        <v>6000</v>
      </c>
      <c r="L2798" s="4">
        <f>IF(D2798=1,"",VLOOKUP(D2798,系数!$AA$1:$AJ$12,MATCH(C2798,圣物评级,0),1))</f>
        <v>20</v>
      </c>
      <c r="M2798" s="4">
        <f t="shared" si="310"/>
        <v>9700</v>
      </c>
    </row>
    <row r="2799" spans="1:13" x14ac:dyDescent="0.3">
      <c r="A2799" s="4">
        <f t="shared" si="305"/>
        <v>81000024</v>
      </c>
      <c r="B2799" s="4">
        <v>1</v>
      </c>
      <c r="C2799" s="4">
        <f>INDEX(属性!F:F,MATCH(强化!A2799,属性!A:A,0))</f>
        <v>17</v>
      </c>
      <c r="D2799" s="4">
        <f t="shared" si="306"/>
        <v>37</v>
      </c>
      <c r="E2799" s="4">
        <v>0</v>
      </c>
      <c r="F2799" s="4">
        <v>0</v>
      </c>
      <c r="G2799" s="4">
        <v>0</v>
      </c>
      <c r="H2799" s="4">
        <f t="shared" si="308"/>
        <v>0</v>
      </c>
      <c r="I2799" s="4">
        <f t="shared" si="309"/>
        <v>760</v>
      </c>
      <c r="J2799" s="4">
        <f t="shared" si="307"/>
        <v>710</v>
      </c>
      <c r="K2799" s="4">
        <f t="shared" si="304"/>
        <v>6000</v>
      </c>
      <c r="L2799" s="4">
        <f>IF(D2799=1,"",VLOOKUP(D2799,系数!$AA$1:$AJ$12,MATCH(C2799,圣物评级,0),1))</f>
        <v>20</v>
      </c>
      <c r="M2799" s="4">
        <f t="shared" si="310"/>
        <v>10380</v>
      </c>
    </row>
    <row r="2800" spans="1:13" x14ac:dyDescent="0.3">
      <c r="A2800" s="4">
        <f t="shared" si="305"/>
        <v>81000024</v>
      </c>
      <c r="B2800" s="4">
        <v>1</v>
      </c>
      <c r="C2800" s="4">
        <f>INDEX(属性!F:F,MATCH(强化!A2800,属性!A:A,0))</f>
        <v>17</v>
      </c>
      <c r="D2800" s="4">
        <f t="shared" si="306"/>
        <v>38</v>
      </c>
      <c r="E2800" s="4">
        <v>0</v>
      </c>
      <c r="F2800" s="4">
        <v>0</v>
      </c>
      <c r="G2800" s="4">
        <v>0</v>
      </c>
      <c r="H2800" s="4">
        <f t="shared" si="308"/>
        <v>0</v>
      </c>
      <c r="I2800" s="4">
        <f t="shared" si="309"/>
        <v>770</v>
      </c>
      <c r="J2800" s="4">
        <f t="shared" si="307"/>
        <v>740</v>
      </c>
      <c r="K2800" s="4">
        <f t="shared" si="304"/>
        <v>6000</v>
      </c>
      <c r="L2800" s="4">
        <f>IF(D2800=1,"",VLOOKUP(D2800,系数!$AA$1:$AJ$12,MATCH(C2800,圣物评级,0),1))</f>
        <v>20</v>
      </c>
      <c r="M2800" s="4">
        <f t="shared" si="310"/>
        <v>11090</v>
      </c>
    </row>
    <row r="2801" spans="1:13" x14ac:dyDescent="0.3">
      <c r="A2801" s="4">
        <f t="shared" si="305"/>
        <v>81000024</v>
      </c>
      <c r="B2801" s="4">
        <v>1</v>
      </c>
      <c r="C2801" s="4">
        <f>INDEX(属性!F:F,MATCH(强化!A2801,属性!A:A,0))</f>
        <v>17</v>
      </c>
      <c r="D2801" s="4">
        <f t="shared" si="306"/>
        <v>39</v>
      </c>
      <c r="E2801" s="4">
        <v>0</v>
      </c>
      <c r="F2801" s="4">
        <v>0</v>
      </c>
      <c r="G2801" s="4">
        <v>0</v>
      </c>
      <c r="H2801" s="4">
        <f t="shared" si="308"/>
        <v>0</v>
      </c>
      <c r="I2801" s="4">
        <f t="shared" si="309"/>
        <v>780</v>
      </c>
      <c r="J2801" s="4">
        <f t="shared" si="307"/>
        <v>770</v>
      </c>
      <c r="K2801" s="4">
        <f t="shared" si="304"/>
        <v>6000</v>
      </c>
      <c r="L2801" s="4">
        <f>IF(D2801=1,"",VLOOKUP(D2801,系数!$AA$1:$AJ$12,MATCH(C2801,圣物评级,0),1))</f>
        <v>20</v>
      </c>
      <c r="M2801" s="4">
        <f t="shared" si="310"/>
        <v>11830</v>
      </c>
    </row>
    <row r="2802" spans="1:13" x14ac:dyDescent="0.3">
      <c r="A2802" s="4">
        <f t="shared" si="305"/>
        <v>81000024</v>
      </c>
      <c r="B2802" s="4">
        <v>1</v>
      </c>
      <c r="C2802" s="4">
        <f>INDEX(属性!F:F,MATCH(强化!A2802,属性!A:A,0))</f>
        <v>17</v>
      </c>
      <c r="D2802" s="4">
        <f t="shared" si="306"/>
        <v>40</v>
      </c>
      <c r="E2802" s="4">
        <v>0</v>
      </c>
      <c r="F2802" s="4">
        <v>0</v>
      </c>
      <c r="G2802" s="4">
        <v>0</v>
      </c>
      <c r="H2802" s="4">
        <f t="shared" si="308"/>
        <v>0</v>
      </c>
      <c r="I2802" s="4">
        <f t="shared" si="309"/>
        <v>790</v>
      </c>
      <c r="J2802" s="4">
        <f t="shared" si="307"/>
        <v>800</v>
      </c>
      <c r="K2802" s="4">
        <f t="shared" si="304"/>
        <v>6000</v>
      </c>
      <c r="L2802" s="4">
        <f>IF(D2802=1,"",VLOOKUP(D2802,系数!$AA$1:$AJ$12,MATCH(C2802,圣物评级,0),1))</f>
        <v>25</v>
      </c>
      <c r="M2802" s="4">
        <f t="shared" si="310"/>
        <v>12600</v>
      </c>
    </row>
    <row r="2803" spans="1:13" x14ac:dyDescent="0.3">
      <c r="A2803" s="4">
        <f t="shared" si="305"/>
        <v>81000024</v>
      </c>
      <c r="B2803" s="4">
        <v>1</v>
      </c>
      <c r="C2803" s="4">
        <f>INDEX(属性!F:F,MATCH(强化!A2803,属性!A:A,0))</f>
        <v>17</v>
      </c>
      <c r="D2803" s="4">
        <f t="shared" si="306"/>
        <v>41</v>
      </c>
      <c r="E2803" s="4">
        <v>0</v>
      </c>
      <c r="F2803" s="4">
        <v>0</v>
      </c>
      <c r="G2803" s="4">
        <v>0</v>
      </c>
      <c r="H2803" s="4">
        <f t="shared" si="308"/>
        <v>0</v>
      </c>
      <c r="I2803" s="4">
        <f t="shared" si="309"/>
        <v>800</v>
      </c>
      <c r="J2803" s="4">
        <f t="shared" si="307"/>
        <v>840</v>
      </c>
      <c r="K2803" s="4">
        <f t="shared" si="304"/>
        <v>6000</v>
      </c>
      <c r="L2803" s="4">
        <f>IF(D2803=1,"",VLOOKUP(D2803,系数!$AA$1:$AJ$12,MATCH(C2803,圣物评级,0),1))</f>
        <v>25</v>
      </c>
      <c r="M2803" s="4">
        <f t="shared" si="310"/>
        <v>13400</v>
      </c>
    </row>
    <row r="2804" spans="1:13" x14ac:dyDescent="0.3">
      <c r="A2804" s="4">
        <f t="shared" si="305"/>
        <v>81000024</v>
      </c>
      <c r="B2804" s="4">
        <v>1</v>
      </c>
      <c r="C2804" s="4">
        <f>INDEX(属性!F:F,MATCH(强化!A2804,属性!A:A,0))</f>
        <v>17</v>
      </c>
      <c r="D2804" s="4">
        <f t="shared" si="306"/>
        <v>42</v>
      </c>
      <c r="E2804" s="4">
        <v>0</v>
      </c>
      <c r="F2804" s="4">
        <v>0</v>
      </c>
      <c r="G2804" s="4">
        <v>0</v>
      </c>
      <c r="H2804" s="4">
        <f t="shared" si="308"/>
        <v>0</v>
      </c>
      <c r="I2804" s="4">
        <f t="shared" si="309"/>
        <v>810</v>
      </c>
      <c r="J2804" s="4">
        <f t="shared" si="307"/>
        <v>882</v>
      </c>
      <c r="K2804" s="4">
        <f t="shared" ref="K2804:K2867" si="311">60*100</f>
        <v>6000</v>
      </c>
      <c r="L2804" s="4">
        <f>IF(D2804=1,"",VLOOKUP(D2804,系数!$AA$1:$AJ$12,MATCH(C2804,圣物评级,0),1))</f>
        <v>25</v>
      </c>
      <c r="M2804" s="4">
        <f t="shared" si="310"/>
        <v>14240</v>
      </c>
    </row>
    <row r="2805" spans="1:13" x14ac:dyDescent="0.3">
      <c r="A2805" s="4">
        <f t="shared" si="305"/>
        <v>81000024</v>
      </c>
      <c r="B2805" s="4">
        <v>1</v>
      </c>
      <c r="C2805" s="4">
        <f>INDEX(属性!F:F,MATCH(强化!A2805,属性!A:A,0))</f>
        <v>17</v>
      </c>
      <c r="D2805" s="4">
        <f t="shared" si="306"/>
        <v>43</v>
      </c>
      <c r="E2805" s="4">
        <v>0</v>
      </c>
      <c r="F2805" s="4">
        <v>0</v>
      </c>
      <c r="G2805" s="4">
        <v>0</v>
      </c>
      <c r="H2805" s="4">
        <f t="shared" si="308"/>
        <v>0</v>
      </c>
      <c r="I2805" s="4">
        <f t="shared" si="309"/>
        <v>820</v>
      </c>
      <c r="J2805" s="4">
        <f t="shared" si="307"/>
        <v>926</v>
      </c>
      <c r="K2805" s="4">
        <f t="shared" si="311"/>
        <v>6000</v>
      </c>
      <c r="L2805" s="4">
        <f>IF(D2805=1,"",VLOOKUP(D2805,系数!$AA$1:$AJ$12,MATCH(C2805,圣物评级,0),1))</f>
        <v>25</v>
      </c>
      <c r="M2805" s="4">
        <f t="shared" si="310"/>
        <v>15122</v>
      </c>
    </row>
    <row r="2806" spans="1:13" x14ac:dyDescent="0.3">
      <c r="A2806" s="4">
        <f t="shared" si="305"/>
        <v>81000024</v>
      </c>
      <c r="B2806" s="4">
        <v>1</v>
      </c>
      <c r="C2806" s="4">
        <f>INDEX(属性!F:F,MATCH(强化!A2806,属性!A:A,0))</f>
        <v>17</v>
      </c>
      <c r="D2806" s="4">
        <f t="shared" si="306"/>
        <v>44</v>
      </c>
      <c r="E2806" s="4">
        <v>0</v>
      </c>
      <c r="F2806" s="4">
        <v>0</v>
      </c>
      <c r="G2806" s="4">
        <v>0</v>
      </c>
      <c r="H2806" s="4">
        <f t="shared" si="308"/>
        <v>0</v>
      </c>
      <c r="I2806" s="4">
        <f t="shared" si="309"/>
        <v>830</v>
      </c>
      <c r="J2806" s="4">
        <f t="shared" si="307"/>
        <v>972</v>
      </c>
      <c r="K2806" s="4">
        <f t="shared" si="311"/>
        <v>6000</v>
      </c>
      <c r="L2806" s="4">
        <f>IF(D2806=1,"",VLOOKUP(D2806,系数!$AA$1:$AJ$12,MATCH(C2806,圣物评级,0),1))</f>
        <v>25</v>
      </c>
      <c r="M2806" s="4">
        <f t="shared" si="310"/>
        <v>16048</v>
      </c>
    </row>
    <row r="2807" spans="1:13" x14ac:dyDescent="0.3">
      <c r="A2807" s="4">
        <f t="shared" si="305"/>
        <v>81000024</v>
      </c>
      <c r="B2807" s="4">
        <v>1</v>
      </c>
      <c r="C2807" s="4">
        <f>INDEX(属性!F:F,MATCH(强化!A2807,属性!A:A,0))</f>
        <v>17</v>
      </c>
      <c r="D2807" s="4">
        <f t="shared" si="306"/>
        <v>45</v>
      </c>
      <c r="E2807" s="4">
        <v>0</v>
      </c>
      <c r="F2807" s="4">
        <v>0</v>
      </c>
      <c r="G2807" s="4">
        <v>0</v>
      </c>
      <c r="H2807" s="4">
        <f t="shared" si="308"/>
        <v>0</v>
      </c>
      <c r="I2807" s="4">
        <f t="shared" si="309"/>
        <v>840</v>
      </c>
      <c r="J2807" s="4">
        <f t="shared" si="307"/>
        <v>1020</v>
      </c>
      <c r="K2807" s="4">
        <f t="shared" si="311"/>
        <v>6000</v>
      </c>
      <c r="L2807" s="4">
        <f>IF(D2807=1,"",VLOOKUP(D2807,系数!$AA$1:$AJ$12,MATCH(C2807,圣物评级,0),1))</f>
        <v>25</v>
      </c>
      <c r="M2807" s="4">
        <f t="shared" si="310"/>
        <v>17020</v>
      </c>
    </row>
    <row r="2808" spans="1:13" x14ac:dyDescent="0.3">
      <c r="A2808" s="4">
        <f t="shared" si="305"/>
        <v>81000024</v>
      </c>
      <c r="B2808" s="4">
        <v>1</v>
      </c>
      <c r="C2808" s="4">
        <f>INDEX(属性!F:F,MATCH(强化!A2808,属性!A:A,0))</f>
        <v>17</v>
      </c>
      <c r="D2808" s="4">
        <f t="shared" si="306"/>
        <v>46</v>
      </c>
      <c r="E2808" s="4">
        <v>0</v>
      </c>
      <c r="F2808" s="4">
        <v>0</v>
      </c>
      <c r="G2808" s="4">
        <v>0</v>
      </c>
      <c r="H2808" s="4">
        <f t="shared" si="308"/>
        <v>0</v>
      </c>
      <c r="I2808" s="4">
        <f t="shared" si="309"/>
        <v>850</v>
      </c>
      <c r="J2808" s="4">
        <f t="shared" si="307"/>
        <v>1071</v>
      </c>
      <c r="K2808" s="4">
        <f t="shared" si="311"/>
        <v>6000</v>
      </c>
      <c r="L2808" s="4">
        <f>IF(D2808=1,"",VLOOKUP(D2808,系数!$AA$1:$AJ$12,MATCH(C2808,圣物评级,0),1))</f>
        <v>25</v>
      </c>
      <c r="M2808" s="4">
        <f t="shared" si="310"/>
        <v>18040</v>
      </c>
    </row>
    <row r="2809" spans="1:13" x14ac:dyDescent="0.3">
      <c r="A2809" s="4">
        <f t="shared" si="305"/>
        <v>81000024</v>
      </c>
      <c r="B2809" s="4">
        <v>1</v>
      </c>
      <c r="C2809" s="4">
        <f>INDEX(属性!F:F,MATCH(强化!A2809,属性!A:A,0))</f>
        <v>17</v>
      </c>
      <c r="D2809" s="4">
        <f t="shared" si="306"/>
        <v>47</v>
      </c>
      <c r="E2809" s="4">
        <v>0</v>
      </c>
      <c r="F2809" s="4">
        <v>0</v>
      </c>
      <c r="G2809" s="4">
        <v>0</v>
      </c>
      <c r="H2809" s="4">
        <f t="shared" si="308"/>
        <v>0</v>
      </c>
      <c r="I2809" s="4">
        <f t="shared" si="309"/>
        <v>860</v>
      </c>
      <c r="J2809" s="4">
        <f t="shared" si="307"/>
        <v>1124</v>
      </c>
      <c r="K2809" s="4">
        <f t="shared" si="311"/>
        <v>6000</v>
      </c>
      <c r="L2809" s="4">
        <f>IF(D2809=1,"",VLOOKUP(D2809,系数!$AA$1:$AJ$12,MATCH(C2809,圣物评级,0),1))</f>
        <v>25</v>
      </c>
      <c r="M2809" s="4">
        <f t="shared" si="310"/>
        <v>19111</v>
      </c>
    </row>
    <row r="2810" spans="1:13" x14ac:dyDescent="0.3">
      <c r="A2810" s="4">
        <f t="shared" si="305"/>
        <v>81000024</v>
      </c>
      <c r="B2810" s="4">
        <v>1</v>
      </c>
      <c r="C2810" s="4">
        <f>INDEX(属性!F:F,MATCH(强化!A2810,属性!A:A,0))</f>
        <v>17</v>
      </c>
      <c r="D2810" s="4">
        <f t="shared" si="306"/>
        <v>48</v>
      </c>
      <c r="E2810" s="4">
        <v>0</v>
      </c>
      <c r="F2810" s="4">
        <v>0</v>
      </c>
      <c r="G2810" s="4">
        <v>0</v>
      </c>
      <c r="H2810" s="4">
        <f t="shared" si="308"/>
        <v>0</v>
      </c>
      <c r="I2810" s="4">
        <f t="shared" si="309"/>
        <v>870</v>
      </c>
      <c r="J2810" s="4">
        <f t="shared" si="307"/>
        <v>1180</v>
      </c>
      <c r="K2810" s="4">
        <f t="shared" si="311"/>
        <v>6000</v>
      </c>
      <c r="L2810" s="4">
        <f>IF(D2810=1,"",VLOOKUP(D2810,系数!$AA$1:$AJ$12,MATCH(C2810,圣物评级,0),1))</f>
        <v>25</v>
      </c>
      <c r="M2810" s="4">
        <f t="shared" si="310"/>
        <v>20235</v>
      </c>
    </row>
    <row r="2811" spans="1:13" x14ac:dyDescent="0.3">
      <c r="A2811" s="4">
        <f t="shared" si="305"/>
        <v>81000024</v>
      </c>
      <c r="B2811" s="4">
        <v>1</v>
      </c>
      <c r="C2811" s="4">
        <f>INDEX(属性!F:F,MATCH(强化!A2811,属性!A:A,0))</f>
        <v>17</v>
      </c>
      <c r="D2811" s="4">
        <f t="shared" si="306"/>
        <v>49</v>
      </c>
      <c r="E2811" s="4">
        <v>0</v>
      </c>
      <c r="F2811" s="4">
        <v>0</v>
      </c>
      <c r="G2811" s="4">
        <v>0</v>
      </c>
      <c r="H2811" s="4">
        <f t="shared" si="308"/>
        <v>0</v>
      </c>
      <c r="I2811" s="4">
        <f t="shared" si="309"/>
        <v>880</v>
      </c>
      <c r="J2811" s="4">
        <f t="shared" si="307"/>
        <v>1239</v>
      </c>
      <c r="K2811" s="4">
        <f t="shared" si="311"/>
        <v>6000</v>
      </c>
      <c r="L2811" s="4">
        <f>IF(D2811=1,"",VLOOKUP(D2811,系数!$AA$1:$AJ$12,MATCH(C2811,圣物评级,0),1))</f>
        <v>25</v>
      </c>
      <c r="M2811" s="4">
        <f t="shared" si="310"/>
        <v>21415</v>
      </c>
    </row>
    <row r="2812" spans="1:13" x14ac:dyDescent="0.3">
      <c r="A2812" s="4">
        <f t="shared" ref="A2812:A2875" si="312">A2692+1</f>
        <v>81000024</v>
      </c>
      <c r="B2812" s="4">
        <v>1</v>
      </c>
      <c r="C2812" s="4">
        <f>INDEX(属性!F:F,MATCH(强化!A2812,属性!A:A,0))</f>
        <v>17</v>
      </c>
      <c r="D2812" s="4">
        <f t="shared" ref="D2812:D2875" si="313">D2692</f>
        <v>50</v>
      </c>
      <c r="E2812" s="4">
        <v>0</v>
      </c>
      <c r="F2812" s="4">
        <v>0</v>
      </c>
      <c r="G2812" s="4">
        <v>0</v>
      </c>
      <c r="H2812" s="4">
        <f t="shared" si="308"/>
        <v>0</v>
      </c>
      <c r="I2812" s="4">
        <f t="shared" si="309"/>
        <v>890</v>
      </c>
      <c r="J2812" s="4">
        <f t="shared" ref="J2812:J2875" si="314">J2692</f>
        <v>1300</v>
      </c>
      <c r="K2812" s="4">
        <f t="shared" si="311"/>
        <v>6000</v>
      </c>
      <c r="L2812" s="4">
        <f>IF(D2812=1,"",VLOOKUP(D2812,系数!$AA$1:$AJ$12,MATCH(C2812,圣物评级,0),1))</f>
        <v>30</v>
      </c>
      <c r="M2812" s="4">
        <f t="shared" si="310"/>
        <v>22654</v>
      </c>
    </row>
    <row r="2813" spans="1:13" x14ac:dyDescent="0.3">
      <c r="A2813" s="4">
        <f t="shared" si="312"/>
        <v>81000024</v>
      </c>
      <c r="B2813" s="4">
        <v>1</v>
      </c>
      <c r="C2813" s="4">
        <f>INDEX(属性!F:F,MATCH(强化!A2813,属性!A:A,0))</f>
        <v>17</v>
      </c>
      <c r="D2813" s="4">
        <f t="shared" si="313"/>
        <v>51</v>
      </c>
      <c r="E2813" s="4">
        <v>0</v>
      </c>
      <c r="F2813" s="4">
        <v>0</v>
      </c>
      <c r="G2813" s="4">
        <v>0</v>
      </c>
      <c r="H2813" s="4">
        <f t="shared" si="308"/>
        <v>0</v>
      </c>
      <c r="I2813" s="4">
        <f t="shared" si="309"/>
        <v>900</v>
      </c>
      <c r="J2813" s="4">
        <f t="shared" si="314"/>
        <v>1391</v>
      </c>
      <c r="K2813" s="4">
        <f t="shared" si="311"/>
        <v>6000</v>
      </c>
      <c r="L2813" s="4">
        <f>IF(D2813=1,"",VLOOKUP(D2813,系数!$AA$1:$AJ$12,MATCH(C2813,圣物评级,0),1))</f>
        <v>30</v>
      </c>
      <c r="M2813" s="4">
        <f t="shared" si="310"/>
        <v>23954</v>
      </c>
    </row>
    <row r="2814" spans="1:13" x14ac:dyDescent="0.3">
      <c r="A2814" s="4">
        <f t="shared" si="312"/>
        <v>81000024</v>
      </c>
      <c r="B2814" s="4">
        <v>1</v>
      </c>
      <c r="C2814" s="4">
        <f>INDEX(属性!F:F,MATCH(强化!A2814,属性!A:A,0))</f>
        <v>17</v>
      </c>
      <c r="D2814" s="4">
        <f t="shared" si="313"/>
        <v>52</v>
      </c>
      <c r="E2814" s="4">
        <v>0</v>
      </c>
      <c r="F2814" s="4">
        <v>0</v>
      </c>
      <c r="G2814" s="4">
        <v>0</v>
      </c>
      <c r="H2814" s="4">
        <f t="shared" si="308"/>
        <v>0</v>
      </c>
      <c r="I2814" s="4">
        <f t="shared" si="309"/>
        <v>910</v>
      </c>
      <c r="J2814" s="4">
        <f t="shared" si="314"/>
        <v>1488</v>
      </c>
      <c r="K2814" s="4">
        <f t="shared" si="311"/>
        <v>6000</v>
      </c>
      <c r="L2814" s="4">
        <f>IF(D2814=1,"",VLOOKUP(D2814,系数!$AA$1:$AJ$12,MATCH(C2814,圣物评级,0),1))</f>
        <v>30</v>
      </c>
      <c r="M2814" s="4">
        <f t="shared" si="310"/>
        <v>25345</v>
      </c>
    </row>
    <row r="2815" spans="1:13" x14ac:dyDescent="0.3">
      <c r="A2815" s="4">
        <f t="shared" si="312"/>
        <v>81000024</v>
      </c>
      <c r="B2815" s="4">
        <v>1</v>
      </c>
      <c r="C2815" s="4">
        <f>INDEX(属性!F:F,MATCH(强化!A2815,属性!A:A,0))</f>
        <v>17</v>
      </c>
      <c r="D2815" s="4">
        <f t="shared" si="313"/>
        <v>53</v>
      </c>
      <c r="E2815" s="4">
        <v>0</v>
      </c>
      <c r="F2815" s="4">
        <v>0</v>
      </c>
      <c r="G2815" s="4">
        <v>0</v>
      </c>
      <c r="H2815" s="4">
        <f t="shared" si="308"/>
        <v>0</v>
      </c>
      <c r="I2815" s="4">
        <f t="shared" si="309"/>
        <v>920</v>
      </c>
      <c r="J2815" s="4">
        <f t="shared" si="314"/>
        <v>1592</v>
      </c>
      <c r="K2815" s="4">
        <f t="shared" si="311"/>
        <v>6000</v>
      </c>
      <c r="L2815" s="4">
        <f>IF(D2815=1,"",VLOOKUP(D2815,系数!$AA$1:$AJ$12,MATCH(C2815,圣物评级,0),1))</f>
        <v>30</v>
      </c>
      <c r="M2815" s="4">
        <f t="shared" si="310"/>
        <v>26833</v>
      </c>
    </row>
    <row r="2816" spans="1:13" x14ac:dyDescent="0.3">
      <c r="A2816" s="4">
        <f t="shared" si="312"/>
        <v>81000024</v>
      </c>
      <c r="B2816" s="4">
        <v>1</v>
      </c>
      <c r="C2816" s="4">
        <f>INDEX(属性!F:F,MATCH(强化!A2816,属性!A:A,0))</f>
        <v>17</v>
      </c>
      <c r="D2816" s="4">
        <f t="shared" si="313"/>
        <v>54</v>
      </c>
      <c r="E2816" s="4">
        <v>0</v>
      </c>
      <c r="F2816" s="4">
        <v>0</v>
      </c>
      <c r="G2816" s="4">
        <v>0</v>
      </c>
      <c r="H2816" s="4">
        <f t="shared" si="308"/>
        <v>0</v>
      </c>
      <c r="I2816" s="4">
        <f t="shared" si="309"/>
        <v>930</v>
      </c>
      <c r="J2816" s="4">
        <f t="shared" si="314"/>
        <v>1703</v>
      </c>
      <c r="K2816" s="4">
        <f t="shared" si="311"/>
        <v>6000</v>
      </c>
      <c r="L2816" s="4">
        <f>IF(D2816=1,"",VLOOKUP(D2816,系数!$AA$1:$AJ$12,MATCH(C2816,圣物评级,0),1))</f>
        <v>30</v>
      </c>
      <c r="M2816" s="4">
        <f t="shared" si="310"/>
        <v>28425</v>
      </c>
    </row>
    <row r="2817" spans="1:13" x14ac:dyDescent="0.3">
      <c r="A2817" s="4">
        <f t="shared" si="312"/>
        <v>81000024</v>
      </c>
      <c r="B2817" s="4">
        <v>1</v>
      </c>
      <c r="C2817" s="4">
        <f>INDEX(属性!F:F,MATCH(强化!A2817,属性!A:A,0))</f>
        <v>17</v>
      </c>
      <c r="D2817" s="4">
        <f t="shared" si="313"/>
        <v>55</v>
      </c>
      <c r="E2817" s="4">
        <v>0</v>
      </c>
      <c r="F2817" s="4">
        <v>0</v>
      </c>
      <c r="G2817" s="4">
        <v>0</v>
      </c>
      <c r="H2817" s="4">
        <f t="shared" si="308"/>
        <v>0</v>
      </c>
      <c r="I2817" s="4">
        <f t="shared" si="309"/>
        <v>940</v>
      </c>
      <c r="J2817" s="4">
        <f t="shared" si="314"/>
        <v>1822</v>
      </c>
      <c r="K2817" s="4">
        <f t="shared" si="311"/>
        <v>6000</v>
      </c>
      <c r="L2817" s="4">
        <f>IF(D2817=1,"",VLOOKUP(D2817,系数!$AA$1:$AJ$12,MATCH(C2817,圣物评级,0),1))</f>
        <v>30</v>
      </c>
      <c r="M2817" s="4">
        <f t="shared" si="310"/>
        <v>30128</v>
      </c>
    </row>
    <row r="2818" spans="1:13" x14ac:dyDescent="0.3">
      <c r="A2818" s="4">
        <f t="shared" si="312"/>
        <v>81000024</v>
      </c>
      <c r="B2818" s="4">
        <v>1</v>
      </c>
      <c r="C2818" s="4">
        <f>INDEX(属性!F:F,MATCH(强化!A2818,属性!A:A,0))</f>
        <v>17</v>
      </c>
      <c r="D2818" s="4">
        <f t="shared" si="313"/>
        <v>56</v>
      </c>
      <c r="E2818" s="4">
        <v>0</v>
      </c>
      <c r="F2818" s="4">
        <v>0</v>
      </c>
      <c r="G2818" s="4">
        <v>0</v>
      </c>
      <c r="H2818" s="4">
        <f t="shared" si="308"/>
        <v>0</v>
      </c>
      <c r="I2818" s="4">
        <f t="shared" si="309"/>
        <v>950</v>
      </c>
      <c r="J2818" s="4">
        <f t="shared" si="314"/>
        <v>1949</v>
      </c>
      <c r="K2818" s="4">
        <f t="shared" si="311"/>
        <v>6000</v>
      </c>
      <c r="L2818" s="4">
        <f>IF(D2818=1,"",VLOOKUP(D2818,系数!$AA$1:$AJ$12,MATCH(C2818,圣物评级,0),1))</f>
        <v>30</v>
      </c>
      <c r="M2818" s="4">
        <f t="shared" si="310"/>
        <v>31950</v>
      </c>
    </row>
    <row r="2819" spans="1:13" x14ac:dyDescent="0.3">
      <c r="A2819" s="4">
        <f t="shared" si="312"/>
        <v>81000024</v>
      </c>
      <c r="B2819" s="4">
        <v>1</v>
      </c>
      <c r="C2819" s="4">
        <f>INDEX(属性!F:F,MATCH(强化!A2819,属性!A:A,0))</f>
        <v>17</v>
      </c>
      <c r="D2819" s="4">
        <f t="shared" si="313"/>
        <v>57</v>
      </c>
      <c r="E2819" s="4">
        <v>0</v>
      </c>
      <c r="F2819" s="4">
        <v>0</v>
      </c>
      <c r="G2819" s="4">
        <v>0</v>
      </c>
      <c r="H2819" s="4">
        <f t="shared" ref="H2819:H2882" si="315">IF(B2819=1,0,VLOOKUP($C2819,圣物数值,2,0)+VLOOKUP($C2819,圣物数值,3,0)*($D2819-1))</f>
        <v>0</v>
      </c>
      <c r="I2819" s="4">
        <f t="shared" ref="I2819:I2882" si="316">IF(B2819=2,0,VLOOKUP($C2819,圣物数值,2,0)+VLOOKUP($C2819,圣物数值,3,0)*($D2819-1))</f>
        <v>960</v>
      </c>
      <c r="J2819" s="4">
        <f t="shared" si="314"/>
        <v>2085</v>
      </c>
      <c r="K2819" s="4">
        <f t="shared" si="311"/>
        <v>6000</v>
      </c>
      <c r="L2819" s="4">
        <f>IF(D2819=1,"",VLOOKUP(D2819,系数!$AA$1:$AJ$12,MATCH(C2819,圣物评级,0),1))</f>
        <v>30</v>
      </c>
      <c r="M2819" s="4">
        <f t="shared" ref="M2819:M2882" si="317">IF(D2819=1,0,M2818+J2818)</f>
        <v>33899</v>
      </c>
    </row>
    <row r="2820" spans="1:13" x14ac:dyDescent="0.3">
      <c r="A2820" s="4">
        <f t="shared" si="312"/>
        <v>81000024</v>
      </c>
      <c r="B2820" s="4">
        <v>1</v>
      </c>
      <c r="C2820" s="4">
        <f>INDEX(属性!F:F,MATCH(强化!A2820,属性!A:A,0))</f>
        <v>17</v>
      </c>
      <c r="D2820" s="4">
        <f t="shared" si="313"/>
        <v>58</v>
      </c>
      <c r="E2820" s="4">
        <v>0</v>
      </c>
      <c r="F2820" s="4">
        <v>0</v>
      </c>
      <c r="G2820" s="4">
        <v>0</v>
      </c>
      <c r="H2820" s="4">
        <f t="shared" si="315"/>
        <v>0</v>
      </c>
      <c r="I2820" s="4">
        <f t="shared" si="316"/>
        <v>970</v>
      </c>
      <c r="J2820" s="4">
        <f t="shared" si="314"/>
        <v>2230</v>
      </c>
      <c r="K2820" s="4">
        <f t="shared" si="311"/>
        <v>6000</v>
      </c>
      <c r="L2820" s="4">
        <f>IF(D2820=1,"",VLOOKUP(D2820,系数!$AA$1:$AJ$12,MATCH(C2820,圣物评级,0),1))</f>
        <v>30</v>
      </c>
      <c r="M2820" s="4">
        <f t="shared" si="317"/>
        <v>35984</v>
      </c>
    </row>
    <row r="2821" spans="1:13" x14ac:dyDescent="0.3">
      <c r="A2821" s="4">
        <f t="shared" si="312"/>
        <v>81000024</v>
      </c>
      <c r="B2821" s="4">
        <v>1</v>
      </c>
      <c r="C2821" s="4">
        <f>INDEX(属性!F:F,MATCH(强化!A2821,属性!A:A,0))</f>
        <v>17</v>
      </c>
      <c r="D2821" s="4">
        <f t="shared" si="313"/>
        <v>59</v>
      </c>
      <c r="E2821" s="4">
        <v>0</v>
      </c>
      <c r="F2821" s="4">
        <v>0</v>
      </c>
      <c r="G2821" s="4">
        <v>0</v>
      </c>
      <c r="H2821" s="4">
        <f t="shared" si="315"/>
        <v>0</v>
      </c>
      <c r="I2821" s="4">
        <f t="shared" si="316"/>
        <v>980</v>
      </c>
      <c r="J2821" s="4">
        <f t="shared" si="314"/>
        <v>2386</v>
      </c>
      <c r="K2821" s="4">
        <f t="shared" si="311"/>
        <v>6000</v>
      </c>
      <c r="L2821" s="4">
        <f>IF(D2821=1,"",VLOOKUP(D2821,系数!$AA$1:$AJ$12,MATCH(C2821,圣物评级,0),1))</f>
        <v>30</v>
      </c>
      <c r="M2821" s="4">
        <f t="shared" si="317"/>
        <v>38214</v>
      </c>
    </row>
    <row r="2822" spans="1:13" x14ac:dyDescent="0.3">
      <c r="A2822" s="4">
        <f t="shared" si="312"/>
        <v>81000024</v>
      </c>
      <c r="B2822" s="4">
        <v>1</v>
      </c>
      <c r="C2822" s="4">
        <f>INDEX(属性!F:F,MATCH(强化!A2822,属性!A:A,0))</f>
        <v>17</v>
      </c>
      <c r="D2822" s="4">
        <f t="shared" si="313"/>
        <v>60</v>
      </c>
      <c r="E2822" s="4">
        <v>0</v>
      </c>
      <c r="F2822" s="4">
        <v>0</v>
      </c>
      <c r="G2822" s="4">
        <v>0</v>
      </c>
      <c r="H2822" s="4">
        <f t="shared" si="315"/>
        <v>0</v>
      </c>
      <c r="I2822" s="4">
        <f t="shared" si="316"/>
        <v>990</v>
      </c>
      <c r="J2822" s="4">
        <f t="shared" si="314"/>
        <v>2553</v>
      </c>
      <c r="K2822" s="4">
        <f t="shared" si="311"/>
        <v>6000</v>
      </c>
      <c r="L2822" s="4">
        <f>IF(D2822=1,"",VLOOKUP(D2822,系数!$AA$1:$AJ$12,MATCH(C2822,圣物评级,0),1))</f>
        <v>35</v>
      </c>
      <c r="M2822" s="4">
        <f t="shared" si="317"/>
        <v>40600</v>
      </c>
    </row>
    <row r="2823" spans="1:13" x14ac:dyDescent="0.3">
      <c r="A2823" s="4">
        <f t="shared" si="312"/>
        <v>81000024</v>
      </c>
      <c r="B2823" s="4">
        <v>1</v>
      </c>
      <c r="C2823" s="4">
        <f>INDEX(属性!F:F,MATCH(强化!A2823,属性!A:A,0))</f>
        <v>17</v>
      </c>
      <c r="D2823" s="4">
        <f t="shared" si="313"/>
        <v>61</v>
      </c>
      <c r="E2823" s="4">
        <v>0</v>
      </c>
      <c r="F2823" s="4">
        <v>0</v>
      </c>
      <c r="G2823" s="4">
        <v>0</v>
      </c>
      <c r="H2823" s="4">
        <f t="shared" si="315"/>
        <v>0</v>
      </c>
      <c r="I2823" s="4">
        <f t="shared" si="316"/>
        <v>1000</v>
      </c>
      <c r="J2823" s="4">
        <f t="shared" si="314"/>
        <v>2782</v>
      </c>
      <c r="K2823" s="4">
        <f t="shared" si="311"/>
        <v>6000</v>
      </c>
      <c r="L2823" s="4">
        <f>IF(D2823=1,"",VLOOKUP(D2823,系数!$AA$1:$AJ$12,MATCH(C2823,圣物评级,0),1))</f>
        <v>35</v>
      </c>
      <c r="M2823" s="4">
        <f t="shared" si="317"/>
        <v>43153</v>
      </c>
    </row>
    <row r="2824" spans="1:13" x14ac:dyDescent="0.3">
      <c r="A2824" s="4">
        <f t="shared" si="312"/>
        <v>81000024</v>
      </c>
      <c r="B2824" s="4">
        <v>1</v>
      </c>
      <c r="C2824" s="4">
        <f>INDEX(属性!F:F,MATCH(强化!A2824,属性!A:A,0))</f>
        <v>17</v>
      </c>
      <c r="D2824" s="4">
        <f t="shared" si="313"/>
        <v>62</v>
      </c>
      <c r="E2824" s="4">
        <v>0</v>
      </c>
      <c r="F2824" s="4">
        <v>0</v>
      </c>
      <c r="G2824" s="4">
        <v>0</v>
      </c>
      <c r="H2824" s="4">
        <f t="shared" si="315"/>
        <v>0</v>
      </c>
      <c r="I2824" s="4">
        <f t="shared" si="316"/>
        <v>1010</v>
      </c>
      <c r="J2824" s="4">
        <f t="shared" si="314"/>
        <v>3032</v>
      </c>
      <c r="K2824" s="4">
        <f t="shared" si="311"/>
        <v>6000</v>
      </c>
      <c r="L2824" s="4">
        <f>IF(D2824=1,"",VLOOKUP(D2824,系数!$AA$1:$AJ$12,MATCH(C2824,圣物评级,0),1))</f>
        <v>35</v>
      </c>
      <c r="M2824" s="4">
        <f t="shared" si="317"/>
        <v>45935</v>
      </c>
    </row>
    <row r="2825" spans="1:13" x14ac:dyDescent="0.3">
      <c r="A2825" s="4">
        <f t="shared" si="312"/>
        <v>81000024</v>
      </c>
      <c r="B2825" s="4">
        <v>1</v>
      </c>
      <c r="C2825" s="4">
        <f>INDEX(属性!F:F,MATCH(强化!A2825,属性!A:A,0))</f>
        <v>17</v>
      </c>
      <c r="D2825" s="4">
        <f t="shared" si="313"/>
        <v>63</v>
      </c>
      <c r="E2825" s="4">
        <v>0</v>
      </c>
      <c r="F2825" s="4">
        <v>0</v>
      </c>
      <c r="G2825" s="4">
        <v>0</v>
      </c>
      <c r="H2825" s="4">
        <f t="shared" si="315"/>
        <v>0</v>
      </c>
      <c r="I2825" s="4">
        <f t="shared" si="316"/>
        <v>1020</v>
      </c>
      <c r="J2825" s="4">
        <f t="shared" si="314"/>
        <v>3304</v>
      </c>
      <c r="K2825" s="4">
        <f t="shared" si="311"/>
        <v>6000</v>
      </c>
      <c r="L2825" s="4">
        <f>IF(D2825=1,"",VLOOKUP(D2825,系数!$AA$1:$AJ$12,MATCH(C2825,圣物评级,0),1))</f>
        <v>35</v>
      </c>
      <c r="M2825" s="4">
        <f t="shared" si="317"/>
        <v>48967</v>
      </c>
    </row>
    <row r="2826" spans="1:13" x14ac:dyDescent="0.3">
      <c r="A2826" s="4">
        <f t="shared" si="312"/>
        <v>81000024</v>
      </c>
      <c r="B2826" s="4">
        <v>1</v>
      </c>
      <c r="C2826" s="4">
        <f>INDEX(属性!F:F,MATCH(强化!A2826,属性!A:A,0))</f>
        <v>17</v>
      </c>
      <c r="D2826" s="4">
        <f t="shared" si="313"/>
        <v>64</v>
      </c>
      <c r="E2826" s="4">
        <v>0</v>
      </c>
      <c r="F2826" s="4">
        <v>0</v>
      </c>
      <c r="G2826" s="4">
        <v>0</v>
      </c>
      <c r="H2826" s="4">
        <f t="shared" si="315"/>
        <v>0</v>
      </c>
      <c r="I2826" s="4">
        <f t="shared" si="316"/>
        <v>1030</v>
      </c>
      <c r="J2826" s="4">
        <f t="shared" si="314"/>
        <v>3601</v>
      </c>
      <c r="K2826" s="4">
        <f t="shared" si="311"/>
        <v>6000</v>
      </c>
      <c r="L2826" s="4">
        <f>IF(D2826=1,"",VLOOKUP(D2826,系数!$AA$1:$AJ$12,MATCH(C2826,圣物评级,0),1))</f>
        <v>35</v>
      </c>
      <c r="M2826" s="4">
        <f t="shared" si="317"/>
        <v>52271</v>
      </c>
    </row>
    <row r="2827" spans="1:13" x14ac:dyDescent="0.3">
      <c r="A2827" s="4">
        <f t="shared" si="312"/>
        <v>81000024</v>
      </c>
      <c r="B2827" s="4">
        <v>1</v>
      </c>
      <c r="C2827" s="4">
        <f>INDEX(属性!F:F,MATCH(强化!A2827,属性!A:A,0))</f>
        <v>17</v>
      </c>
      <c r="D2827" s="4">
        <f t="shared" si="313"/>
        <v>65</v>
      </c>
      <c r="E2827" s="4">
        <v>0</v>
      </c>
      <c r="F2827" s="4">
        <v>0</v>
      </c>
      <c r="G2827" s="4">
        <v>0</v>
      </c>
      <c r="H2827" s="4">
        <f t="shared" si="315"/>
        <v>0</v>
      </c>
      <c r="I2827" s="4">
        <f t="shared" si="316"/>
        <v>1040</v>
      </c>
      <c r="J2827" s="4">
        <f t="shared" si="314"/>
        <v>3925</v>
      </c>
      <c r="K2827" s="4">
        <f t="shared" si="311"/>
        <v>6000</v>
      </c>
      <c r="L2827" s="4">
        <f>IF(D2827=1,"",VLOOKUP(D2827,系数!$AA$1:$AJ$12,MATCH(C2827,圣物评级,0),1))</f>
        <v>35</v>
      </c>
      <c r="M2827" s="4">
        <f t="shared" si="317"/>
        <v>55872</v>
      </c>
    </row>
    <row r="2828" spans="1:13" x14ac:dyDescent="0.3">
      <c r="A2828" s="4">
        <f t="shared" si="312"/>
        <v>81000024</v>
      </c>
      <c r="B2828" s="4">
        <v>1</v>
      </c>
      <c r="C2828" s="4">
        <f>INDEX(属性!F:F,MATCH(强化!A2828,属性!A:A,0))</f>
        <v>17</v>
      </c>
      <c r="D2828" s="4">
        <f t="shared" si="313"/>
        <v>66</v>
      </c>
      <c r="E2828" s="4">
        <v>0</v>
      </c>
      <c r="F2828" s="4">
        <v>0</v>
      </c>
      <c r="G2828" s="4">
        <v>0</v>
      </c>
      <c r="H2828" s="4">
        <f t="shared" si="315"/>
        <v>0</v>
      </c>
      <c r="I2828" s="4">
        <f t="shared" si="316"/>
        <v>1050</v>
      </c>
      <c r="J2828" s="4">
        <f t="shared" si="314"/>
        <v>4278</v>
      </c>
      <c r="K2828" s="4">
        <f t="shared" si="311"/>
        <v>6000</v>
      </c>
      <c r="L2828" s="4">
        <f>IF(D2828=1,"",VLOOKUP(D2828,系数!$AA$1:$AJ$12,MATCH(C2828,圣物评级,0),1))</f>
        <v>35</v>
      </c>
      <c r="M2828" s="4">
        <f t="shared" si="317"/>
        <v>59797</v>
      </c>
    </row>
    <row r="2829" spans="1:13" x14ac:dyDescent="0.3">
      <c r="A2829" s="4">
        <f t="shared" si="312"/>
        <v>81000024</v>
      </c>
      <c r="B2829" s="4">
        <v>1</v>
      </c>
      <c r="C2829" s="4">
        <f>INDEX(属性!F:F,MATCH(强化!A2829,属性!A:A,0))</f>
        <v>17</v>
      </c>
      <c r="D2829" s="4">
        <f t="shared" si="313"/>
        <v>67</v>
      </c>
      <c r="E2829" s="4">
        <v>0</v>
      </c>
      <c r="F2829" s="4">
        <v>0</v>
      </c>
      <c r="G2829" s="4">
        <v>0</v>
      </c>
      <c r="H2829" s="4">
        <f t="shared" si="315"/>
        <v>0</v>
      </c>
      <c r="I2829" s="4">
        <f t="shared" si="316"/>
        <v>1060</v>
      </c>
      <c r="J2829" s="4">
        <f t="shared" si="314"/>
        <v>4663</v>
      </c>
      <c r="K2829" s="4">
        <f t="shared" si="311"/>
        <v>6000</v>
      </c>
      <c r="L2829" s="4">
        <f>IF(D2829=1,"",VLOOKUP(D2829,系数!$AA$1:$AJ$12,MATCH(C2829,圣物评级,0),1))</f>
        <v>35</v>
      </c>
      <c r="M2829" s="4">
        <f t="shared" si="317"/>
        <v>64075</v>
      </c>
    </row>
    <row r="2830" spans="1:13" x14ac:dyDescent="0.3">
      <c r="A2830" s="4">
        <f t="shared" si="312"/>
        <v>81000024</v>
      </c>
      <c r="B2830" s="4">
        <v>1</v>
      </c>
      <c r="C2830" s="4">
        <f>INDEX(属性!F:F,MATCH(强化!A2830,属性!A:A,0))</f>
        <v>17</v>
      </c>
      <c r="D2830" s="4">
        <f t="shared" si="313"/>
        <v>68</v>
      </c>
      <c r="E2830" s="4">
        <v>0</v>
      </c>
      <c r="F2830" s="4">
        <v>0</v>
      </c>
      <c r="G2830" s="4">
        <v>0</v>
      </c>
      <c r="H2830" s="4">
        <f t="shared" si="315"/>
        <v>0</v>
      </c>
      <c r="I2830" s="4">
        <f t="shared" si="316"/>
        <v>1070</v>
      </c>
      <c r="J2830" s="4">
        <f t="shared" si="314"/>
        <v>5082</v>
      </c>
      <c r="K2830" s="4">
        <f t="shared" si="311"/>
        <v>6000</v>
      </c>
      <c r="L2830" s="4">
        <f>IF(D2830=1,"",VLOOKUP(D2830,系数!$AA$1:$AJ$12,MATCH(C2830,圣物评级,0),1))</f>
        <v>35</v>
      </c>
      <c r="M2830" s="4">
        <f t="shared" si="317"/>
        <v>68738</v>
      </c>
    </row>
    <row r="2831" spans="1:13" x14ac:dyDescent="0.3">
      <c r="A2831" s="4">
        <f t="shared" si="312"/>
        <v>81000024</v>
      </c>
      <c r="B2831" s="4">
        <v>1</v>
      </c>
      <c r="C2831" s="4">
        <f>INDEX(属性!F:F,MATCH(强化!A2831,属性!A:A,0))</f>
        <v>17</v>
      </c>
      <c r="D2831" s="4">
        <f t="shared" si="313"/>
        <v>69</v>
      </c>
      <c r="E2831" s="4">
        <v>0</v>
      </c>
      <c r="F2831" s="4">
        <v>0</v>
      </c>
      <c r="G2831" s="4">
        <v>0</v>
      </c>
      <c r="H2831" s="4">
        <f t="shared" si="315"/>
        <v>0</v>
      </c>
      <c r="I2831" s="4">
        <f t="shared" si="316"/>
        <v>1080</v>
      </c>
      <c r="J2831" s="4">
        <f t="shared" si="314"/>
        <v>5539</v>
      </c>
      <c r="K2831" s="4">
        <f t="shared" si="311"/>
        <v>6000</v>
      </c>
      <c r="L2831" s="4">
        <f>IF(D2831=1,"",VLOOKUP(D2831,系数!$AA$1:$AJ$12,MATCH(C2831,圣物评级,0),1))</f>
        <v>35</v>
      </c>
      <c r="M2831" s="4">
        <f t="shared" si="317"/>
        <v>73820</v>
      </c>
    </row>
    <row r="2832" spans="1:13" x14ac:dyDescent="0.3">
      <c r="A2832" s="4">
        <f t="shared" si="312"/>
        <v>81000024</v>
      </c>
      <c r="B2832" s="4">
        <v>1</v>
      </c>
      <c r="C2832" s="4">
        <f>INDEX(属性!F:F,MATCH(强化!A2832,属性!A:A,0))</f>
        <v>17</v>
      </c>
      <c r="D2832" s="4">
        <f t="shared" si="313"/>
        <v>70</v>
      </c>
      <c r="E2832" s="4">
        <v>0</v>
      </c>
      <c r="F2832" s="4">
        <v>0</v>
      </c>
      <c r="G2832" s="4">
        <v>0</v>
      </c>
      <c r="H2832" s="4">
        <f t="shared" si="315"/>
        <v>0</v>
      </c>
      <c r="I2832" s="4">
        <f t="shared" si="316"/>
        <v>1090</v>
      </c>
      <c r="J2832" s="4">
        <f t="shared" si="314"/>
        <v>6037</v>
      </c>
      <c r="K2832" s="4">
        <f t="shared" si="311"/>
        <v>6000</v>
      </c>
      <c r="L2832" s="4">
        <f>IF(D2832=1,"",VLOOKUP(D2832,系数!$AA$1:$AJ$12,MATCH(C2832,圣物评级,0),1))</f>
        <v>40</v>
      </c>
      <c r="M2832" s="4">
        <f t="shared" si="317"/>
        <v>79359</v>
      </c>
    </row>
    <row r="2833" spans="1:13" x14ac:dyDescent="0.3">
      <c r="A2833" s="4">
        <f t="shared" si="312"/>
        <v>81000024</v>
      </c>
      <c r="B2833" s="4">
        <v>1</v>
      </c>
      <c r="C2833" s="4">
        <f>INDEX(属性!F:F,MATCH(强化!A2833,属性!A:A,0))</f>
        <v>17</v>
      </c>
      <c r="D2833" s="4">
        <f t="shared" si="313"/>
        <v>71</v>
      </c>
      <c r="E2833" s="4">
        <v>0</v>
      </c>
      <c r="F2833" s="4">
        <v>0</v>
      </c>
      <c r="G2833" s="4">
        <v>0</v>
      </c>
      <c r="H2833" s="4">
        <f t="shared" si="315"/>
        <v>0</v>
      </c>
      <c r="I2833" s="4">
        <f t="shared" si="316"/>
        <v>1100</v>
      </c>
      <c r="J2833" s="4">
        <f t="shared" si="314"/>
        <v>6701</v>
      </c>
      <c r="K2833" s="4">
        <f t="shared" si="311"/>
        <v>6000</v>
      </c>
      <c r="L2833" s="4">
        <f>IF(D2833=1,"",VLOOKUP(D2833,系数!$AA$1:$AJ$12,MATCH(C2833,圣物评级,0),1))</f>
        <v>40</v>
      </c>
      <c r="M2833" s="4">
        <f t="shared" si="317"/>
        <v>85396</v>
      </c>
    </row>
    <row r="2834" spans="1:13" x14ac:dyDescent="0.3">
      <c r="A2834" s="4">
        <f t="shared" si="312"/>
        <v>81000024</v>
      </c>
      <c r="B2834" s="4">
        <v>1</v>
      </c>
      <c r="C2834" s="4">
        <f>INDEX(属性!F:F,MATCH(强化!A2834,属性!A:A,0))</f>
        <v>17</v>
      </c>
      <c r="D2834" s="4">
        <f t="shared" si="313"/>
        <v>72</v>
      </c>
      <c r="E2834" s="4">
        <v>0</v>
      </c>
      <c r="F2834" s="4">
        <v>0</v>
      </c>
      <c r="G2834" s="4">
        <v>0</v>
      </c>
      <c r="H2834" s="4">
        <f t="shared" si="315"/>
        <v>0</v>
      </c>
      <c r="I2834" s="4">
        <f t="shared" si="316"/>
        <v>1110</v>
      </c>
      <c r="J2834" s="4">
        <f t="shared" si="314"/>
        <v>7438</v>
      </c>
      <c r="K2834" s="4">
        <f t="shared" si="311"/>
        <v>6000</v>
      </c>
      <c r="L2834" s="4">
        <f>IF(D2834=1,"",VLOOKUP(D2834,系数!$AA$1:$AJ$12,MATCH(C2834,圣物评级,0),1))</f>
        <v>40</v>
      </c>
      <c r="M2834" s="4">
        <f t="shared" si="317"/>
        <v>92097</v>
      </c>
    </row>
    <row r="2835" spans="1:13" x14ac:dyDescent="0.3">
      <c r="A2835" s="4">
        <f t="shared" si="312"/>
        <v>81000024</v>
      </c>
      <c r="B2835" s="4">
        <v>1</v>
      </c>
      <c r="C2835" s="4">
        <f>INDEX(属性!F:F,MATCH(强化!A2835,属性!A:A,0))</f>
        <v>17</v>
      </c>
      <c r="D2835" s="4">
        <f t="shared" si="313"/>
        <v>73</v>
      </c>
      <c r="E2835" s="4">
        <v>0</v>
      </c>
      <c r="F2835" s="4">
        <v>0</v>
      </c>
      <c r="G2835" s="4">
        <v>0</v>
      </c>
      <c r="H2835" s="4">
        <f t="shared" si="315"/>
        <v>0</v>
      </c>
      <c r="I2835" s="4">
        <f t="shared" si="316"/>
        <v>1120</v>
      </c>
      <c r="J2835" s="4">
        <f t="shared" si="314"/>
        <v>8256</v>
      </c>
      <c r="K2835" s="4">
        <f t="shared" si="311"/>
        <v>6000</v>
      </c>
      <c r="L2835" s="4">
        <f>IF(D2835=1,"",VLOOKUP(D2835,系数!$AA$1:$AJ$12,MATCH(C2835,圣物评级,0),1))</f>
        <v>40</v>
      </c>
      <c r="M2835" s="4">
        <f t="shared" si="317"/>
        <v>99535</v>
      </c>
    </row>
    <row r="2836" spans="1:13" x14ac:dyDescent="0.3">
      <c r="A2836" s="4">
        <f t="shared" si="312"/>
        <v>81000024</v>
      </c>
      <c r="B2836" s="4">
        <v>1</v>
      </c>
      <c r="C2836" s="4">
        <f>INDEX(属性!F:F,MATCH(强化!A2836,属性!A:A,0))</f>
        <v>17</v>
      </c>
      <c r="D2836" s="4">
        <f t="shared" si="313"/>
        <v>74</v>
      </c>
      <c r="E2836" s="4">
        <v>0</v>
      </c>
      <c r="F2836" s="4">
        <v>0</v>
      </c>
      <c r="G2836" s="4">
        <v>0</v>
      </c>
      <c r="H2836" s="4">
        <f t="shared" si="315"/>
        <v>0</v>
      </c>
      <c r="I2836" s="4">
        <f t="shared" si="316"/>
        <v>1130</v>
      </c>
      <c r="J2836" s="4">
        <f t="shared" si="314"/>
        <v>9164</v>
      </c>
      <c r="K2836" s="4">
        <f t="shared" si="311"/>
        <v>6000</v>
      </c>
      <c r="L2836" s="4">
        <f>IF(D2836=1,"",VLOOKUP(D2836,系数!$AA$1:$AJ$12,MATCH(C2836,圣物评级,0),1))</f>
        <v>40</v>
      </c>
      <c r="M2836" s="4">
        <f t="shared" si="317"/>
        <v>107791</v>
      </c>
    </row>
    <row r="2837" spans="1:13" x14ac:dyDescent="0.3">
      <c r="A2837" s="4">
        <f t="shared" si="312"/>
        <v>81000024</v>
      </c>
      <c r="B2837" s="4">
        <v>1</v>
      </c>
      <c r="C2837" s="4">
        <f>INDEX(属性!F:F,MATCH(强化!A2837,属性!A:A,0))</f>
        <v>17</v>
      </c>
      <c r="D2837" s="4">
        <f t="shared" si="313"/>
        <v>75</v>
      </c>
      <c r="E2837" s="4">
        <v>0</v>
      </c>
      <c r="F2837" s="4">
        <v>0</v>
      </c>
      <c r="G2837" s="4">
        <v>0</v>
      </c>
      <c r="H2837" s="4">
        <f t="shared" si="315"/>
        <v>0</v>
      </c>
      <c r="I2837" s="4">
        <f t="shared" si="316"/>
        <v>1140</v>
      </c>
      <c r="J2837" s="4">
        <f t="shared" si="314"/>
        <v>10172</v>
      </c>
      <c r="K2837" s="4">
        <f t="shared" si="311"/>
        <v>6000</v>
      </c>
      <c r="L2837" s="4">
        <f>IF(D2837=1,"",VLOOKUP(D2837,系数!$AA$1:$AJ$12,MATCH(C2837,圣物评级,0),1))</f>
        <v>40</v>
      </c>
      <c r="M2837" s="4">
        <f t="shared" si="317"/>
        <v>116955</v>
      </c>
    </row>
    <row r="2838" spans="1:13" x14ac:dyDescent="0.3">
      <c r="A2838" s="4">
        <f t="shared" si="312"/>
        <v>81000024</v>
      </c>
      <c r="B2838" s="4">
        <v>1</v>
      </c>
      <c r="C2838" s="4">
        <f>INDEX(属性!F:F,MATCH(强化!A2838,属性!A:A,0))</f>
        <v>17</v>
      </c>
      <c r="D2838" s="4">
        <f t="shared" si="313"/>
        <v>76</v>
      </c>
      <c r="E2838" s="4">
        <v>0</v>
      </c>
      <c r="F2838" s="4">
        <v>0</v>
      </c>
      <c r="G2838" s="4">
        <v>0</v>
      </c>
      <c r="H2838" s="4">
        <f t="shared" si="315"/>
        <v>0</v>
      </c>
      <c r="I2838" s="4">
        <f t="shared" si="316"/>
        <v>1150</v>
      </c>
      <c r="J2838" s="4">
        <f t="shared" si="314"/>
        <v>11290</v>
      </c>
      <c r="K2838" s="4">
        <f t="shared" si="311"/>
        <v>6000</v>
      </c>
      <c r="L2838" s="4">
        <f>IF(D2838=1,"",VLOOKUP(D2838,系数!$AA$1:$AJ$12,MATCH(C2838,圣物评级,0),1))</f>
        <v>40</v>
      </c>
      <c r="M2838" s="4">
        <f t="shared" si="317"/>
        <v>127127</v>
      </c>
    </row>
    <row r="2839" spans="1:13" x14ac:dyDescent="0.3">
      <c r="A2839" s="4">
        <f t="shared" si="312"/>
        <v>81000024</v>
      </c>
      <c r="B2839" s="4">
        <v>1</v>
      </c>
      <c r="C2839" s="4">
        <f>INDEX(属性!F:F,MATCH(强化!A2839,属性!A:A,0))</f>
        <v>17</v>
      </c>
      <c r="D2839" s="4">
        <f t="shared" si="313"/>
        <v>77</v>
      </c>
      <c r="E2839" s="4">
        <v>0</v>
      </c>
      <c r="F2839" s="4">
        <v>0</v>
      </c>
      <c r="G2839" s="4">
        <v>0</v>
      </c>
      <c r="H2839" s="4">
        <f t="shared" si="315"/>
        <v>0</v>
      </c>
      <c r="I2839" s="4">
        <f t="shared" si="316"/>
        <v>1160</v>
      </c>
      <c r="J2839" s="4">
        <f t="shared" si="314"/>
        <v>12531</v>
      </c>
      <c r="K2839" s="4">
        <f t="shared" si="311"/>
        <v>6000</v>
      </c>
      <c r="L2839" s="4">
        <f>IF(D2839=1,"",VLOOKUP(D2839,系数!$AA$1:$AJ$12,MATCH(C2839,圣物评级,0),1))</f>
        <v>40</v>
      </c>
      <c r="M2839" s="4">
        <f t="shared" si="317"/>
        <v>138417</v>
      </c>
    </row>
    <row r="2840" spans="1:13" x14ac:dyDescent="0.3">
      <c r="A2840" s="4">
        <f t="shared" si="312"/>
        <v>81000024</v>
      </c>
      <c r="B2840" s="4">
        <v>1</v>
      </c>
      <c r="C2840" s="4">
        <f>INDEX(属性!F:F,MATCH(强化!A2840,属性!A:A,0))</f>
        <v>17</v>
      </c>
      <c r="D2840" s="4">
        <f t="shared" si="313"/>
        <v>78</v>
      </c>
      <c r="E2840" s="4">
        <v>0</v>
      </c>
      <c r="F2840" s="4">
        <v>0</v>
      </c>
      <c r="G2840" s="4">
        <v>0</v>
      </c>
      <c r="H2840" s="4">
        <f t="shared" si="315"/>
        <v>0</v>
      </c>
      <c r="I2840" s="4">
        <f t="shared" si="316"/>
        <v>1170</v>
      </c>
      <c r="J2840" s="4">
        <f t="shared" si="314"/>
        <v>13909</v>
      </c>
      <c r="K2840" s="4">
        <f t="shared" si="311"/>
        <v>6000</v>
      </c>
      <c r="L2840" s="4">
        <f>IF(D2840=1,"",VLOOKUP(D2840,系数!$AA$1:$AJ$12,MATCH(C2840,圣物评级,0),1))</f>
        <v>40</v>
      </c>
      <c r="M2840" s="4">
        <f t="shared" si="317"/>
        <v>150948</v>
      </c>
    </row>
    <row r="2841" spans="1:13" x14ac:dyDescent="0.3">
      <c r="A2841" s="4">
        <f t="shared" si="312"/>
        <v>81000024</v>
      </c>
      <c r="B2841" s="4">
        <v>1</v>
      </c>
      <c r="C2841" s="4">
        <f>INDEX(属性!F:F,MATCH(强化!A2841,属性!A:A,0))</f>
        <v>17</v>
      </c>
      <c r="D2841" s="4">
        <f t="shared" si="313"/>
        <v>79</v>
      </c>
      <c r="E2841" s="4">
        <v>0</v>
      </c>
      <c r="F2841" s="4">
        <v>0</v>
      </c>
      <c r="G2841" s="4">
        <v>0</v>
      </c>
      <c r="H2841" s="4">
        <f t="shared" si="315"/>
        <v>0</v>
      </c>
      <c r="I2841" s="4">
        <f t="shared" si="316"/>
        <v>1180</v>
      </c>
      <c r="J2841" s="4">
        <f t="shared" si="314"/>
        <v>15438</v>
      </c>
      <c r="K2841" s="4">
        <f t="shared" si="311"/>
        <v>6000</v>
      </c>
      <c r="L2841" s="4">
        <f>IF(D2841=1,"",VLOOKUP(D2841,系数!$AA$1:$AJ$12,MATCH(C2841,圣物评级,0),1))</f>
        <v>40</v>
      </c>
      <c r="M2841" s="4">
        <f t="shared" si="317"/>
        <v>164857</v>
      </c>
    </row>
    <row r="2842" spans="1:13" x14ac:dyDescent="0.3">
      <c r="A2842" s="4">
        <f t="shared" si="312"/>
        <v>81000024</v>
      </c>
      <c r="B2842" s="4">
        <v>1</v>
      </c>
      <c r="C2842" s="4">
        <f>INDEX(属性!F:F,MATCH(强化!A2842,属性!A:A,0))</f>
        <v>17</v>
      </c>
      <c r="D2842" s="4">
        <f t="shared" si="313"/>
        <v>80</v>
      </c>
      <c r="E2842" s="4">
        <v>0</v>
      </c>
      <c r="F2842" s="4">
        <v>0</v>
      </c>
      <c r="G2842" s="4">
        <v>0</v>
      </c>
      <c r="H2842" s="4">
        <f t="shared" si="315"/>
        <v>0</v>
      </c>
      <c r="I2842" s="4">
        <f t="shared" si="316"/>
        <v>1190</v>
      </c>
      <c r="J2842" s="4">
        <f t="shared" si="314"/>
        <v>18000</v>
      </c>
      <c r="K2842" s="4">
        <f t="shared" si="311"/>
        <v>6000</v>
      </c>
      <c r="L2842" s="4">
        <f>IF(D2842=1,"",VLOOKUP(D2842,系数!$AA$1:$AJ$12,MATCH(C2842,圣物评级,0),1))</f>
        <v>45</v>
      </c>
      <c r="M2842" s="4">
        <f t="shared" si="317"/>
        <v>180295</v>
      </c>
    </row>
    <row r="2843" spans="1:13" x14ac:dyDescent="0.3">
      <c r="A2843" s="4">
        <f t="shared" si="312"/>
        <v>81000024</v>
      </c>
      <c r="B2843" s="4">
        <v>1</v>
      </c>
      <c r="C2843" s="4">
        <f>INDEX(属性!F:F,MATCH(强化!A2843,属性!A:A,0))</f>
        <v>17</v>
      </c>
      <c r="D2843" s="4">
        <f t="shared" si="313"/>
        <v>81</v>
      </c>
      <c r="E2843" s="4">
        <v>0</v>
      </c>
      <c r="F2843" s="4">
        <v>0</v>
      </c>
      <c r="G2843" s="4">
        <v>0</v>
      </c>
      <c r="H2843" s="4">
        <f t="shared" si="315"/>
        <v>0</v>
      </c>
      <c r="I2843" s="4">
        <f t="shared" si="316"/>
        <v>1200</v>
      </c>
      <c r="J2843" s="4">
        <f t="shared" si="314"/>
        <v>21000</v>
      </c>
      <c r="K2843" s="4">
        <f t="shared" si="311"/>
        <v>6000</v>
      </c>
      <c r="L2843" s="4">
        <f>IF(D2843=1,"",VLOOKUP(D2843,系数!$AA$1:$AJ$12,MATCH(C2843,圣物评级,0),1))</f>
        <v>45</v>
      </c>
      <c r="M2843" s="4">
        <f t="shared" si="317"/>
        <v>198295</v>
      </c>
    </row>
    <row r="2844" spans="1:13" x14ac:dyDescent="0.3">
      <c r="A2844" s="4">
        <f t="shared" si="312"/>
        <v>81000024</v>
      </c>
      <c r="B2844" s="4">
        <v>1</v>
      </c>
      <c r="C2844" s="4">
        <f>INDEX(属性!F:F,MATCH(强化!A2844,属性!A:A,0))</f>
        <v>17</v>
      </c>
      <c r="D2844" s="4">
        <f t="shared" si="313"/>
        <v>82</v>
      </c>
      <c r="E2844" s="4">
        <v>0</v>
      </c>
      <c r="F2844" s="4">
        <v>0</v>
      </c>
      <c r="G2844" s="4">
        <v>0</v>
      </c>
      <c r="H2844" s="4">
        <f t="shared" si="315"/>
        <v>0</v>
      </c>
      <c r="I2844" s="4">
        <f t="shared" si="316"/>
        <v>1210</v>
      </c>
      <c r="J2844" s="4">
        <f t="shared" si="314"/>
        <v>24000</v>
      </c>
      <c r="K2844" s="4">
        <f t="shared" si="311"/>
        <v>6000</v>
      </c>
      <c r="L2844" s="4">
        <f>IF(D2844=1,"",VLOOKUP(D2844,系数!$AA$1:$AJ$12,MATCH(C2844,圣物评级,0),1))</f>
        <v>45</v>
      </c>
      <c r="M2844" s="4">
        <f t="shared" si="317"/>
        <v>219295</v>
      </c>
    </row>
    <row r="2845" spans="1:13" x14ac:dyDescent="0.3">
      <c r="A2845" s="4">
        <f t="shared" si="312"/>
        <v>81000024</v>
      </c>
      <c r="B2845" s="4">
        <v>1</v>
      </c>
      <c r="C2845" s="4">
        <f>INDEX(属性!F:F,MATCH(强化!A2845,属性!A:A,0))</f>
        <v>17</v>
      </c>
      <c r="D2845" s="4">
        <f t="shared" si="313"/>
        <v>83</v>
      </c>
      <c r="E2845" s="4">
        <v>0</v>
      </c>
      <c r="F2845" s="4">
        <v>0</v>
      </c>
      <c r="G2845" s="4">
        <v>0</v>
      </c>
      <c r="H2845" s="4">
        <f t="shared" si="315"/>
        <v>0</v>
      </c>
      <c r="I2845" s="4">
        <f t="shared" si="316"/>
        <v>1220</v>
      </c>
      <c r="J2845" s="4">
        <f t="shared" si="314"/>
        <v>27000</v>
      </c>
      <c r="K2845" s="4">
        <f t="shared" si="311"/>
        <v>6000</v>
      </c>
      <c r="L2845" s="4">
        <f>IF(D2845=1,"",VLOOKUP(D2845,系数!$AA$1:$AJ$12,MATCH(C2845,圣物评级,0),1))</f>
        <v>45</v>
      </c>
      <c r="M2845" s="4">
        <f t="shared" si="317"/>
        <v>243295</v>
      </c>
    </row>
    <row r="2846" spans="1:13" x14ac:dyDescent="0.3">
      <c r="A2846" s="4">
        <f t="shared" si="312"/>
        <v>81000024</v>
      </c>
      <c r="B2846" s="4">
        <v>1</v>
      </c>
      <c r="C2846" s="4">
        <f>INDEX(属性!F:F,MATCH(强化!A2846,属性!A:A,0))</f>
        <v>17</v>
      </c>
      <c r="D2846" s="4">
        <f t="shared" si="313"/>
        <v>84</v>
      </c>
      <c r="E2846" s="4">
        <v>0</v>
      </c>
      <c r="F2846" s="4">
        <v>0</v>
      </c>
      <c r="G2846" s="4">
        <v>0</v>
      </c>
      <c r="H2846" s="4">
        <f t="shared" si="315"/>
        <v>0</v>
      </c>
      <c r="I2846" s="4">
        <f t="shared" si="316"/>
        <v>1230</v>
      </c>
      <c r="J2846" s="4">
        <f t="shared" si="314"/>
        <v>30000</v>
      </c>
      <c r="K2846" s="4">
        <f t="shared" si="311"/>
        <v>6000</v>
      </c>
      <c r="L2846" s="4">
        <f>IF(D2846=1,"",VLOOKUP(D2846,系数!$AA$1:$AJ$12,MATCH(C2846,圣物评级,0),1))</f>
        <v>45</v>
      </c>
      <c r="M2846" s="4">
        <f t="shared" si="317"/>
        <v>270295</v>
      </c>
    </row>
    <row r="2847" spans="1:13" x14ac:dyDescent="0.3">
      <c r="A2847" s="4">
        <f t="shared" si="312"/>
        <v>81000024</v>
      </c>
      <c r="B2847" s="4">
        <v>1</v>
      </c>
      <c r="C2847" s="4">
        <f>INDEX(属性!F:F,MATCH(强化!A2847,属性!A:A,0))</f>
        <v>17</v>
      </c>
      <c r="D2847" s="4">
        <f t="shared" si="313"/>
        <v>85</v>
      </c>
      <c r="E2847" s="4">
        <v>0</v>
      </c>
      <c r="F2847" s="4">
        <v>0</v>
      </c>
      <c r="G2847" s="4">
        <v>0</v>
      </c>
      <c r="H2847" s="4">
        <f t="shared" si="315"/>
        <v>0</v>
      </c>
      <c r="I2847" s="4">
        <f t="shared" si="316"/>
        <v>1240</v>
      </c>
      <c r="J2847" s="4">
        <f t="shared" si="314"/>
        <v>35000</v>
      </c>
      <c r="K2847" s="4">
        <f t="shared" si="311"/>
        <v>6000</v>
      </c>
      <c r="L2847" s="4">
        <f>IF(D2847=1,"",VLOOKUP(D2847,系数!$AA$1:$AJ$12,MATCH(C2847,圣物评级,0),1))</f>
        <v>45</v>
      </c>
      <c r="M2847" s="4">
        <f t="shared" si="317"/>
        <v>300295</v>
      </c>
    </row>
    <row r="2848" spans="1:13" x14ac:dyDescent="0.3">
      <c r="A2848" s="4">
        <f t="shared" si="312"/>
        <v>81000024</v>
      </c>
      <c r="B2848" s="4">
        <v>1</v>
      </c>
      <c r="C2848" s="4">
        <f>INDEX(属性!F:F,MATCH(强化!A2848,属性!A:A,0))</f>
        <v>17</v>
      </c>
      <c r="D2848" s="4">
        <f t="shared" si="313"/>
        <v>86</v>
      </c>
      <c r="E2848" s="4">
        <v>0</v>
      </c>
      <c r="F2848" s="4">
        <v>0</v>
      </c>
      <c r="G2848" s="4">
        <v>0</v>
      </c>
      <c r="H2848" s="4">
        <f t="shared" si="315"/>
        <v>0</v>
      </c>
      <c r="I2848" s="4">
        <f t="shared" si="316"/>
        <v>1250</v>
      </c>
      <c r="J2848" s="4">
        <f t="shared" si="314"/>
        <v>40000</v>
      </c>
      <c r="K2848" s="4">
        <f t="shared" si="311"/>
        <v>6000</v>
      </c>
      <c r="L2848" s="4">
        <f>IF(D2848=1,"",VLOOKUP(D2848,系数!$AA$1:$AJ$12,MATCH(C2848,圣物评级,0),1))</f>
        <v>45</v>
      </c>
      <c r="M2848" s="4">
        <f t="shared" si="317"/>
        <v>335295</v>
      </c>
    </row>
    <row r="2849" spans="1:13" x14ac:dyDescent="0.3">
      <c r="A2849" s="4">
        <f t="shared" si="312"/>
        <v>81000024</v>
      </c>
      <c r="B2849" s="4">
        <v>1</v>
      </c>
      <c r="C2849" s="4">
        <f>INDEX(属性!F:F,MATCH(强化!A2849,属性!A:A,0))</f>
        <v>17</v>
      </c>
      <c r="D2849" s="4">
        <f t="shared" si="313"/>
        <v>87</v>
      </c>
      <c r="E2849" s="4">
        <v>0</v>
      </c>
      <c r="F2849" s="4">
        <v>0</v>
      </c>
      <c r="G2849" s="4">
        <v>0</v>
      </c>
      <c r="H2849" s="4">
        <f t="shared" si="315"/>
        <v>0</v>
      </c>
      <c r="I2849" s="4">
        <f t="shared" si="316"/>
        <v>1260</v>
      </c>
      <c r="J2849" s="4">
        <f t="shared" si="314"/>
        <v>45000</v>
      </c>
      <c r="K2849" s="4">
        <f t="shared" si="311"/>
        <v>6000</v>
      </c>
      <c r="L2849" s="4">
        <f>IF(D2849=1,"",VLOOKUP(D2849,系数!$AA$1:$AJ$12,MATCH(C2849,圣物评级,0),1))</f>
        <v>45</v>
      </c>
      <c r="M2849" s="4">
        <f t="shared" si="317"/>
        <v>375295</v>
      </c>
    </row>
    <row r="2850" spans="1:13" x14ac:dyDescent="0.3">
      <c r="A2850" s="4">
        <f t="shared" si="312"/>
        <v>81000024</v>
      </c>
      <c r="B2850" s="4">
        <v>1</v>
      </c>
      <c r="C2850" s="4">
        <f>INDEX(属性!F:F,MATCH(强化!A2850,属性!A:A,0))</f>
        <v>17</v>
      </c>
      <c r="D2850" s="4">
        <f t="shared" si="313"/>
        <v>88</v>
      </c>
      <c r="E2850" s="4">
        <v>0</v>
      </c>
      <c r="F2850" s="4">
        <v>0</v>
      </c>
      <c r="G2850" s="4">
        <v>0</v>
      </c>
      <c r="H2850" s="4">
        <f t="shared" si="315"/>
        <v>0</v>
      </c>
      <c r="I2850" s="4">
        <f t="shared" si="316"/>
        <v>1270</v>
      </c>
      <c r="J2850" s="4">
        <f t="shared" si="314"/>
        <v>50000</v>
      </c>
      <c r="K2850" s="4">
        <f t="shared" si="311"/>
        <v>6000</v>
      </c>
      <c r="L2850" s="4">
        <f>IF(D2850=1,"",VLOOKUP(D2850,系数!$AA$1:$AJ$12,MATCH(C2850,圣物评级,0),1))</f>
        <v>45</v>
      </c>
      <c r="M2850" s="4">
        <f t="shared" si="317"/>
        <v>420295</v>
      </c>
    </row>
    <row r="2851" spans="1:13" x14ac:dyDescent="0.3">
      <c r="A2851" s="4">
        <f t="shared" si="312"/>
        <v>81000024</v>
      </c>
      <c r="B2851" s="4">
        <v>1</v>
      </c>
      <c r="C2851" s="4">
        <f>INDEX(属性!F:F,MATCH(强化!A2851,属性!A:A,0))</f>
        <v>17</v>
      </c>
      <c r="D2851" s="4">
        <f t="shared" si="313"/>
        <v>89</v>
      </c>
      <c r="E2851" s="4">
        <v>0</v>
      </c>
      <c r="F2851" s="4">
        <v>0</v>
      </c>
      <c r="G2851" s="4">
        <v>0</v>
      </c>
      <c r="H2851" s="4">
        <f t="shared" si="315"/>
        <v>0</v>
      </c>
      <c r="I2851" s="4">
        <f t="shared" si="316"/>
        <v>1280</v>
      </c>
      <c r="J2851" s="4">
        <f t="shared" si="314"/>
        <v>55000</v>
      </c>
      <c r="K2851" s="4">
        <f t="shared" si="311"/>
        <v>6000</v>
      </c>
      <c r="L2851" s="4">
        <f>IF(D2851=1,"",VLOOKUP(D2851,系数!$AA$1:$AJ$12,MATCH(C2851,圣物评级,0),1))</f>
        <v>45</v>
      </c>
      <c r="M2851" s="4">
        <f t="shared" si="317"/>
        <v>470295</v>
      </c>
    </row>
    <row r="2852" spans="1:13" x14ac:dyDescent="0.3">
      <c r="A2852" s="4">
        <f t="shared" si="312"/>
        <v>81000024</v>
      </c>
      <c r="B2852" s="4">
        <v>1</v>
      </c>
      <c r="C2852" s="4">
        <f>INDEX(属性!F:F,MATCH(强化!A2852,属性!A:A,0))</f>
        <v>17</v>
      </c>
      <c r="D2852" s="4">
        <f t="shared" si="313"/>
        <v>90</v>
      </c>
      <c r="E2852" s="4">
        <v>0</v>
      </c>
      <c r="F2852" s="4">
        <v>0</v>
      </c>
      <c r="G2852" s="4">
        <v>0</v>
      </c>
      <c r="H2852" s="4">
        <f t="shared" si="315"/>
        <v>0</v>
      </c>
      <c r="I2852" s="4">
        <f t="shared" si="316"/>
        <v>1290</v>
      </c>
      <c r="J2852" s="4">
        <f t="shared" si="314"/>
        <v>55000</v>
      </c>
      <c r="K2852" s="4">
        <f t="shared" si="311"/>
        <v>6000</v>
      </c>
      <c r="L2852" s="4">
        <f>IF(D2852=1,"",VLOOKUP(D2852,系数!$AA$1:$AJ$12,MATCH(C2852,圣物评级,0),1))</f>
        <v>50</v>
      </c>
      <c r="M2852" s="4">
        <f t="shared" si="317"/>
        <v>525295</v>
      </c>
    </row>
    <row r="2853" spans="1:13" x14ac:dyDescent="0.3">
      <c r="A2853" s="4">
        <f t="shared" si="312"/>
        <v>81000024</v>
      </c>
      <c r="B2853" s="4">
        <v>1</v>
      </c>
      <c r="C2853" s="4">
        <f>INDEX(属性!F:F,MATCH(强化!A2853,属性!A:A,0))</f>
        <v>17</v>
      </c>
      <c r="D2853" s="4">
        <f t="shared" si="313"/>
        <v>91</v>
      </c>
      <c r="E2853" s="4">
        <v>0</v>
      </c>
      <c r="F2853" s="4">
        <v>0</v>
      </c>
      <c r="G2853" s="4">
        <v>0</v>
      </c>
      <c r="H2853" s="4">
        <f t="shared" si="315"/>
        <v>0</v>
      </c>
      <c r="I2853" s="4">
        <f t="shared" si="316"/>
        <v>1300</v>
      </c>
      <c r="J2853" s="4">
        <f t="shared" si="314"/>
        <v>55000</v>
      </c>
      <c r="K2853" s="4">
        <f t="shared" si="311"/>
        <v>6000</v>
      </c>
      <c r="L2853" s="4">
        <f>IF(D2853=1,"",VLOOKUP(D2853,系数!$AA$1:$AJ$12,MATCH(C2853,圣物评级,0),1))</f>
        <v>50</v>
      </c>
      <c r="M2853" s="4">
        <f t="shared" si="317"/>
        <v>580295</v>
      </c>
    </row>
    <row r="2854" spans="1:13" x14ac:dyDescent="0.3">
      <c r="A2854" s="4">
        <f t="shared" si="312"/>
        <v>81000024</v>
      </c>
      <c r="B2854" s="4">
        <v>1</v>
      </c>
      <c r="C2854" s="4">
        <f>INDEX(属性!F:F,MATCH(强化!A2854,属性!A:A,0))</f>
        <v>17</v>
      </c>
      <c r="D2854" s="4">
        <f t="shared" si="313"/>
        <v>92</v>
      </c>
      <c r="E2854" s="4">
        <v>0</v>
      </c>
      <c r="F2854" s="4">
        <v>0</v>
      </c>
      <c r="G2854" s="4">
        <v>0</v>
      </c>
      <c r="H2854" s="4">
        <f t="shared" si="315"/>
        <v>0</v>
      </c>
      <c r="I2854" s="4">
        <f t="shared" si="316"/>
        <v>1310</v>
      </c>
      <c r="J2854" s="4">
        <f t="shared" si="314"/>
        <v>55000</v>
      </c>
      <c r="K2854" s="4">
        <f t="shared" si="311"/>
        <v>6000</v>
      </c>
      <c r="L2854" s="4">
        <f>IF(D2854=1,"",VLOOKUP(D2854,系数!$AA$1:$AJ$12,MATCH(C2854,圣物评级,0),1))</f>
        <v>50</v>
      </c>
      <c r="M2854" s="4">
        <f t="shared" si="317"/>
        <v>635295</v>
      </c>
    </row>
    <row r="2855" spans="1:13" x14ac:dyDescent="0.3">
      <c r="A2855" s="4">
        <f t="shared" si="312"/>
        <v>81000024</v>
      </c>
      <c r="B2855" s="4">
        <v>1</v>
      </c>
      <c r="C2855" s="4">
        <f>INDEX(属性!F:F,MATCH(强化!A2855,属性!A:A,0))</f>
        <v>17</v>
      </c>
      <c r="D2855" s="4">
        <f t="shared" si="313"/>
        <v>93</v>
      </c>
      <c r="E2855" s="4">
        <v>0</v>
      </c>
      <c r="F2855" s="4">
        <v>0</v>
      </c>
      <c r="G2855" s="4">
        <v>0</v>
      </c>
      <c r="H2855" s="4">
        <f t="shared" si="315"/>
        <v>0</v>
      </c>
      <c r="I2855" s="4">
        <f t="shared" si="316"/>
        <v>1320</v>
      </c>
      <c r="J2855" s="4">
        <f t="shared" si="314"/>
        <v>55000</v>
      </c>
      <c r="K2855" s="4">
        <f t="shared" si="311"/>
        <v>6000</v>
      </c>
      <c r="L2855" s="4">
        <f>IF(D2855=1,"",VLOOKUP(D2855,系数!$AA$1:$AJ$12,MATCH(C2855,圣物评级,0),1))</f>
        <v>50</v>
      </c>
      <c r="M2855" s="4">
        <f t="shared" si="317"/>
        <v>690295</v>
      </c>
    </row>
    <row r="2856" spans="1:13" x14ac:dyDescent="0.3">
      <c r="A2856" s="4">
        <f t="shared" si="312"/>
        <v>81000024</v>
      </c>
      <c r="B2856" s="4">
        <v>1</v>
      </c>
      <c r="C2856" s="4">
        <f>INDEX(属性!F:F,MATCH(强化!A2856,属性!A:A,0))</f>
        <v>17</v>
      </c>
      <c r="D2856" s="4">
        <f t="shared" si="313"/>
        <v>94</v>
      </c>
      <c r="E2856" s="4">
        <v>0</v>
      </c>
      <c r="F2856" s="4">
        <v>0</v>
      </c>
      <c r="G2856" s="4">
        <v>0</v>
      </c>
      <c r="H2856" s="4">
        <f t="shared" si="315"/>
        <v>0</v>
      </c>
      <c r="I2856" s="4">
        <f t="shared" si="316"/>
        <v>1330</v>
      </c>
      <c r="J2856" s="4">
        <f t="shared" si="314"/>
        <v>55000</v>
      </c>
      <c r="K2856" s="4">
        <f t="shared" si="311"/>
        <v>6000</v>
      </c>
      <c r="L2856" s="4">
        <f>IF(D2856=1,"",VLOOKUP(D2856,系数!$AA$1:$AJ$12,MATCH(C2856,圣物评级,0),1))</f>
        <v>50</v>
      </c>
      <c r="M2856" s="4">
        <f t="shared" si="317"/>
        <v>745295</v>
      </c>
    </row>
    <row r="2857" spans="1:13" x14ac:dyDescent="0.3">
      <c r="A2857" s="4">
        <f t="shared" si="312"/>
        <v>81000024</v>
      </c>
      <c r="B2857" s="4">
        <v>1</v>
      </c>
      <c r="C2857" s="4">
        <f>INDEX(属性!F:F,MATCH(强化!A2857,属性!A:A,0))</f>
        <v>17</v>
      </c>
      <c r="D2857" s="4">
        <f t="shared" si="313"/>
        <v>95</v>
      </c>
      <c r="E2857" s="4">
        <v>0</v>
      </c>
      <c r="F2857" s="4">
        <v>0</v>
      </c>
      <c r="G2857" s="4">
        <v>0</v>
      </c>
      <c r="H2857" s="4">
        <f t="shared" si="315"/>
        <v>0</v>
      </c>
      <c r="I2857" s="4">
        <f t="shared" si="316"/>
        <v>1340</v>
      </c>
      <c r="J2857" s="4">
        <f t="shared" si="314"/>
        <v>55000</v>
      </c>
      <c r="K2857" s="4">
        <f t="shared" si="311"/>
        <v>6000</v>
      </c>
      <c r="L2857" s="4">
        <f>IF(D2857=1,"",VLOOKUP(D2857,系数!$AA$1:$AJ$12,MATCH(C2857,圣物评级,0),1))</f>
        <v>50</v>
      </c>
      <c r="M2857" s="4">
        <f t="shared" si="317"/>
        <v>800295</v>
      </c>
    </row>
    <row r="2858" spans="1:13" x14ac:dyDescent="0.3">
      <c r="A2858" s="4">
        <f t="shared" si="312"/>
        <v>81000024</v>
      </c>
      <c r="B2858" s="4">
        <v>1</v>
      </c>
      <c r="C2858" s="4">
        <f>INDEX(属性!F:F,MATCH(强化!A2858,属性!A:A,0))</f>
        <v>17</v>
      </c>
      <c r="D2858" s="4">
        <f t="shared" si="313"/>
        <v>96</v>
      </c>
      <c r="E2858" s="4">
        <v>0</v>
      </c>
      <c r="F2858" s="4">
        <v>0</v>
      </c>
      <c r="G2858" s="4">
        <v>0</v>
      </c>
      <c r="H2858" s="4">
        <f t="shared" si="315"/>
        <v>0</v>
      </c>
      <c r="I2858" s="4">
        <f t="shared" si="316"/>
        <v>1350</v>
      </c>
      <c r="J2858" s="4">
        <f t="shared" si="314"/>
        <v>55000</v>
      </c>
      <c r="K2858" s="4">
        <f t="shared" si="311"/>
        <v>6000</v>
      </c>
      <c r="L2858" s="4">
        <f>IF(D2858=1,"",VLOOKUP(D2858,系数!$AA$1:$AJ$12,MATCH(C2858,圣物评级,0),1))</f>
        <v>50</v>
      </c>
      <c r="M2858" s="4">
        <f t="shared" si="317"/>
        <v>855295</v>
      </c>
    </row>
    <row r="2859" spans="1:13" x14ac:dyDescent="0.3">
      <c r="A2859" s="4">
        <f t="shared" si="312"/>
        <v>81000024</v>
      </c>
      <c r="B2859" s="4">
        <v>1</v>
      </c>
      <c r="C2859" s="4">
        <f>INDEX(属性!F:F,MATCH(强化!A2859,属性!A:A,0))</f>
        <v>17</v>
      </c>
      <c r="D2859" s="4">
        <f t="shared" si="313"/>
        <v>97</v>
      </c>
      <c r="E2859" s="4">
        <v>0</v>
      </c>
      <c r="F2859" s="4">
        <v>0</v>
      </c>
      <c r="G2859" s="4">
        <v>0</v>
      </c>
      <c r="H2859" s="4">
        <f t="shared" si="315"/>
        <v>0</v>
      </c>
      <c r="I2859" s="4">
        <f t="shared" si="316"/>
        <v>1360</v>
      </c>
      <c r="J2859" s="4">
        <f t="shared" si="314"/>
        <v>55000</v>
      </c>
      <c r="K2859" s="4">
        <f t="shared" si="311"/>
        <v>6000</v>
      </c>
      <c r="L2859" s="4">
        <f>IF(D2859=1,"",VLOOKUP(D2859,系数!$AA$1:$AJ$12,MATCH(C2859,圣物评级,0),1))</f>
        <v>50</v>
      </c>
      <c r="M2859" s="4">
        <f t="shared" si="317"/>
        <v>910295</v>
      </c>
    </row>
    <row r="2860" spans="1:13" x14ac:dyDescent="0.3">
      <c r="A2860" s="4">
        <f t="shared" si="312"/>
        <v>81000024</v>
      </c>
      <c r="B2860" s="4">
        <v>1</v>
      </c>
      <c r="C2860" s="4">
        <f>INDEX(属性!F:F,MATCH(强化!A2860,属性!A:A,0))</f>
        <v>17</v>
      </c>
      <c r="D2860" s="4">
        <f t="shared" si="313"/>
        <v>98</v>
      </c>
      <c r="E2860" s="4">
        <v>0</v>
      </c>
      <c r="F2860" s="4">
        <v>0</v>
      </c>
      <c r="G2860" s="4">
        <v>0</v>
      </c>
      <c r="H2860" s="4">
        <f t="shared" si="315"/>
        <v>0</v>
      </c>
      <c r="I2860" s="4">
        <f t="shared" si="316"/>
        <v>1370</v>
      </c>
      <c r="J2860" s="4">
        <f t="shared" si="314"/>
        <v>55000</v>
      </c>
      <c r="K2860" s="4">
        <f t="shared" si="311"/>
        <v>6000</v>
      </c>
      <c r="L2860" s="4">
        <f>IF(D2860=1,"",VLOOKUP(D2860,系数!$AA$1:$AJ$12,MATCH(C2860,圣物评级,0),1))</f>
        <v>50</v>
      </c>
      <c r="M2860" s="4">
        <f t="shared" si="317"/>
        <v>965295</v>
      </c>
    </row>
    <row r="2861" spans="1:13" x14ac:dyDescent="0.3">
      <c r="A2861" s="4">
        <f t="shared" si="312"/>
        <v>81000024</v>
      </c>
      <c r="B2861" s="4">
        <v>1</v>
      </c>
      <c r="C2861" s="4">
        <f>INDEX(属性!F:F,MATCH(强化!A2861,属性!A:A,0))</f>
        <v>17</v>
      </c>
      <c r="D2861" s="4">
        <f t="shared" si="313"/>
        <v>99</v>
      </c>
      <c r="E2861" s="4">
        <v>0</v>
      </c>
      <c r="F2861" s="4">
        <v>0</v>
      </c>
      <c r="G2861" s="4">
        <v>0</v>
      </c>
      <c r="H2861" s="4">
        <f t="shared" si="315"/>
        <v>0</v>
      </c>
      <c r="I2861" s="4">
        <f t="shared" si="316"/>
        <v>1380</v>
      </c>
      <c r="J2861" s="4">
        <f t="shared" si="314"/>
        <v>55000</v>
      </c>
      <c r="K2861" s="4">
        <f t="shared" si="311"/>
        <v>6000</v>
      </c>
      <c r="L2861" s="4">
        <f>IF(D2861=1,"",VLOOKUP(D2861,系数!$AA$1:$AJ$12,MATCH(C2861,圣物评级,0),1))</f>
        <v>50</v>
      </c>
      <c r="M2861" s="4">
        <f t="shared" si="317"/>
        <v>1020295</v>
      </c>
    </row>
    <row r="2862" spans="1:13" x14ac:dyDescent="0.3">
      <c r="A2862" s="4">
        <f t="shared" si="312"/>
        <v>81000024</v>
      </c>
      <c r="B2862" s="4">
        <v>1</v>
      </c>
      <c r="C2862" s="4">
        <f>INDEX(属性!F:F,MATCH(强化!A2862,属性!A:A,0))</f>
        <v>17</v>
      </c>
      <c r="D2862" s="4">
        <f t="shared" si="313"/>
        <v>100</v>
      </c>
      <c r="E2862" s="4">
        <v>0</v>
      </c>
      <c r="F2862" s="4">
        <v>0</v>
      </c>
      <c r="G2862" s="4">
        <v>0</v>
      </c>
      <c r="H2862" s="4">
        <f t="shared" si="315"/>
        <v>0</v>
      </c>
      <c r="I2862" s="4">
        <f t="shared" si="316"/>
        <v>1390</v>
      </c>
      <c r="J2862" s="4">
        <f t="shared" si="314"/>
        <v>55000</v>
      </c>
      <c r="K2862" s="4">
        <f t="shared" si="311"/>
        <v>6000</v>
      </c>
      <c r="L2862" s="4">
        <f>IF(D2862=1,"",VLOOKUP(D2862,系数!$AA$1:$AJ$12,MATCH(C2862,圣物评级,0),1))</f>
        <v>55</v>
      </c>
      <c r="M2862" s="4">
        <f t="shared" si="317"/>
        <v>1075295</v>
      </c>
    </row>
    <row r="2863" spans="1:13" x14ac:dyDescent="0.3">
      <c r="A2863" s="4">
        <f t="shared" si="312"/>
        <v>81000024</v>
      </c>
      <c r="B2863" s="4">
        <v>1</v>
      </c>
      <c r="C2863" s="4">
        <f>INDEX(属性!F:F,MATCH(强化!A2863,属性!A:A,0))</f>
        <v>17</v>
      </c>
      <c r="D2863" s="4">
        <f t="shared" si="313"/>
        <v>101</v>
      </c>
      <c r="E2863" s="4">
        <v>0</v>
      </c>
      <c r="F2863" s="4">
        <v>0</v>
      </c>
      <c r="G2863" s="4">
        <v>0</v>
      </c>
      <c r="H2863" s="4">
        <f t="shared" si="315"/>
        <v>0</v>
      </c>
      <c r="I2863" s="4">
        <f t="shared" si="316"/>
        <v>1400</v>
      </c>
      <c r="J2863" s="4">
        <f t="shared" si="314"/>
        <v>55000</v>
      </c>
      <c r="K2863" s="4">
        <f t="shared" si="311"/>
        <v>6000</v>
      </c>
      <c r="L2863" s="4">
        <f>IF(D2863=1,"",VLOOKUP(D2863,系数!$AA$1:$AJ$12,MATCH(C2863,圣物评级,0),1))</f>
        <v>55</v>
      </c>
      <c r="M2863" s="4">
        <f t="shared" si="317"/>
        <v>1130295</v>
      </c>
    </row>
    <row r="2864" spans="1:13" x14ac:dyDescent="0.3">
      <c r="A2864" s="4">
        <f t="shared" si="312"/>
        <v>81000024</v>
      </c>
      <c r="B2864" s="4">
        <v>1</v>
      </c>
      <c r="C2864" s="4">
        <f>INDEX(属性!F:F,MATCH(强化!A2864,属性!A:A,0))</f>
        <v>17</v>
      </c>
      <c r="D2864" s="4">
        <f t="shared" si="313"/>
        <v>102</v>
      </c>
      <c r="E2864" s="4">
        <v>0</v>
      </c>
      <c r="F2864" s="4">
        <v>0</v>
      </c>
      <c r="G2864" s="4">
        <v>0</v>
      </c>
      <c r="H2864" s="4">
        <f t="shared" si="315"/>
        <v>0</v>
      </c>
      <c r="I2864" s="4">
        <f t="shared" si="316"/>
        <v>1410</v>
      </c>
      <c r="J2864" s="4">
        <f t="shared" si="314"/>
        <v>55000</v>
      </c>
      <c r="K2864" s="4">
        <f t="shared" si="311"/>
        <v>6000</v>
      </c>
      <c r="L2864" s="4">
        <f>IF(D2864=1,"",VLOOKUP(D2864,系数!$AA$1:$AJ$12,MATCH(C2864,圣物评级,0),1))</f>
        <v>55</v>
      </c>
      <c r="M2864" s="4">
        <f t="shared" si="317"/>
        <v>1185295</v>
      </c>
    </row>
    <row r="2865" spans="1:13" x14ac:dyDescent="0.3">
      <c r="A2865" s="4">
        <f t="shared" si="312"/>
        <v>81000024</v>
      </c>
      <c r="B2865" s="4">
        <v>1</v>
      </c>
      <c r="C2865" s="4">
        <f>INDEX(属性!F:F,MATCH(强化!A2865,属性!A:A,0))</f>
        <v>17</v>
      </c>
      <c r="D2865" s="4">
        <f t="shared" si="313"/>
        <v>103</v>
      </c>
      <c r="E2865" s="4">
        <v>0</v>
      </c>
      <c r="F2865" s="4">
        <v>0</v>
      </c>
      <c r="G2865" s="4">
        <v>0</v>
      </c>
      <c r="H2865" s="4">
        <f t="shared" si="315"/>
        <v>0</v>
      </c>
      <c r="I2865" s="4">
        <f t="shared" si="316"/>
        <v>1420</v>
      </c>
      <c r="J2865" s="4">
        <f t="shared" si="314"/>
        <v>55000</v>
      </c>
      <c r="K2865" s="4">
        <f t="shared" si="311"/>
        <v>6000</v>
      </c>
      <c r="L2865" s="4">
        <f>IF(D2865=1,"",VLOOKUP(D2865,系数!$AA$1:$AJ$12,MATCH(C2865,圣物评级,0),1))</f>
        <v>55</v>
      </c>
      <c r="M2865" s="4">
        <f t="shared" si="317"/>
        <v>1240295</v>
      </c>
    </row>
    <row r="2866" spans="1:13" x14ac:dyDescent="0.3">
      <c r="A2866" s="4">
        <f t="shared" si="312"/>
        <v>81000024</v>
      </c>
      <c r="B2866" s="4">
        <v>1</v>
      </c>
      <c r="C2866" s="4">
        <f>INDEX(属性!F:F,MATCH(强化!A2866,属性!A:A,0))</f>
        <v>17</v>
      </c>
      <c r="D2866" s="4">
        <f t="shared" si="313"/>
        <v>104</v>
      </c>
      <c r="E2866" s="4">
        <v>0</v>
      </c>
      <c r="F2866" s="4">
        <v>0</v>
      </c>
      <c r="G2866" s="4">
        <v>0</v>
      </c>
      <c r="H2866" s="4">
        <f t="shared" si="315"/>
        <v>0</v>
      </c>
      <c r="I2866" s="4">
        <f t="shared" si="316"/>
        <v>1430</v>
      </c>
      <c r="J2866" s="4">
        <f t="shared" si="314"/>
        <v>55000</v>
      </c>
      <c r="K2866" s="4">
        <f t="shared" si="311"/>
        <v>6000</v>
      </c>
      <c r="L2866" s="4">
        <f>IF(D2866=1,"",VLOOKUP(D2866,系数!$AA$1:$AJ$12,MATCH(C2866,圣物评级,0),1))</f>
        <v>55</v>
      </c>
      <c r="M2866" s="4">
        <f t="shared" si="317"/>
        <v>1295295</v>
      </c>
    </row>
    <row r="2867" spans="1:13" x14ac:dyDescent="0.3">
      <c r="A2867" s="4">
        <f t="shared" si="312"/>
        <v>81000024</v>
      </c>
      <c r="B2867" s="4">
        <v>1</v>
      </c>
      <c r="C2867" s="4">
        <f>INDEX(属性!F:F,MATCH(强化!A2867,属性!A:A,0))</f>
        <v>17</v>
      </c>
      <c r="D2867" s="4">
        <f t="shared" si="313"/>
        <v>105</v>
      </c>
      <c r="E2867" s="4">
        <v>0</v>
      </c>
      <c r="F2867" s="4">
        <v>0</v>
      </c>
      <c r="G2867" s="4">
        <v>0</v>
      </c>
      <c r="H2867" s="4">
        <f t="shared" si="315"/>
        <v>0</v>
      </c>
      <c r="I2867" s="4">
        <f t="shared" si="316"/>
        <v>1440</v>
      </c>
      <c r="J2867" s="4">
        <f t="shared" si="314"/>
        <v>55000</v>
      </c>
      <c r="K2867" s="4">
        <f t="shared" si="311"/>
        <v>6000</v>
      </c>
      <c r="L2867" s="4">
        <f>IF(D2867=1,"",VLOOKUP(D2867,系数!$AA$1:$AJ$12,MATCH(C2867,圣物评级,0),1))</f>
        <v>55</v>
      </c>
      <c r="M2867" s="4">
        <f t="shared" si="317"/>
        <v>1350295</v>
      </c>
    </row>
    <row r="2868" spans="1:13" x14ac:dyDescent="0.3">
      <c r="A2868" s="4">
        <f t="shared" si="312"/>
        <v>81000024</v>
      </c>
      <c r="B2868" s="4">
        <v>1</v>
      </c>
      <c r="C2868" s="4">
        <f>INDEX(属性!F:F,MATCH(强化!A2868,属性!A:A,0))</f>
        <v>17</v>
      </c>
      <c r="D2868" s="4">
        <f t="shared" si="313"/>
        <v>106</v>
      </c>
      <c r="E2868" s="4">
        <v>0</v>
      </c>
      <c r="F2868" s="4">
        <v>0</v>
      </c>
      <c r="G2868" s="4">
        <v>0</v>
      </c>
      <c r="H2868" s="4">
        <f t="shared" si="315"/>
        <v>0</v>
      </c>
      <c r="I2868" s="4">
        <f t="shared" si="316"/>
        <v>1450</v>
      </c>
      <c r="J2868" s="4">
        <f t="shared" si="314"/>
        <v>55000</v>
      </c>
      <c r="K2868" s="4">
        <f t="shared" ref="K2868:K2931" si="318">60*100</f>
        <v>6000</v>
      </c>
      <c r="L2868" s="4">
        <f>IF(D2868=1,"",VLOOKUP(D2868,系数!$AA$1:$AJ$12,MATCH(C2868,圣物评级,0),1))</f>
        <v>55</v>
      </c>
      <c r="M2868" s="4">
        <f t="shared" si="317"/>
        <v>1405295</v>
      </c>
    </row>
    <row r="2869" spans="1:13" x14ac:dyDescent="0.3">
      <c r="A2869" s="4">
        <f t="shared" si="312"/>
        <v>81000024</v>
      </c>
      <c r="B2869" s="4">
        <v>1</v>
      </c>
      <c r="C2869" s="4">
        <f>INDEX(属性!F:F,MATCH(强化!A2869,属性!A:A,0))</f>
        <v>17</v>
      </c>
      <c r="D2869" s="4">
        <f t="shared" si="313"/>
        <v>107</v>
      </c>
      <c r="E2869" s="4">
        <v>0</v>
      </c>
      <c r="F2869" s="4">
        <v>0</v>
      </c>
      <c r="G2869" s="4">
        <v>0</v>
      </c>
      <c r="H2869" s="4">
        <f t="shared" si="315"/>
        <v>0</v>
      </c>
      <c r="I2869" s="4">
        <f t="shared" si="316"/>
        <v>1460</v>
      </c>
      <c r="J2869" s="4">
        <f t="shared" si="314"/>
        <v>55000</v>
      </c>
      <c r="K2869" s="4">
        <f t="shared" si="318"/>
        <v>6000</v>
      </c>
      <c r="L2869" s="4">
        <f>IF(D2869=1,"",VLOOKUP(D2869,系数!$AA$1:$AJ$12,MATCH(C2869,圣物评级,0),1))</f>
        <v>55</v>
      </c>
      <c r="M2869" s="4">
        <f t="shared" si="317"/>
        <v>1460295</v>
      </c>
    </row>
    <row r="2870" spans="1:13" x14ac:dyDescent="0.3">
      <c r="A2870" s="4">
        <f t="shared" si="312"/>
        <v>81000024</v>
      </c>
      <c r="B2870" s="4">
        <v>1</v>
      </c>
      <c r="C2870" s="4">
        <f>INDEX(属性!F:F,MATCH(强化!A2870,属性!A:A,0))</f>
        <v>17</v>
      </c>
      <c r="D2870" s="4">
        <f t="shared" si="313"/>
        <v>108</v>
      </c>
      <c r="E2870" s="4">
        <v>0</v>
      </c>
      <c r="F2870" s="4">
        <v>0</v>
      </c>
      <c r="G2870" s="4">
        <v>0</v>
      </c>
      <c r="H2870" s="4">
        <f t="shared" si="315"/>
        <v>0</v>
      </c>
      <c r="I2870" s="4">
        <f t="shared" si="316"/>
        <v>1470</v>
      </c>
      <c r="J2870" s="4">
        <f t="shared" si="314"/>
        <v>55000</v>
      </c>
      <c r="K2870" s="4">
        <f t="shared" si="318"/>
        <v>6000</v>
      </c>
      <c r="L2870" s="4">
        <f>IF(D2870=1,"",VLOOKUP(D2870,系数!$AA$1:$AJ$12,MATCH(C2870,圣物评级,0),1))</f>
        <v>55</v>
      </c>
      <c r="M2870" s="4">
        <f t="shared" si="317"/>
        <v>1515295</v>
      </c>
    </row>
    <row r="2871" spans="1:13" x14ac:dyDescent="0.3">
      <c r="A2871" s="4">
        <f t="shared" si="312"/>
        <v>81000024</v>
      </c>
      <c r="B2871" s="4">
        <v>1</v>
      </c>
      <c r="C2871" s="4">
        <f>INDEX(属性!F:F,MATCH(强化!A2871,属性!A:A,0))</f>
        <v>17</v>
      </c>
      <c r="D2871" s="4">
        <f t="shared" si="313"/>
        <v>109</v>
      </c>
      <c r="E2871" s="4">
        <v>0</v>
      </c>
      <c r="F2871" s="4">
        <v>0</v>
      </c>
      <c r="G2871" s="4">
        <v>0</v>
      </c>
      <c r="H2871" s="4">
        <f t="shared" si="315"/>
        <v>0</v>
      </c>
      <c r="I2871" s="4">
        <f t="shared" si="316"/>
        <v>1480</v>
      </c>
      <c r="J2871" s="4">
        <f t="shared" si="314"/>
        <v>55000</v>
      </c>
      <c r="K2871" s="4">
        <f t="shared" si="318"/>
        <v>6000</v>
      </c>
      <c r="L2871" s="4">
        <f>IF(D2871=1,"",VLOOKUP(D2871,系数!$AA$1:$AJ$12,MATCH(C2871,圣物评级,0),1))</f>
        <v>55</v>
      </c>
      <c r="M2871" s="4">
        <f t="shared" si="317"/>
        <v>1570295</v>
      </c>
    </row>
    <row r="2872" spans="1:13" x14ac:dyDescent="0.3">
      <c r="A2872" s="4">
        <f t="shared" si="312"/>
        <v>81000024</v>
      </c>
      <c r="B2872" s="4">
        <v>1</v>
      </c>
      <c r="C2872" s="4">
        <f>INDEX(属性!F:F,MATCH(强化!A2872,属性!A:A,0))</f>
        <v>17</v>
      </c>
      <c r="D2872" s="4">
        <f t="shared" si="313"/>
        <v>110</v>
      </c>
      <c r="E2872" s="4">
        <v>0</v>
      </c>
      <c r="F2872" s="4">
        <v>0</v>
      </c>
      <c r="G2872" s="4">
        <v>0</v>
      </c>
      <c r="H2872" s="4">
        <f t="shared" si="315"/>
        <v>0</v>
      </c>
      <c r="I2872" s="4">
        <f t="shared" si="316"/>
        <v>1490</v>
      </c>
      <c r="J2872" s="4">
        <f t="shared" si="314"/>
        <v>55000</v>
      </c>
      <c r="K2872" s="4">
        <f t="shared" si="318"/>
        <v>6000</v>
      </c>
      <c r="L2872" s="4">
        <f>IF(D2872=1,"",VLOOKUP(D2872,系数!$AA$1:$AJ$12,MATCH(C2872,圣物评级,0),1))</f>
        <v>55</v>
      </c>
      <c r="M2872" s="4">
        <f t="shared" si="317"/>
        <v>1625295</v>
      </c>
    </row>
    <row r="2873" spans="1:13" x14ac:dyDescent="0.3">
      <c r="A2873" s="4">
        <f t="shared" si="312"/>
        <v>81000024</v>
      </c>
      <c r="B2873" s="4">
        <v>1</v>
      </c>
      <c r="C2873" s="4">
        <f>INDEX(属性!F:F,MATCH(强化!A2873,属性!A:A,0))</f>
        <v>17</v>
      </c>
      <c r="D2873" s="4">
        <f t="shared" si="313"/>
        <v>111</v>
      </c>
      <c r="E2873" s="4">
        <v>0</v>
      </c>
      <c r="F2873" s="4">
        <v>0</v>
      </c>
      <c r="G2873" s="4">
        <v>0</v>
      </c>
      <c r="H2873" s="4">
        <f t="shared" si="315"/>
        <v>0</v>
      </c>
      <c r="I2873" s="4">
        <f t="shared" si="316"/>
        <v>1500</v>
      </c>
      <c r="J2873" s="4">
        <f t="shared" si="314"/>
        <v>55000</v>
      </c>
      <c r="K2873" s="4">
        <f t="shared" si="318"/>
        <v>6000</v>
      </c>
      <c r="L2873" s="4">
        <f>IF(D2873=1,"",VLOOKUP(D2873,系数!$AA$1:$AJ$12,MATCH(C2873,圣物评级,0),1))</f>
        <v>55</v>
      </c>
      <c r="M2873" s="4">
        <f t="shared" si="317"/>
        <v>1680295</v>
      </c>
    </row>
    <row r="2874" spans="1:13" x14ac:dyDescent="0.3">
      <c r="A2874" s="4">
        <f t="shared" si="312"/>
        <v>81000024</v>
      </c>
      <c r="B2874" s="4">
        <v>1</v>
      </c>
      <c r="C2874" s="4">
        <f>INDEX(属性!F:F,MATCH(强化!A2874,属性!A:A,0))</f>
        <v>17</v>
      </c>
      <c r="D2874" s="4">
        <f t="shared" si="313"/>
        <v>112</v>
      </c>
      <c r="E2874" s="4">
        <v>0</v>
      </c>
      <c r="F2874" s="4">
        <v>0</v>
      </c>
      <c r="G2874" s="4">
        <v>0</v>
      </c>
      <c r="H2874" s="4">
        <f t="shared" si="315"/>
        <v>0</v>
      </c>
      <c r="I2874" s="4">
        <f t="shared" si="316"/>
        <v>1510</v>
      </c>
      <c r="J2874" s="4">
        <f t="shared" si="314"/>
        <v>55000</v>
      </c>
      <c r="K2874" s="4">
        <f t="shared" si="318"/>
        <v>6000</v>
      </c>
      <c r="L2874" s="4">
        <f>IF(D2874=1,"",VLOOKUP(D2874,系数!$AA$1:$AJ$12,MATCH(C2874,圣物评级,0),1))</f>
        <v>55</v>
      </c>
      <c r="M2874" s="4">
        <f t="shared" si="317"/>
        <v>1735295</v>
      </c>
    </row>
    <row r="2875" spans="1:13" x14ac:dyDescent="0.3">
      <c r="A2875" s="4">
        <f t="shared" si="312"/>
        <v>81000024</v>
      </c>
      <c r="B2875" s="4">
        <v>1</v>
      </c>
      <c r="C2875" s="4">
        <f>INDEX(属性!F:F,MATCH(强化!A2875,属性!A:A,0))</f>
        <v>17</v>
      </c>
      <c r="D2875" s="4">
        <f t="shared" si="313"/>
        <v>113</v>
      </c>
      <c r="E2875" s="4">
        <v>0</v>
      </c>
      <c r="F2875" s="4">
        <v>0</v>
      </c>
      <c r="G2875" s="4">
        <v>0</v>
      </c>
      <c r="H2875" s="4">
        <f t="shared" si="315"/>
        <v>0</v>
      </c>
      <c r="I2875" s="4">
        <f t="shared" si="316"/>
        <v>1520</v>
      </c>
      <c r="J2875" s="4">
        <f t="shared" si="314"/>
        <v>55000</v>
      </c>
      <c r="K2875" s="4">
        <f t="shared" si="318"/>
        <v>6000</v>
      </c>
      <c r="L2875" s="4">
        <f>IF(D2875=1,"",VLOOKUP(D2875,系数!$AA$1:$AJ$12,MATCH(C2875,圣物评级,0),1))</f>
        <v>55</v>
      </c>
      <c r="M2875" s="4">
        <f t="shared" si="317"/>
        <v>1790295</v>
      </c>
    </row>
    <row r="2876" spans="1:13" x14ac:dyDescent="0.3">
      <c r="A2876" s="4">
        <f t="shared" ref="A2876:A2939" si="319">A2756+1</f>
        <v>81000024</v>
      </c>
      <c r="B2876" s="4">
        <v>1</v>
      </c>
      <c r="C2876" s="4">
        <f>INDEX(属性!F:F,MATCH(强化!A2876,属性!A:A,0))</f>
        <v>17</v>
      </c>
      <c r="D2876" s="4">
        <f t="shared" ref="D2876:D2939" si="320">D2756</f>
        <v>114</v>
      </c>
      <c r="E2876" s="4">
        <v>0</v>
      </c>
      <c r="F2876" s="4">
        <v>0</v>
      </c>
      <c r="G2876" s="4">
        <v>0</v>
      </c>
      <c r="H2876" s="4">
        <f t="shared" si="315"/>
        <v>0</v>
      </c>
      <c r="I2876" s="4">
        <f t="shared" si="316"/>
        <v>1530</v>
      </c>
      <c r="J2876" s="4">
        <f t="shared" ref="J2876:J2939" si="321">J2756</f>
        <v>55000</v>
      </c>
      <c r="K2876" s="4">
        <f t="shared" si="318"/>
        <v>6000</v>
      </c>
      <c r="L2876" s="4">
        <f>IF(D2876=1,"",VLOOKUP(D2876,系数!$AA$1:$AJ$12,MATCH(C2876,圣物评级,0),1))</f>
        <v>55</v>
      </c>
      <c r="M2876" s="4">
        <f t="shared" si="317"/>
        <v>1845295</v>
      </c>
    </row>
    <row r="2877" spans="1:13" x14ac:dyDescent="0.3">
      <c r="A2877" s="4">
        <f t="shared" si="319"/>
        <v>81000024</v>
      </c>
      <c r="B2877" s="4">
        <v>1</v>
      </c>
      <c r="C2877" s="4">
        <f>INDEX(属性!F:F,MATCH(强化!A2877,属性!A:A,0))</f>
        <v>17</v>
      </c>
      <c r="D2877" s="4">
        <f t="shared" si="320"/>
        <v>115</v>
      </c>
      <c r="E2877" s="4">
        <v>0</v>
      </c>
      <c r="F2877" s="4">
        <v>0</v>
      </c>
      <c r="G2877" s="4">
        <v>0</v>
      </c>
      <c r="H2877" s="4">
        <f t="shared" si="315"/>
        <v>0</v>
      </c>
      <c r="I2877" s="4">
        <f t="shared" si="316"/>
        <v>1540</v>
      </c>
      <c r="J2877" s="4">
        <f t="shared" si="321"/>
        <v>55000</v>
      </c>
      <c r="K2877" s="4">
        <f t="shared" si="318"/>
        <v>6000</v>
      </c>
      <c r="L2877" s="4">
        <f>IF(D2877=1,"",VLOOKUP(D2877,系数!$AA$1:$AJ$12,MATCH(C2877,圣物评级,0),1))</f>
        <v>55</v>
      </c>
      <c r="M2877" s="4">
        <f t="shared" si="317"/>
        <v>1900295</v>
      </c>
    </row>
    <row r="2878" spans="1:13" x14ac:dyDescent="0.3">
      <c r="A2878" s="4">
        <f t="shared" si="319"/>
        <v>81000024</v>
      </c>
      <c r="B2878" s="4">
        <v>1</v>
      </c>
      <c r="C2878" s="4">
        <f>INDEX(属性!F:F,MATCH(强化!A2878,属性!A:A,0))</f>
        <v>17</v>
      </c>
      <c r="D2878" s="4">
        <f t="shared" si="320"/>
        <v>116</v>
      </c>
      <c r="E2878" s="4">
        <v>0</v>
      </c>
      <c r="F2878" s="4">
        <v>0</v>
      </c>
      <c r="G2878" s="4">
        <v>0</v>
      </c>
      <c r="H2878" s="4">
        <f t="shared" si="315"/>
        <v>0</v>
      </c>
      <c r="I2878" s="4">
        <f t="shared" si="316"/>
        <v>1550</v>
      </c>
      <c r="J2878" s="4">
        <f t="shared" si="321"/>
        <v>55000</v>
      </c>
      <c r="K2878" s="4">
        <f t="shared" si="318"/>
        <v>6000</v>
      </c>
      <c r="L2878" s="4">
        <f>IF(D2878=1,"",VLOOKUP(D2878,系数!$AA$1:$AJ$12,MATCH(C2878,圣物评级,0),1))</f>
        <v>55</v>
      </c>
      <c r="M2878" s="4">
        <f t="shared" si="317"/>
        <v>1955295</v>
      </c>
    </row>
    <row r="2879" spans="1:13" x14ac:dyDescent="0.3">
      <c r="A2879" s="4">
        <f t="shared" si="319"/>
        <v>81000024</v>
      </c>
      <c r="B2879" s="4">
        <v>1</v>
      </c>
      <c r="C2879" s="4">
        <f>INDEX(属性!F:F,MATCH(强化!A2879,属性!A:A,0))</f>
        <v>17</v>
      </c>
      <c r="D2879" s="4">
        <f t="shared" si="320"/>
        <v>117</v>
      </c>
      <c r="E2879" s="4">
        <v>0</v>
      </c>
      <c r="F2879" s="4">
        <v>0</v>
      </c>
      <c r="G2879" s="4">
        <v>0</v>
      </c>
      <c r="H2879" s="4">
        <f t="shared" si="315"/>
        <v>0</v>
      </c>
      <c r="I2879" s="4">
        <f t="shared" si="316"/>
        <v>1560</v>
      </c>
      <c r="J2879" s="4">
        <f t="shared" si="321"/>
        <v>55000</v>
      </c>
      <c r="K2879" s="4">
        <f t="shared" si="318"/>
        <v>6000</v>
      </c>
      <c r="L2879" s="4">
        <f>IF(D2879=1,"",VLOOKUP(D2879,系数!$AA$1:$AJ$12,MATCH(C2879,圣物评级,0),1))</f>
        <v>55</v>
      </c>
      <c r="M2879" s="4">
        <f t="shared" si="317"/>
        <v>2010295</v>
      </c>
    </row>
    <row r="2880" spans="1:13" x14ac:dyDescent="0.3">
      <c r="A2880" s="4">
        <f t="shared" si="319"/>
        <v>81000024</v>
      </c>
      <c r="B2880" s="4">
        <v>1</v>
      </c>
      <c r="C2880" s="4">
        <f>INDEX(属性!F:F,MATCH(强化!A2880,属性!A:A,0))</f>
        <v>17</v>
      </c>
      <c r="D2880" s="4">
        <f t="shared" si="320"/>
        <v>118</v>
      </c>
      <c r="E2880" s="4">
        <v>0</v>
      </c>
      <c r="F2880" s="4">
        <v>0</v>
      </c>
      <c r="G2880" s="4">
        <v>0</v>
      </c>
      <c r="H2880" s="4">
        <f t="shared" si="315"/>
        <v>0</v>
      </c>
      <c r="I2880" s="4">
        <f t="shared" si="316"/>
        <v>1570</v>
      </c>
      <c r="J2880" s="4">
        <f t="shared" si="321"/>
        <v>55000</v>
      </c>
      <c r="K2880" s="4">
        <f t="shared" si="318"/>
        <v>6000</v>
      </c>
      <c r="L2880" s="4">
        <f>IF(D2880=1,"",VLOOKUP(D2880,系数!$AA$1:$AJ$12,MATCH(C2880,圣物评级,0),1))</f>
        <v>55</v>
      </c>
      <c r="M2880" s="4">
        <f t="shared" si="317"/>
        <v>2065295</v>
      </c>
    </row>
    <row r="2881" spans="1:13" x14ac:dyDescent="0.3">
      <c r="A2881" s="4">
        <f t="shared" si="319"/>
        <v>81000024</v>
      </c>
      <c r="B2881" s="4">
        <v>1</v>
      </c>
      <c r="C2881" s="4">
        <f>INDEX(属性!F:F,MATCH(强化!A2881,属性!A:A,0))</f>
        <v>17</v>
      </c>
      <c r="D2881" s="4">
        <f t="shared" si="320"/>
        <v>119</v>
      </c>
      <c r="E2881" s="4">
        <v>0</v>
      </c>
      <c r="F2881" s="4">
        <v>0</v>
      </c>
      <c r="G2881" s="4">
        <v>0</v>
      </c>
      <c r="H2881" s="4">
        <f t="shared" si="315"/>
        <v>0</v>
      </c>
      <c r="I2881" s="4">
        <f t="shared" si="316"/>
        <v>1580</v>
      </c>
      <c r="J2881" s="4">
        <f t="shared" si="321"/>
        <v>55000</v>
      </c>
      <c r="K2881" s="4">
        <f t="shared" si="318"/>
        <v>6000</v>
      </c>
      <c r="L2881" s="4">
        <f>IF(D2881=1,"",VLOOKUP(D2881,系数!$AA$1:$AJ$12,MATCH(C2881,圣物评级,0),1))</f>
        <v>55</v>
      </c>
      <c r="M2881" s="4">
        <f t="shared" si="317"/>
        <v>2120295</v>
      </c>
    </row>
    <row r="2882" spans="1:13" x14ac:dyDescent="0.3">
      <c r="A2882" s="4">
        <f t="shared" si="319"/>
        <v>81000024</v>
      </c>
      <c r="B2882" s="4">
        <v>1</v>
      </c>
      <c r="C2882" s="4">
        <f>INDEX(属性!F:F,MATCH(强化!A2882,属性!A:A,0))</f>
        <v>17</v>
      </c>
      <c r="D2882" s="4">
        <f t="shared" si="320"/>
        <v>120</v>
      </c>
      <c r="E2882" s="4">
        <v>0</v>
      </c>
      <c r="F2882" s="4">
        <v>0</v>
      </c>
      <c r="G2882" s="4">
        <v>0</v>
      </c>
      <c r="H2882" s="4">
        <f t="shared" si="315"/>
        <v>0</v>
      </c>
      <c r="I2882" s="4">
        <f t="shared" si="316"/>
        <v>1590</v>
      </c>
      <c r="J2882" s="4">
        <f t="shared" si="321"/>
        <v>55000</v>
      </c>
      <c r="K2882" s="4">
        <f t="shared" si="318"/>
        <v>6000</v>
      </c>
      <c r="L2882" s="4">
        <f>IF(D2882=1,"",VLOOKUP(D2882,系数!$AA$1:$AJ$12,MATCH(C2882,圣物评级,0),1))</f>
        <v>55</v>
      </c>
      <c r="M2882" s="4">
        <f t="shared" si="317"/>
        <v>2175295</v>
      </c>
    </row>
    <row r="2883" spans="1:13" x14ac:dyDescent="0.3">
      <c r="A2883" s="4">
        <f t="shared" si="319"/>
        <v>81000025</v>
      </c>
      <c r="B2883" s="4">
        <v>1</v>
      </c>
      <c r="C2883" s="4">
        <f>INDEX(属性!F:F,MATCH(强化!A2883,属性!A:A,0))</f>
        <v>17</v>
      </c>
      <c r="D2883" s="4">
        <f t="shared" si="320"/>
        <v>1</v>
      </c>
      <c r="E2883" s="4">
        <v>0</v>
      </c>
      <c r="F2883" s="4">
        <v>0</v>
      </c>
      <c r="G2883" s="4">
        <v>0</v>
      </c>
      <c r="H2883" s="4">
        <f t="shared" ref="H2883:H2946" si="322">IF(B2883=1,0,VLOOKUP($C2883,圣物数值,2,0)+VLOOKUP($C2883,圣物数值,3,0)*($D2883-1))</f>
        <v>0</v>
      </c>
      <c r="I2883" s="4">
        <f t="shared" ref="I2883:I2946" si="323">IF(B2883=2,0,VLOOKUP($C2883,圣物数值,2,0)+VLOOKUP($C2883,圣物数值,3,0)*($D2883-1))</f>
        <v>400</v>
      </c>
      <c r="J2883" s="4">
        <f t="shared" si="321"/>
        <v>10</v>
      </c>
      <c r="K2883" s="4">
        <f t="shared" si="318"/>
        <v>6000</v>
      </c>
      <c r="L2883" s="4" t="str">
        <f>IF(D2883=1,"",VLOOKUP(D2883,系数!$AA$1:$AJ$12,MATCH(C2883,圣物评级,0),1))</f>
        <v/>
      </c>
      <c r="M2883" s="4">
        <f t="shared" ref="M2883:M2946" si="324">IF(D2883=1,0,M2882+J2882)</f>
        <v>0</v>
      </c>
    </row>
    <row r="2884" spans="1:13" x14ac:dyDescent="0.3">
      <c r="A2884" s="4">
        <f t="shared" si="319"/>
        <v>81000025</v>
      </c>
      <c r="B2884" s="4">
        <v>1</v>
      </c>
      <c r="C2884" s="4">
        <f>INDEX(属性!F:F,MATCH(强化!A2884,属性!A:A,0))</f>
        <v>17</v>
      </c>
      <c r="D2884" s="4">
        <f t="shared" si="320"/>
        <v>2</v>
      </c>
      <c r="E2884" s="4">
        <v>0</v>
      </c>
      <c r="F2884" s="4">
        <v>0</v>
      </c>
      <c r="G2884" s="4">
        <v>0</v>
      </c>
      <c r="H2884" s="4">
        <f t="shared" si="322"/>
        <v>0</v>
      </c>
      <c r="I2884" s="4">
        <f t="shared" si="323"/>
        <v>410</v>
      </c>
      <c r="J2884" s="4">
        <f t="shared" si="321"/>
        <v>20</v>
      </c>
      <c r="K2884" s="4">
        <f t="shared" si="318"/>
        <v>6000</v>
      </c>
      <c r="L2884" s="4">
        <f>IF(D2884=1,"",VLOOKUP(D2884,系数!$AA$1:$AJ$12,MATCH(C2884,圣物评级,0),1))</f>
        <v>5</v>
      </c>
      <c r="M2884" s="4">
        <f t="shared" si="324"/>
        <v>10</v>
      </c>
    </row>
    <row r="2885" spans="1:13" x14ac:dyDescent="0.3">
      <c r="A2885" s="4">
        <f t="shared" si="319"/>
        <v>81000025</v>
      </c>
      <c r="B2885" s="4">
        <v>1</v>
      </c>
      <c r="C2885" s="4">
        <f>INDEX(属性!F:F,MATCH(强化!A2885,属性!A:A,0))</f>
        <v>17</v>
      </c>
      <c r="D2885" s="4">
        <f t="shared" si="320"/>
        <v>3</v>
      </c>
      <c r="E2885" s="4">
        <v>0</v>
      </c>
      <c r="F2885" s="4">
        <v>0</v>
      </c>
      <c r="G2885" s="4">
        <v>0</v>
      </c>
      <c r="H2885" s="4">
        <f t="shared" si="322"/>
        <v>0</v>
      </c>
      <c r="I2885" s="4">
        <f t="shared" si="323"/>
        <v>420</v>
      </c>
      <c r="J2885" s="4">
        <f t="shared" si="321"/>
        <v>30</v>
      </c>
      <c r="K2885" s="4">
        <f t="shared" si="318"/>
        <v>6000</v>
      </c>
      <c r="L2885" s="4">
        <f>IF(D2885=1,"",VLOOKUP(D2885,系数!$AA$1:$AJ$12,MATCH(C2885,圣物评级,0),1))</f>
        <v>5</v>
      </c>
      <c r="M2885" s="4">
        <f t="shared" si="324"/>
        <v>30</v>
      </c>
    </row>
    <row r="2886" spans="1:13" x14ac:dyDescent="0.3">
      <c r="A2886" s="4">
        <f t="shared" si="319"/>
        <v>81000025</v>
      </c>
      <c r="B2886" s="4">
        <v>1</v>
      </c>
      <c r="C2886" s="4">
        <f>INDEX(属性!F:F,MATCH(强化!A2886,属性!A:A,0))</f>
        <v>17</v>
      </c>
      <c r="D2886" s="4">
        <f t="shared" si="320"/>
        <v>4</v>
      </c>
      <c r="E2886" s="4">
        <v>0</v>
      </c>
      <c r="F2886" s="4">
        <v>0</v>
      </c>
      <c r="G2886" s="4">
        <v>0</v>
      </c>
      <c r="H2886" s="4">
        <f t="shared" si="322"/>
        <v>0</v>
      </c>
      <c r="I2886" s="4">
        <f t="shared" si="323"/>
        <v>430</v>
      </c>
      <c r="J2886" s="4">
        <f t="shared" si="321"/>
        <v>40</v>
      </c>
      <c r="K2886" s="4">
        <f t="shared" si="318"/>
        <v>6000</v>
      </c>
      <c r="L2886" s="4">
        <f>IF(D2886=1,"",VLOOKUP(D2886,系数!$AA$1:$AJ$12,MATCH(C2886,圣物评级,0),1))</f>
        <v>5</v>
      </c>
      <c r="M2886" s="4">
        <f t="shared" si="324"/>
        <v>60</v>
      </c>
    </row>
    <row r="2887" spans="1:13" x14ac:dyDescent="0.3">
      <c r="A2887" s="4">
        <f t="shared" si="319"/>
        <v>81000025</v>
      </c>
      <c r="B2887" s="4">
        <v>1</v>
      </c>
      <c r="C2887" s="4">
        <f>INDEX(属性!F:F,MATCH(强化!A2887,属性!A:A,0))</f>
        <v>17</v>
      </c>
      <c r="D2887" s="4">
        <f t="shared" si="320"/>
        <v>5</v>
      </c>
      <c r="E2887" s="4">
        <v>0</v>
      </c>
      <c r="F2887" s="4">
        <v>0</v>
      </c>
      <c r="G2887" s="4">
        <v>0</v>
      </c>
      <c r="H2887" s="4">
        <f t="shared" si="322"/>
        <v>0</v>
      </c>
      <c r="I2887" s="4">
        <f t="shared" si="323"/>
        <v>440</v>
      </c>
      <c r="J2887" s="4">
        <f t="shared" si="321"/>
        <v>50</v>
      </c>
      <c r="K2887" s="4">
        <f t="shared" si="318"/>
        <v>6000</v>
      </c>
      <c r="L2887" s="4">
        <f>IF(D2887=1,"",VLOOKUP(D2887,系数!$AA$1:$AJ$12,MATCH(C2887,圣物评级,0),1))</f>
        <v>5</v>
      </c>
      <c r="M2887" s="4">
        <f t="shared" si="324"/>
        <v>100</v>
      </c>
    </row>
    <row r="2888" spans="1:13" x14ac:dyDescent="0.3">
      <c r="A2888" s="4">
        <f t="shared" si="319"/>
        <v>81000025</v>
      </c>
      <c r="B2888" s="4">
        <v>1</v>
      </c>
      <c r="C2888" s="4">
        <f>INDEX(属性!F:F,MATCH(强化!A2888,属性!A:A,0))</f>
        <v>17</v>
      </c>
      <c r="D2888" s="4">
        <f t="shared" si="320"/>
        <v>6</v>
      </c>
      <c r="E2888" s="4">
        <v>0</v>
      </c>
      <c r="F2888" s="4">
        <v>0</v>
      </c>
      <c r="G2888" s="4">
        <v>0</v>
      </c>
      <c r="H2888" s="4">
        <f t="shared" si="322"/>
        <v>0</v>
      </c>
      <c r="I2888" s="4">
        <f t="shared" si="323"/>
        <v>450</v>
      </c>
      <c r="J2888" s="4">
        <f t="shared" si="321"/>
        <v>60</v>
      </c>
      <c r="K2888" s="4">
        <f t="shared" si="318"/>
        <v>6000</v>
      </c>
      <c r="L2888" s="4">
        <f>IF(D2888=1,"",VLOOKUP(D2888,系数!$AA$1:$AJ$12,MATCH(C2888,圣物评级,0),1))</f>
        <v>5</v>
      </c>
      <c r="M2888" s="4">
        <f t="shared" si="324"/>
        <v>150</v>
      </c>
    </row>
    <row r="2889" spans="1:13" x14ac:dyDescent="0.3">
      <c r="A2889" s="4">
        <f t="shared" si="319"/>
        <v>81000025</v>
      </c>
      <c r="B2889" s="4">
        <v>1</v>
      </c>
      <c r="C2889" s="4">
        <f>INDEX(属性!F:F,MATCH(强化!A2889,属性!A:A,0))</f>
        <v>17</v>
      </c>
      <c r="D2889" s="4">
        <f t="shared" si="320"/>
        <v>7</v>
      </c>
      <c r="E2889" s="4">
        <v>0</v>
      </c>
      <c r="F2889" s="4">
        <v>0</v>
      </c>
      <c r="G2889" s="4">
        <v>0</v>
      </c>
      <c r="H2889" s="4">
        <f t="shared" si="322"/>
        <v>0</v>
      </c>
      <c r="I2889" s="4">
        <f t="shared" si="323"/>
        <v>460</v>
      </c>
      <c r="J2889" s="4">
        <f t="shared" si="321"/>
        <v>70</v>
      </c>
      <c r="K2889" s="4">
        <f t="shared" si="318"/>
        <v>6000</v>
      </c>
      <c r="L2889" s="4">
        <f>IF(D2889=1,"",VLOOKUP(D2889,系数!$AA$1:$AJ$12,MATCH(C2889,圣物评级,0),1))</f>
        <v>5</v>
      </c>
      <c r="M2889" s="4">
        <f t="shared" si="324"/>
        <v>210</v>
      </c>
    </row>
    <row r="2890" spans="1:13" x14ac:dyDescent="0.3">
      <c r="A2890" s="4">
        <f t="shared" si="319"/>
        <v>81000025</v>
      </c>
      <c r="B2890" s="4">
        <v>1</v>
      </c>
      <c r="C2890" s="4">
        <f>INDEX(属性!F:F,MATCH(强化!A2890,属性!A:A,0))</f>
        <v>17</v>
      </c>
      <c r="D2890" s="4">
        <f t="shared" si="320"/>
        <v>8</v>
      </c>
      <c r="E2890" s="4">
        <v>0</v>
      </c>
      <c r="F2890" s="4">
        <v>0</v>
      </c>
      <c r="G2890" s="4">
        <v>0</v>
      </c>
      <c r="H2890" s="4">
        <f t="shared" si="322"/>
        <v>0</v>
      </c>
      <c r="I2890" s="4">
        <f t="shared" si="323"/>
        <v>470</v>
      </c>
      <c r="J2890" s="4">
        <f t="shared" si="321"/>
        <v>80</v>
      </c>
      <c r="K2890" s="4">
        <f t="shared" si="318"/>
        <v>6000</v>
      </c>
      <c r="L2890" s="4">
        <f>IF(D2890=1,"",VLOOKUP(D2890,系数!$AA$1:$AJ$12,MATCH(C2890,圣物评级,0),1))</f>
        <v>5</v>
      </c>
      <c r="M2890" s="4">
        <f t="shared" si="324"/>
        <v>280</v>
      </c>
    </row>
    <row r="2891" spans="1:13" x14ac:dyDescent="0.3">
      <c r="A2891" s="4">
        <f t="shared" si="319"/>
        <v>81000025</v>
      </c>
      <c r="B2891" s="4">
        <v>1</v>
      </c>
      <c r="C2891" s="4">
        <f>INDEX(属性!F:F,MATCH(强化!A2891,属性!A:A,0))</f>
        <v>17</v>
      </c>
      <c r="D2891" s="4">
        <f t="shared" si="320"/>
        <v>9</v>
      </c>
      <c r="E2891" s="4">
        <v>0</v>
      </c>
      <c r="F2891" s="4">
        <v>0</v>
      </c>
      <c r="G2891" s="4">
        <v>0</v>
      </c>
      <c r="H2891" s="4">
        <f t="shared" si="322"/>
        <v>0</v>
      </c>
      <c r="I2891" s="4">
        <f t="shared" si="323"/>
        <v>480</v>
      </c>
      <c r="J2891" s="4">
        <f t="shared" si="321"/>
        <v>90</v>
      </c>
      <c r="K2891" s="4">
        <f t="shared" si="318"/>
        <v>6000</v>
      </c>
      <c r="L2891" s="4">
        <f>IF(D2891=1,"",VLOOKUP(D2891,系数!$AA$1:$AJ$12,MATCH(C2891,圣物评级,0),1))</f>
        <v>5</v>
      </c>
      <c r="M2891" s="4">
        <f t="shared" si="324"/>
        <v>360</v>
      </c>
    </row>
    <row r="2892" spans="1:13" x14ac:dyDescent="0.3">
      <c r="A2892" s="4">
        <f t="shared" si="319"/>
        <v>81000025</v>
      </c>
      <c r="B2892" s="4">
        <v>1</v>
      </c>
      <c r="C2892" s="4">
        <f>INDEX(属性!F:F,MATCH(强化!A2892,属性!A:A,0))</f>
        <v>17</v>
      </c>
      <c r="D2892" s="4">
        <f t="shared" si="320"/>
        <v>10</v>
      </c>
      <c r="E2892" s="4">
        <v>0</v>
      </c>
      <c r="F2892" s="4">
        <v>0</v>
      </c>
      <c r="G2892" s="4">
        <v>0</v>
      </c>
      <c r="H2892" s="4">
        <f t="shared" si="322"/>
        <v>0</v>
      </c>
      <c r="I2892" s="4">
        <f t="shared" si="323"/>
        <v>490</v>
      </c>
      <c r="J2892" s="4">
        <f t="shared" si="321"/>
        <v>100</v>
      </c>
      <c r="K2892" s="4">
        <f t="shared" si="318"/>
        <v>6000</v>
      </c>
      <c r="L2892" s="4">
        <f>IF(D2892=1,"",VLOOKUP(D2892,系数!$AA$1:$AJ$12,MATCH(C2892,圣物评级,0),1))</f>
        <v>10</v>
      </c>
      <c r="M2892" s="4">
        <f t="shared" si="324"/>
        <v>450</v>
      </c>
    </row>
    <row r="2893" spans="1:13" x14ac:dyDescent="0.3">
      <c r="A2893" s="4">
        <f t="shared" si="319"/>
        <v>81000025</v>
      </c>
      <c r="B2893" s="4">
        <v>1</v>
      </c>
      <c r="C2893" s="4">
        <f>INDEX(属性!F:F,MATCH(强化!A2893,属性!A:A,0))</f>
        <v>17</v>
      </c>
      <c r="D2893" s="4">
        <f t="shared" si="320"/>
        <v>11</v>
      </c>
      <c r="E2893" s="4">
        <v>0</v>
      </c>
      <c r="F2893" s="4">
        <v>0</v>
      </c>
      <c r="G2893" s="4">
        <v>0</v>
      </c>
      <c r="H2893" s="4">
        <f t="shared" si="322"/>
        <v>0</v>
      </c>
      <c r="I2893" s="4">
        <f t="shared" si="323"/>
        <v>500</v>
      </c>
      <c r="J2893" s="4">
        <f t="shared" si="321"/>
        <v>120</v>
      </c>
      <c r="K2893" s="4">
        <f t="shared" si="318"/>
        <v>6000</v>
      </c>
      <c r="L2893" s="4">
        <f>IF(D2893=1,"",VLOOKUP(D2893,系数!$AA$1:$AJ$12,MATCH(C2893,圣物评级,0),1))</f>
        <v>10</v>
      </c>
      <c r="M2893" s="4">
        <f t="shared" si="324"/>
        <v>550</v>
      </c>
    </row>
    <row r="2894" spans="1:13" x14ac:dyDescent="0.3">
      <c r="A2894" s="4">
        <f t="shared" si="319"/>
        <v>81000025</v>
      </c>
      <c r="B2894" s="4">
        <v>1</v>
      </c>
      <c r="C2894" s="4">
        <f>INDEX(属性!F:F,MATCH(强化!A2894,属性!A:A,0))</f>
        <v>17</v>
      </c>
      <c r="D2894" s="4">
        <f t="shared" si="320"/>
        <v>12</v>
      </c>
      <c r="E2894" s="4">
        <v>0</v>
      </c>
      <c r="F2894" s="4">
        <v>0</v>
      </c>
      <c r="G2894" s="4">
        <v>0</v>
      </c>
      <c r="H2894" s="4">
        <f t="shared" si="322"/>
        <v>0</v>
      </c>
      <c r="I2894" s="4">
        <f t="shared" si="323"/>
        <v>510</v>
      </c>
      <c r="J2894" s="4">
        <f t="shared" si="321"/>
        <v>140</v>
      </c>
      <c r="K2894" s="4">
        <f t="shared" si="318"/>
        <v>6000</v>
      </c>
      <c r="L2894" s="4">
        <f>IF(D2894=1,"",VLOOKUP(D2894,系数!$AA$1:$AJ$12,MATCH(C2894,圣物评级,0),1))</f>
        <v>10</v>
      </c>
      <c r="M2894" s="4">
        <f t="shared" si="324"/>
        <v>670</v>
      </c>
    </row>
    <row r="2895" spans="1:13" x14ac:dyDescent="0.3">
      <c r="A2895" s="4">
        <f t="shared" si="319"/>
        <v>81000025</v>
      </c>
      <c r="B2895" s="4">
        <v>1</v>
      </c>
      <c r="C2895" s="4">
        <f>INDEX(属性!F:F,MATCH(强化!A2895,属性!A:A,0))</f>
        <v>17</v>
      </c>
      <c r="D2895" s="4">
        <f t="shared" si="320"/>
        <v>13</v>
      </c>
      <c r="E2895" s="4">
        <v>0</v>
      </c>
      <c r="F2895" s="4">
        <v>0</v>
      </c>
      <c r="G2895" s="4">
        <v>0</v>
      </c>
      <c r="H2895" s="4">
        <f t="shared" si="322"/>
        <v>0</v>
      </c>
      <c r="I2895" s="4">
        <f t="shared" si="323"/>
        <v>520</v>
      </c>
      <c r="J2895" s="4">
        <f t="shared" si="321"/>
        <v>160</v>
      </c>
      <c r="K2895" s="4">
        <f t="shared" si="318"/>
        <v>6000</v>
      </c>
      <c r="L2895" s="4">
        <f>IF(D2895=1,"",VLOOKUP(D2895,系数!$AA$1:$AJ$12,MATCH(C2895,圣物评级,0),1))</f>
        <v>10</v>
      </c>
      <c r="M2895" s="4">
        <f t="shared" si="324"/>
        <v>810</v>
      </c>
    </row>
    <row r="2896" spans="1:13" x14ac:dyDescent="0.3">
      <c r="A2896" s="4">
        <f t="shared" si="319"/>
        <v>81000025</v>
      </c>
      <c r="B2896" s="4">
        <v>1</v>
      </c>
      <c r="C2896" s="4">
        <f>INDEX(属性!F:F,MATCH(强化!A2896,属性!A:A,0))</f>
        <v>17</v>
      </c>
      <c r="D2896" s="4">
        <f t="shared" si="320"/>
        <v>14</v>
      </c>
      <c r="E2896" s="4">
        <v>0</v>
      </c>
      <c r="F2896" s="4">
        <v>0</v>
      </c>
      <c r="G2896" s="4">
        <v>0</v>
      </c>
      <c r="H2896" s="4">
        <f t="shared" si="322"/>
        <v>0</v>
      </c>
      <c r="I2896" s="4">
        <f t="shared" si="323"/>
        <v>530</v>
      </c>
      <c r="J2896" s="4">
        <f t="shared" si="321"/>
        <v>180</v>
      </c>
      <c r="K2896" s="4">
        <f t="shared" si="318"/>
        <v>6000</v>
      </c>
      <c r="L2896" s="4">
        <f>IF(D2896=1,"",VLOOKUP(D2896,系数!$AA$1:$AJ$12,MATCH(C2896,圣物评级,0),1))</f>
        <v>10</v>
      </c>
      <c r="M2896" s="4">
        <f t="shared" si="324"/>
        <v>970</v>
      </c>
    </row>
    <row r="2897" spans="1:13" x14ac:dyDescent="0.3">
      <c r="A2897" s="4">
        <f t="shared" si="319"/>
        <v>81000025</v>
      </c>
      <c r="B2897" s="4">
        <v>1</v>
      </c>
      <c r="C2897" s="4">
        <f>INDEX(属性!F:F,MATCH(强化!A2897,属性!A:A,0))</f>
        <v>17</v>
      </c>
      <c r="D2897" s="4">
        <f t="shared" si="320"/>
        <v>15</v>
      </c>
      <c r="E2897" s="4">
        <v>0</v>
      </c>
      <c r="F2897" s="4">
        <v>0</v>
      </c>
      <c r="G2897" s="4">
        <v>0</v>
      </c>
      <c r="H2897" s="4">
        <f t="shared" si="322"/>
        <v>0</v>
      </c>
      <c r="I2897" s="4">
        <f t="shared" si="323"/>
        <v>540</v>
      </c>
      <c r="J2897" s="4">
        <f t="shared" si="321"/>
        <v>200</v>
      </c>
      <c r="K2897" s="4">
        <f t="shared" si="318"/>
        <v>6000</v>
      </c>
      <c r="L2897" s="4">
        <f>IF(D2897=1,"",VLOOKUP(D2897,系数!$AA$1:$AJ$12,MATCH(C2897,圣物评级,0),1))</f>
        <v>10</v>
      </c>
      <c r="M2897" s="4">
        <f t="shared" si="324"/>
        <v>1150</v>
      </c>
    </row>
    <row r="2898" spans="1:13" x14ac:dyDescent="0.3">
      <c r="A2898" s="4">
        <f t="shared" si="319"/>
        <v>81000025</v>
      </c>
      <c r="B2898" s="4">
        <v>1</v>
      </c>
      <c r="C2898" s="4">
        <f>INDEX(属性!F:F,MATCH(强化!A2898,属性!A:A,0))</f>
        <v>17</v>
      </c>
      <c r="D2898" s="4">
        <f t="shared" si="320"/>
        <v>16</v>
      </c>
      <c r="E2898" s="4">
        <v>0</v>
      </c>
      <c r="F2898" s="4">
        <v>0</v>
      </c>
      <c r="G2898" s="4">
        <v>0</v>
      </c>
      <c r="H2898" s="4">
        <f t="shared" si="322"/>
        <v>0</v>
      </c>
      <c r="I2898" s="4">
        <f t="shared" si="323"/>
        <v>550</v>
      </c>
      <c r="J2898" s="4">
        <f t="shared" si="321"/>
        <v>220</v>
      </c>
      <c r="K2898" s="4">
        <f t="shared" si="318"/>
        <v>6000</v>
      </c>
      <c r="L2898" s="4">
        <f>IF(D2898=1,"",VLOOKUP(D2898,系数!$AA$1:$AJ$12,MATCH(C2898,圣物评级,0),1))</f>
        <v>10</v>
      </c>
      <c r="M2898" s="4">
        <f t="shared" si="324"/>
        <v>1350</v>
      </c>
    </row>
    <row r="2899" spans="1:13" x14ac:dyDescent="0.3">
      <c r="A2899" s="4">
        <f t="shared" si="319"/>
        <v>81000025</v>
      </c>
      <c r="B2899" s="4">
        <v>1</v>
      </c>
      <c r="C2899" s="4">
        <f>INDEX(属性!F:F,MATCH(强化!A2899,属性!A:A,0))</f>
        <v>17</v>
      </c>
      <c r="D2899" s="4">
        <f t="shared" si="320"/>
        <v>17</v>
      </c>
      <c r="E2899" s="4">
        <v>0</v>
      </c>
      <c r="F2899" s="4">
        <v>0</v>
      </c>
      <c r="G2899" s="4">
        <v>0</v>
      </c>
      <c r="H2899" s="4">
        <f t="shared" si="322"/>
        <v>0</v>
      </c>
      <c r="I2899" s="4">
        <f t="shared" si="323"/>
        <v>560</v>
      </c>
      <c r="J2899" s="4">
        <f t="shared" si="321"/>
        <v>240</v>
      </c>
      <c r="K2899" s="4">
        <f t="shared" si="318"/>
        <v>6000</v>
      </c>
      <c r="L2899" s="4">
        <f>IF(D2899=1,"",VLOOKUP(D2899,系数!$AA$1:$AJ$12,MATCH(C2899,圣物评级,0),1))</f>
        <v>10</v>
      </c>
      <c r="M2899" s="4">
        <f t="shared" si="324"/>
        <v>1570</v>
      </c>
    </row>
    <row r="2900" spans="1:13" x14ac:dyDescent="0.3">
      <c r="A2900" s="4">
        <f t="shared" si="319"/>
        <v>81000025</v>
      </c>
      <c r="B2900" s="4">
        <v>1</v>
      </c>
      <c r="C2900" s="4">
        <f>INDEX(属性!F:F,MATCH(强化!A2900,属性!A:A,0))</f>
        <v>17</v>
      </c>
      <c r="D2900" s="4">
        <f t="shared" si="320"/>
        <v>18</v>
      </c>
      <c r="E2900" s="4">
        <v>0</v>
      </c>
      <c r="F2900" s="4">
        <v>0</v>
      </c>
      <c r="G2900" s="4">
        <v>0</v>
      </c>
      <c r="H2900" s="4">
        <f t="shared" si="322"/>
        <v>0</v>
      </c>
      <c r="I2900" s="4">
        <f t="shared" si="323"/>
        <v>570</v>
      </c>
      <c r="J2900" s="4">
        <f t="shared" si="321"/>
        <v>260</v>
      </c>
      <c r="K2900" s="4">
        <f t="shared" si="318"/>
        <v>6000</v>
      </c>
      <c r="L2900" s="4">
        <f>IF(D2900=1,"",VLOOKUP(D2900,系数!$AA$1:$AJ$12,MATCH(C2900,圣物评级,0),1))</f>
        <v>10</v>
      </c>
      <c r="M2900" s="4">
        <f t="shared" si="324"/>
        <v>1810</v>
      </c>
    </row>
    <row r="2901" spans="1:13" x14ac:dyDescent="0.3">
      <c r="A2901" s="4">
        <f t="shared" si="319"/>
        <v>81000025</v>
      </c>
      <c r="B2901" s="4">
        <v>1</v>
      </c>
      <c r="C2901" s="4">
        <f>INDEX(属性!F:F,MATCH(强化!A2901,属性!A:A,0))</f>
        <v>17</v>
      </c>
      <c r="D2901" s="4">
        <f t="shared" si="320"/>
        <v>19</v>
      </c>
      <c r="E2901" s="4">
        <v>0</v>
      </c>
      <c r="F2901" s="4">
        <v>0</v>
      </c>
      <c r="G2901" s="4">
        <v>0</v>
      </c>
      <c r="H2901" s="4">
        <f t="shared" si="322"/>
        <v>0</v>
      </c>
      <c r="I2901" s="4">
        <f t="shared" si="323"/>
        <v>580</v>
      </c>
      <c r="J2901" s="4">
        <f t="shared" si="321"/>
        <v>280</v>
      </c>
      <c r="K2901" s="4">
        <f t="shared" si="318"/>
        <v>6000</v>
      </c>
      <c r="L2901" s="4">
        <f>IF(D2901=1,"",VLOOKUP(D2901,系数!$AA$1:$AJ$12,MATCH(C2901,圣物评级,0),1))</f>
        <v>10</v>
      </c>
      <c r="M2901" s="4">
        <f t="shared" si="324"/>
        <v>2070</v>
      </c>
    </row>
    <row r="2902" spans="1:13" x14ac:dyDescent="0.3">
      <c r="A2902" s="4">
        <f t="shared" si="319"/>
        <v>81000025</v>
      </c>
      <c r="B2902" s="4">
        <v>1</v>
      </c>
      <c r="C2902" s="4">
        <f>INDEX(属性!F:F,MATCH(强化!A2902,属性!A:A,0))</f>
        <v>17</v>
      </c>
      <c r="D2902" s="4">
        <f t="shared" si="320"/>
        <v>20</v>
      </c>
      <c r="E2902" s="4">
        <v>0</v>
      </c>
      <c r="F2902" s="4">
        <v>0</v>
      </c>
      <c r="G2902" s="4">
        <v>0</v>
      </c>
      <c r="H2902" s="4">
        <f t="shared" si="322"/>
        <v>0</v>
      </c>
      <c r="I2902" s="4">
        <f t="shared" si="323"/>
        <v>590</v>
      </c>
      <c r="J2902" s="4">
        <f t="shared" si="321"/>
        <v>300</v>
      </c>
      <c r="K2902" s="4">
        <f t="shared" si="318"/>
        <v>6000</v>
      </c>
      <c r="L2902" s="4">
        <f>IF(D2902=1,"",VLOOKUP(D2902,系数!$AA$1:$AJ$12,MATCH(C2902,圣物评级,0),1))</f>
        <v>15</v>
      </c>
      <c r="M2902" s="4">
        <f t="shared" si="324"/>
        <v>2350</v>
      </c>
    </row>
    <row r="2903" spans="1:13" x14ac:dyDescent="0.3">
      <c r="A2903" s="4">
        <f t="shared" si="319"/>
        <v>81000025</v>
      </c>
      <c r="B2903" s="4">
        <v>1</v>
      </c>
      <c r="C2903" s="4">
        <f>INDEX(属性!F:F,MATCH(强化!A2903,属性!A:A,0))</f>
        <v>17</v>
      </c>
      <c r="D2903" s="4">
        <f t="shared" si="320"/>
        <v>21</v>
      </c>
      <c r="E2903" s="4">
        <v>0</v>
      </c>
      <c r="F2903" s="4">
        <v>0</v>
      </c>
      <c r="G2903" s="4">
        <v>0</v>
      </c>
      <c r="H2903" s="4">
        <f t="shared" si="322"/>
        <v>0</v>
      </c>
      <c r="I2903" s="4">
        <f t="shared" si="323"/>
        <v>600</v>
      </c>
      <c r="J2903" s="4">
        <f t="shared" si="321"/>
        <v>320</v>
      </c>
      <c r="K2903" s="4">
        <f t="shared" si="318"/>
        <v>6000</v>
      </c>
      <c r="L2903" s="4">
        <f>IF(D2903=1,"",VLOOKUP(D2903,系数!$AA$1:$AJ$12,MATCH(C2903,圣物评级,0),1))</f>
        <v>15</v>
      </c>
      <c r="M2903" s="4">
        <f t="shared" si="324"/>
        <v>2650</v>
      </c>
    </row>
    <row r="2904" spans="1:13" x14ac:dyDescent="0.3">
      <c r="A2904" s="4">
        <f t="shared" si="319"/>
        <v>81000025</v>
      </c>
      <c r="B2904" s="4">
        <v>1</v>
      </c>
      <c r="C2904" s="4">
        <f>INDEX(属性!F:F,MATCH(强化!A2904,属性!A:A,0))</f>
        <v>17</v>
      </c>
      <c r="D2904" s="4">
        <f t="shared" si="320"/>
        <v>22</v>
      </c>
      <c r="E2904" s="4">
        <v>0</v>
      </c>
      <c r="F2904" s="4">
        <v>0</v>
      </c>
      <c r="G2904" s="4">
        <v>0</v>
      </c>
      <c r="H2904" s="4">
        <f t="shared" si="322"/>
        <v>0</v>
      </c>
      <c r="I2904" s="4">
        <f t="shared" si="323"/>
        <v>610</v>
      </c>
      <c r="J2904" s="4">
        <f t="shared" si="321"/>
        <v>340</v>
      </c>
      <c r="K2904" s="4">
        <f t="shared" si="318"/>
        <v>6000</v>
      </c>
      <c r="L2904" s="4">
        <f>IF(D2904=1,"",VLOOKUP(D2904,系数!$AA$1:$AJ$12,MATCH(C2904,圣物评级,0),1))</f>
        <v>15</v>
      </c>
      <c r="M2904" s="4">
        <f t="shared" si="324"/>
        <v>2970</v>
      </c>
    </row>
    <row r="2905" spans="1:13" x14ac:dyDescent="0.3">
      <c r="A2905" s="4">
        <f t="shared" si="319"/>
        <v>81000025</v>
      </c>
      <c r="B2905" s="4">
        <v>1</v>
      </c>
      <c r="C2905" s="4">
        <f>INDEX(属性!F:F,MATCH(强化!A2905,属性!A:A,0))</f>
        <v>17</v>
      </c>
      <c r="D2905" s="4">
        <f t="shared" si="320"/>
        <v>23</v>
      </c>
      <c r="E2905" s="4">
        <v>0</v>
      </c>
      <c r="F2905" s="4">
        <v>0</v>
      </c>
      <c r="G2905" s="4">
        <v>0</v>
      </c>
      <c r="H2905" s="4">
        <f t="shared" si="322"/>
        <v>0</v>
      </c>
      <c r="I2905" s="4">
        <f t="shared" si="323"/>
        <v>620</v>
      </c>
      <c r="J2905" s="4">
        <f t="shared" si="321"/>
        <v>360</v>
      </c>
      <c r="K2905" s="4">
        <f t="shared" si="318"/>
        <v>6000</v>
      </c>
      <c r="L2905" s="4">
        <f>IF(D2905=1,"",VLOOKUP(D2905,系数!$AA$1:$AJ$12,MATCH(C2905,圣物评级,0),1))</f>
        <v>15</v>
      </c>
      <c r="M2905" s="4">
        <f t="shared" si="324"/>
        <v>3310</v>
      </c>
    </row>
    <row r="2906" spans="1:13" x14ac:dyDescent="0.3">
      <c r="A2906" s="4">
        <f t="shared" si="319"/>
        <v>81000025</v>
      </c>
      <c r="B2906" s="4">
        <v>1</v>
      </c>
      <c r="C2906" s="4">
        <f>INDEX(属性!F:F,MATCH(强化!A2906,属性!A:A,0))</f>
        <v>17</v>
      </c>
      <c r="D2906" s="4">
        <f t="shared" si="320"/>
        <v>24</v>
      </c>
      <c r="E2906" s="4">
        <v>0</v>
      </c>
      <c r="F2906" s="4">
        <v>0</v>
      </c>
      <c r="G2906" s="4">
        <v>0</v>
      </c>
      <c r="H2906" s="4">
        <f t="shared" si="322"/>
        <v>0</v>
      </c>
      <c r="I2906" s="4">
        <f t="shared" si="323"/>
        <v>630</v>
      </c>
      <c r="J2906" s="4">
        <f t="shared" si="321"/>
        <v>380</v>
      </c>
      <c r="K2906" s="4">
        <f t="shared" si="318"/>
        <v>6000</v>
      </c>
      <c r="L2906" s="4">
        <f>IF(D2906=1,"",VLOOKUP(D2906,系数!$AA$1:$AJ$12,MATCH(C2906,圣物评级,0),1))</f>
        <v>15</v>
      </c>
      <c r="M2906" s="4">
        <f t="shared" si="324"/>
        <v>3670</v>
      </c>
    </row>
    <row r="2907" spans="1:13" x14ac:dyDescent="0.3">
      <c r="A2907" s="4">
        <f t="shared" si="319"/>
        <v>81000025</v>
      </c>
      <c r="B2907" s="4">
        <v>1</v>
      </c>
      <c r="C2907" s="4">
        <f>INDEX(属性!F:F,MATCH(强化!A2907,属性!A:A,0))</f>
        <v>17</v>
      </c>
      <c r="D2907" s="4">
        <f t="shared" si="320"/>
        <v>25</v>
      </c>
      <c r="E2907" s="4">
        <v>0</v>
      </c>
      <c r="F2907" s="4">
        <v>0</v>
      </c>
      <c r="G2907" s="4">
        <v>0</v>
      </c>
      <c r="H2907" s="4">
        <f t="shared" si="322"/>
        <v>0</v>
      </c>
      <c r="I2907" s="4">
        <f t="shared" si="323"/>
        <v>640</v>
      </c>
      <c r="J2907" s="4">
        <f t="shared" si="321"/>
        <v>400</v>
      </c>
      <c r="K2907" s="4">
        <f t="shared" si="318"/>
        <v>6000</v>
      </c>
      <c r="L2907" s="4">
        <f>IF(D2907=1,"",VLOOKUP(D2907,系数!$AA$1:$AJ$12,MATCH(C2907,圣物评级,0),1))</f>
        <v>15</v>
      </c>
      <c r="M2907" s="4">
        <f t="shared" si="324"/>
        <v>4050</v>
      </c>
    </row>
    <row r="2908" spans="1:13" x14ac:dyDescent="0.3">
      <c r="A2908" s="4">
        <f t="shared" si="319"/>
        <v>81000025</v>
      </c>
      <c r="B2908" s="4">
        <v>1</v>
      </c>
      <c r="C2908" s="4">
        <f>INDEX(属性!F:F,MATCH(强化!A2908,属性!A:A,0))</f>
        <v>17</v>
      </c>
      <c r="D2908" s="4">
        <f t="shared" si="320"/>
        <v>26</v>
      </c>
      <c r="E2908" s="4">
        <v>0</v>
      </c>
      <c r="F2908" s="4">
        <v>0</v>
      </c>
      <c r="G2908" s="4">
        <v>0</v>
      </c>
      <c r="H2908" s="4">
        <f t="shared" si="322"/>
        <v>0</v>
      </c>
      <c r="I2908" s="4">
        <f t="shared" si="323"/>
        <v>650</v>
      </c>
      <c r="J2908" s="4">
        <f t="shared" si="321"/>
        <v>420</v>
      </c>
      <c r="K2908" s="4">
        <f t="shared" si="318"/>
        <v>6000</v>
      </c>
      <c r="L2908" s="4">
        <f>IF(D2908=1,"",VLOOKUP(D2908,系数!$AA$1:$AJ$12,MATCH(C2908,圣物评级,0),1))</f>
        <v>15</v>
      </c>
      <c r="M2908" s="4">
        <f t="shared" si="324"/>
        <v>4450</v>
      </c>
    </row>
    <row r="2909" spans="1:13" x14ac:dyDescent="0.3">
      <c r="A2909" s="4">
        <f t="shared" si="319"/>
        <v>81000025</v>
      </c>
      <c r="B2909" s="4">
        <v>1</v>
      </c>
      <c r="C2909" s="4">
        <f>INDEX(属性!F:F,MATCH(强化!A2909,属性!A:A,0))</f>
        <v>17</v>
      </c>
      <c r="D2909" s="4">
        <f t="shared" si="320"/>
        <v>27</v>
      </c>
      <c r="E2909" s="4">
        <v>0</v>
      </c>
      <c r="F2909" s="4">
        <v>0</v>
      </c>
      <c r="G2909" s="4">
        <v>0</v>
      </c>
      <c r="H2909" s="4">
        <f t="shared" si="322"/>
        <v>0</v>
      </c>
      <c r="I2909" s="4">
        <f t="shared" si="323"/>
        <v>660</v>
      </c>
      <c r="J2909" s="4">
        <f t="shared" si="321"/>
        <v>440</v>
      </c>
      <c r="K2909" s="4">
        <f t="shared" si="318"/>
        <v>6000</v>
      </c>
      <c r="L2909" s="4">
        <f>IF(D2909=1,"",VLOOKUP(D2909,系数!$AA$1:$AJ$12,MATCH(C2909,圣物评级,0),1))</f>
        <v>15</v>
      </c>
      <c r="M2909" s="4">
        <f t="shared" si="324"/>
        <v>4870</v>
      </c>
    </row>
    <row r="2910" spans="1:13" x14ac:dyDescent="0.3">
      <c r="A2910" s="4">
        <f t="shared" si="319"/>
        <v>81000025</v>
      </c>
      <c r="B2910" s="4">
        <v>1</v>
      </c>
      <c r="C2910" s="4">
        <f>INDEX(属性!F:F,MATCH(强化!A2910,属性!A:A,0))</f>
        <v>17</v>
      </c>
      <c r="D2910" s="4">
        <f t="shared" si="320"/>
        <v>28</v>
      </c>
      <c r="E2910" s="4">
        <v>0</v>
      </c>
      <c r="F2910" s="4">
        <v>0</v>
      </c>
      <c r="G2910" s="4">
        <v>0</v>
      </c>
      <c r="H2910" s="4">
        <f t="shared" si="322"/>
        <v>0</v>
      </c>
      <c r="I2910" s="4">
        <f t="shared" si="323"/>
        <v>670</v>
      </c>
      <c r="J2910" s="4">
        <f t="shared" si="321"/>
        <v>460</v>
      </c>
      <c r="K2910" s="4">
        <f t="shared" si="318"/>
        <v>6000</v>
      </c>
      <c r="L2910" s="4">
        <f>IF(D2910=1,"",VLOOKUP(D2910,系数!$AA$1:$AJ$12,MATCH(C2910,圣物评级,0),1))</f>
        <v>15</v>
      </c>
      <c r="M2910" s="4">
        <f t="shared" si="324"/>
        <v>5310</v>
      </c>
    </row>
    <row r="2911" spans="1:13" x14ac:dyDescent="0.3">
      <c r="A2911" s="4">
        <f t="shared" si="319"/>
        <v>81000025</v>
      </c>
      <c r="B2911" s="4">
        <v>1</v>
      </c>
      <c r="C2911" s="4">
        <f>INDEX(属性!F:F,MATCH(强化!A2911,属性!A:A,0))</f>
        <v>17</v>
      </c>
      <c r="D2911" s="4">
        <f t="shared" si="320"/>
        <v>29</v>
      </c>
      <c r="E2911" s="4">
        <v>0</v>
      </c>
      <c r="F2911" s="4">
        <v>0</v>
      </c>
      <c r="G2911" s="4">
        <v>0</v>
      </c>
      <c r="H2911" s="4">
        <f t="shared" si="322"/>
        <v>0</v>
      </c>
      <c r="I2911" s="4">
        <f t="shared" si="323"/>
        <v>680</v>
      </c>
      <c r="J2911" s="4">
        <f t="shared" si="321"/>
        <v>480</v>
      </c>
      <c r="K2911" s="4">
        <f t="shared" si="318"/>
        <v>6000</v>
      </c>
      <c r="L2911" s="4">
        <f>IF(D2911=1,"",VLOOKUP(D2911,系数!$AA$1:$AJ$12,MATCH(C2911,圣物评级,0),1))</f>
        <v>15</v>
      </c>
      <c r="M2911" s="4">
        <f t="shared" si="324"/>
        <v>5770</v>
      </c>
    </row>
    <row r="2912" spans="1:13" x14ac:dyDescent="0.3">
      <c r="A2912" s="4">
        <f t="shared" si="319"/>
        <v>81000025</v>
      </c>
      <c r="B2912" s="4">
        <v>1</v>
      </c>
      <c r="C2912" s="4">
        <f>INDEX(属性!F:F,MATCH(强化!A2912,属性!A:A,0))</f>
        <v>17</v>
      </c>
      <c r="D2912" s="4">
        <f t="shared" si="320"/>
        <v>30</v>
      </c>
      <c r="E2912" s="4">
        <v>0</v>
      </c>
      <c r="F2912" s="4">
        <v>0</v>
      </c>
      <c r="G2912" s="4">
        <v>0</v>
      </c>
      <c r="H2912" s="4">
        <f t="shared" si="322"/>
        <v>0</v>
      </c>
      <c r="I2912" s="4">
        <f t="shared" si="323"/>
        <v>690</v>
      </c>
      <c r="J2912" s="4">
        <f t="shared" si="321"/>
        <v>500</v>
      </c>
      <c r="K2912" s="4">
        <f t="shared" si="318"/>
        <v>6000</v>
      </c>
      <c r="L2912" s="4">
        <f>IF(D2912=1,"",VLOOKUP(D2912,系数!$AA$1:$AJ$12,MATCH(C2912,圣物评级,0),1))</f>
        <v>20</v>
      </c>
      <c r="M2912" s="4">
        <f t="shared" si="324"/>
        <v>6250</v>
      </c>
    </row>
    <row r="2913" spans="1:13" x14ac:dyDescent="0.3">
      <c r="A2913" s="4">
        <f t="shared" si="319"/>
        <v>81000025</v>
      </c>
      <c r="B2913" s="4">
        <v>1</v>
      </c>
      <c r="C2913" s="4">
        <f>INDEX(属性!F:F,MATCH(强化!A2913,属性!A:A,0))</f>
        <v>17</v>
      </c>
      <c r="D2913" s="4">
        <f t="shared" si="320"/>
        <v>31</v>
      </c>
      <c r="E2913" s="4">
        <v>0</v>
      </c>
      <c r="F2913" s="4">
        <v>0</v>
      </c>
      <c r="G2913" s="4">
        <v>0</v>
      </c>
      <c r="H2913" s="4">
        <f t="shared" si="322"/>
        <v>0</v>
      </c>
      <c r="I2913" s="4">
        <f t="shared" si="323"/>
        <v>700</v>
      </c>
      <c r="J2913" s="4">
        <f t="shared" si="321"/>
        <v>530</v>
      </c>
      <c r="K2913" s="4">
        <f t="shared" si="318"/>
        <v>6000</v>
      </c>
      <c r="L2913" s="4">
        <f>IF(D2913=1,"",VLOOKUP(D2913,系数!$AA$1:$AJ$12,MATCH(C2913,圣物评级,0),1))</f>
        <v>20</v>
      </c>
      <c r="M2913" s="4">
        <f t="shared" si="324"/>
        <v>6750</v>
      </c>
    </row>
    <row r="2914" spans="1:13" x14ac:dyDescent="0.3">
      <c r="A2914" s="4">
        <f t="shared" si="319"/>
        <v>81000025</v>
      </c>
      <c r="B2914" s="4">
        <v>1</v>
      </c>
      <c r="C2914" s="4">
        <f>INDEX(属性!F:F,MATCH(强化!A2914,属性!A:A,0))</f>
        <v>17</v>
      </c>
      <c r="D2914" s="4">
        <f t="shared" si="320"/>
        <v>32</v>
      </c>
      <c r="E2914" s="4">
        <v>0</v>
      </c>
      <c r="F2914" s="4">
        <v>0</v>
      </c>
      <c r="G2914" s="4">
        <v>0</v>
      </c>
      <c r="H2914" s="4">
        <f t="shared" si="322"/>
        <v>0</v>
      </c>
      <c r="I2914" s="4">
        <f t="shared" si="323"/>
        <v>710</v>
      </c>
      <c r="J2914" s="4">
        <f t="shared" si="321"/>
        <v>560</v>
      </c>
      <c r="K2914" s="4">
        <f t="shared" si="318"/>
        <v>6000</v>
      </c>
      <c r="L2914" s="4">
        <f>IF(D2914=1,"",VLOOKUP(D2914,系数!$AA$1:$AJ$12,MATCH(C2914,圣物评级,0),1))</f>
        <v>20</v>
      </c>
      <c r="M2914" s="4">
        <f t="shared" si="324"/>
        <v>7280</v>
      </c>
    </row>
    <row r="2915" spans="1:13" x14ac:dyDescent="0.3">
      <c r="A2915" s="4">
        <f t="shared" si="319"/>
        <v>81000025</v>
      </c>
      <c r="B2915" s="4">
        <v>1</v>
      </c>
      <c r="C2915" s="4">
        <f>INDEX(属性!F:F,MATCH(强化!A2915,属性!A:A,0))</f>
        <v>17</v>
      </c>
      <c r="D2915" s="4">
        <f t="shared" si="320"/>
        <v>33</v>
      </c>
      <c r="E2915" s="4">
        <v>0</v>
      </c>
      <c r="F2915" s="4">
        <v>0</v>
      </c>
      <c r="G2915" s="4">
        <v>0</v>
      </c>
      <c r="H2915" s="4">
        <f t="shared" si="322"/>
        <v>0</v>
      </c>
      <c r="I2915" s="4">
        <f t="shared" si="323"/>
        <v>720</v>
      </c>
      <c r="J2915" s="4">
        <f t="shared" si="321"/>
        <v>590</v>
      </c>
      <c r="K2915" s="4">
        <f t="shared" si="318"/>
        <v>6000</v>
      </c>
      <c r="L2915" s="4">
        <f>IF(D2915=1,"",VLOOKUP(D2915,系数!$AA$1:$AJ$12,MATCH(C2915,圣物评级,0),1))</f>
        <v>20</v>
      </c>
      <c r="M2915" s="4">
        <f t="shared" si="324"/>
        <v>7840</v>
      </c>
    </row>
    <row r="2916" spans="1:13" x14ac:dyDescent="0.3">
      <c r="A2916" s="4">
        <f t="shared" si="319"/>
        <v>81000025</v>
      </c>
      <c r="B2916" s="4">
        <v>1</v>
      </c>
      <c r="C2916" s="4">
        <f>INDEX(属性!F:F,MATCH(强化!A2916,属性!A:A,0))</f>
        <v>17</v>
      </c>
      <c r="D2916" s="4">
        <f t="shared" si="320"/>
        <v>34</v>
      </c>
      <c r="E2916" s="4">
        <v>0</v>
      </c>
      <c r="F2916" s="4">
        <v>0</v>
      </c>
      <c r="G2916" s="4">
        <v>0</v>
      </c>
      <c r="H2916" s="4">
        <f t="shared" si="322"/>
        <v>0</v>
      </c>
      <c r="I2916" s="4">
        <f t="shared" si="323"/>
        <v>730</v>
      </c>
      <c r="J2916" s="4">
        <f t="shared" si="321"/>
        <v>620</v>
      </c>
      <c r="K2916" s="4">
        <f t="shared" si="318"/>
        <v>6000</v>
      </c>
      <c r="L2916" s="4">
        <f>IF(D2916=1,"",VLOOKUP(D2916,系数!$AA$1:$AJ$12,MATCH(C2916,圣物评级,0),1))</f>
        <v>20</v>
      </c>
      <c r="M2916" s="4">
        <f t="shared" si="324"/>
        <v>8430</v>
      </c>
    </row>
    <row r="2917" spans="1:13" x14ac:dyDescent="0.3">
      <c r="A2917" s="4">
        <f t="shared" si="319"/>
        <v>81000025</v>
      </c>
      <c r="B2917" s="4">
        <v>1</v>
      </c>
      <c r="C2917" s="4">
        <f>INDEX(属性!F:F,MATCH(强化!A2917,属性!A:A,0))</f>
        <v>17</v>
      </c>
      <c r="D2917" s="4">
        <f t="shared" si="320"/>
        <v>35</v>
      </c>
      <c r="E2917" s="4">
        <v>0</v>
      </c>
      <c r="F2917" s="4">
        <v>0</v>
      </c>
      <c r="G2917" s="4">
        <v>0</v>
      </c>
      <c r="H2917" s="4">
        <f t="shared" si="322"/>
        <v>0</v>
      </c>
      <c r="I2917" s="4">
        <f t="shared" si="323"/>
        <v>740</v>
      </c>
      <c r="J2917" s="4">
        <f t="shared" si="321"/>
        <v>650</v>
      </c>
      <c r="K2917" s="4">
        <f t="shared" si="318"/>
        <v>6000</v>
      </c>
      <c r="L2917" s="4">
        <f>IF(D2917=1,"",VLOOKUP(D2917,系数!$AA$1:$AJ$12,MATCH(C2917,圣物评级,0),1))</f>
        <v>20</v>
      </c>
      <c r="M2917" s="4">
        <f t="shared" si="324"/>
        <v>9050</v>
      </c>
    </row>
    <row r="2918" spans="1:13" x14ac:dyDescent="0.3">
      <c r="A2918" s="4">
        <f t="shared" si="319"/>
        <v>81000025</v>
      </c>
      <c r="B2918" s="4">
        <v>1</v>
      </c>
      <c r="C2918" s="4">
        <f>INDEX(属性!F:F,MATCH(强化!A2918,属性!A:A,0))</f>
        <v>17</v>
      </c>
      <c r="D2918" s="4">
        <f t="shared" si="320"/>
        <v>36</v>
      </c>
      <c r="E2918" s="4">
        <v>0</v>
      </c>
      <c r="F2918" s="4">
        <v>0</v>
      </c>
      <c r="G2918" s="4">
        <v>0</v>
      </c>
      <c r="H2918" s="4">
        <f t="shared" si="322"/>
        <v>0</v>
      </c>
      <c r="I2918" s="4">
        <f t="shared" si="323"/>
        <v>750</v>
      </c>
      <c r="J2918" s="4">
        <f t="shared" si="321"/>
        <v>680</v>
      </c>
      <c r="K2918" s="4">
        <f t="shared" si="318"/>
        <v>6000</v>
      </c>
      <c r="L2918" s="4">
        <f>IF(D2918=1,"",VLOOKUP(D2918,系数!$AA$1:$AJ$12,MATCH(C2918,圣物评级,0),1))</f>
        <v>20</v>
      </c>
      <c r="M2918" s="4">
        <f t="shared" si="324"/>
        <v>9700</v>
      </c>
    </row>
    <row r="2919" spans="1:13" x14ac:dyDescent="0.3">
      <c r="A2919" s="4">
        <f t="shared" si="319"/>
        <v>81000025</v>
      </c>
      <c r="B2919" s="4">
        <v>1</v>
      </c>
      <c r="C2919" s="4">
        <f>INDEX(属性!F:F,MATCH(强化!A2919,属性!A:A,0))</f>
        <v>17</v>
      </c>
      <c r="D2919" s="4">
        <f t="shared" si="320"/>
        <v>37</v>
      </c>
      <c r="E2919" s="4">
        <v>0</v>
      </c>
      <c r="F2919" s="4">
        <v>0</v>
      </c>
      <c r="G2919" s="4">
        <v>0</v>
      </c>
      <c r="H2919" s="4">
        <f t="shared" si="322"/>
        <v>0</v>
      </c>
      <c r="I2919" s="4">
        <f t="shared" si="323"/>
        <v>760</v>
      </c>
      <c r="J2919" s="4">
        <f t="shared" si="321"/>
        <v>710</v>
      </c>
      <c r="K2919" s="4">
        <f t="shared" si="318"/>
        <v>6000</v>
      </c>
      <c r="L2919" s="4">
        <f>IF(D2919=1,"",VLOOKUP(D2919,系数!$AA$1:$AJ$12,MATCH(C2919,圣物评级,0),1))</f>
        <v>20</v>
      </c>
      <c r="M2919" s="4">
        <f t="shared" si="324"/>
        <v>10380</v>
      </c>
    </row>
    <row r="2920" spans="1:13" x14ac:dyDescent="0.3">
      <c r="A2920" s="4">
        <f t="shared" si="319"/>
        <v>81000025</v>
      </c>
      <c r="B2920" s="4">
        <v>1</v>
      </c>
      <c r="C2920" s="4">
        <f>INDEX(属性!F:F,MATCH(强化!A2920,属性!A:A,0))</f>
        <v>17</v>
      </c>
      <c r="D2920" s="4">
        <f t="shared" si="320"/>
        <v>38</v>
      </c>
      <c r="E2920" s="4">
        <v>0</v>
      </c>
      <c r="F2920" s="4">
        <v>0</v>
      </c>
      <c r="G2920" s="4">
        <v>0</v>
      </c>
      <c r="H2920" s="4">
        <f t="shared" si="322"/>
        <v>0</v>
      </c>
      <c r="I2920" s="4">
        <f t="shared" si="323"/>
        <v>770</v>
      </c>
      <c r="J2920" s="4">
        <f t="shared" si="321"/>
        <v>740</v>
      </c>
      <c r="K2920" s="4">
        <f t="shared" si="318"/>
        <v>6000</v>
      </c>
      <c r="L2920" s="4">
        <f>IF(D2920=1,"",VLOOKUP(D2920,系数!$AA$1:$AJ$12,MATCH(C2920,圣物评级,0),1))</f>
        <v>20</v>
      </c>
      <c r="M2920" s="4">
        <f t="shared" si="324"/>
        <v>11090</v>
      </c>
    </row>
    <row r="2921" spans="1:13" x14ac:dyDescent="0.3">
      <c r="A2921" s="4">
        <f t="shared" si="319"/>
        <v>81000025</v>
      </c>
      <c r="B2921" s="4">
        <v>1</v>
      </c>
      <c r="C2921" s="4">
        <f>INDEX(属性!F:F,MATCH(强化!A2921,属性!A:A,0))</f>
        <v>17</v>
      </c>
      <c r="D2921" s="4">
        <f t="shared" si="320"/>
        <v>39</v>
      </c>
      <c r="E2921" s="4">
        <v>0</v>
      </c>
      <c r="F2921" s="4">
        <v>0</v>
      </c>
      <c r="G2921" s="4">
        <v>0</v>
      </c>
      <c r="H2921" s="4">
        <f t="shared" si="322"/>
        <v>0</v>
      </c>
      <c r="I2921" s="4">
        <f t="shared" si="323"/>
        <v>780</v>
      </c>
      <c r="J2921" s="4">
        <f t="shared" si="321"/>
        <v>770</v>
      </c>
      <c r="K2921" s="4">
        <f t="shared" si="318"/>
        <v>6000</v>
      </c>
      <c r="L2921" s="4">
        <f>IF(D2921=1,"",VLOOKUP(D2921,系数!$AA$1:$AJ$12,MATCH(C2921,圣物评级,0),1))</f>
        <v>20</v>
      </c>
      <c r="M2921" s="4">
        <f t="shared" si="324"/>
        <v>11830</v>
      </c>
    </row>
    <row r="2922" spans="1:13" x14ac:dyDescent="0.3">
      <c r="A2922" s="4">
        <f t="shared" si="319"/>
        <v>81000025</v>
      </c>
      <c r="B2922" s="4">
        <v>1</v>
      </c>
      <c r="C2922" s="4">
        <f>INDEX(属性!F:F,MATCH(强化!A2922,属性!A:A,0))</f>
        <v>17</v>
      </c>
      <c r="D2922" s="4">
        <f t="shared" si="320"/>
        <v>40</v>
      </c>
      <c r="E2922" s="4">
        <v>0</v>
      </c>
      <c r="F2922" s="4">
        <v>0</v>
      </c>
      <c r="G2922" s="4">
        <v>0</v>
      </c>
      <c r="H2922" s="4">
        <f t="shared" si="322"/>
        <v>0</v>
      </c>
      <c r="I2922" s="4">
        <f t="shared" si="323"/>
        <v>790</v>
      </c>
      <c r="J2922" s="4">
        <f t="shared" si="321"/>
        <v>800</v>
      </c>
      <c r="K2922" s="4">
        <f t="shared" si="318"/>
        <v>6000</v>
      </c>
      <c r="L2922" s="4">
        <f>IF(D2922=1,"",VLOOKUP(D2922,系数!$AA$1:$AJ$12,MATCH(C2922,圣物评级,0),1))</f>
        <v>25</v>
      </c>
      <c r="M2922" s="4">
        <f t="shared" si="324"/>
        <v>12600</v>
      </c>
    </row>
    <row r="2923" spans="1:13" x14ac:dyDescent="0.3">
      <c r="A2923" s="4">
        <f t="shared" si="319"/>
        <v>81000025</v>
      </c>
      <c r="B2923" s="4">
        <v>1</v>
      </c>
      <c r="C2923" s="4">
        <f>INDEX(属性!F:F,MATCH(强化!A2923,属性!A:A,0))</f>
        <v>17</v>
      </c>
      <c r="D2923" s="4">
        <f t="shared" si="320"/>
        <v>41</v>
      </c>
      <c r="E2923" s="4">
        <v>0</v>
      </c>
      <c r="F2923" s="4">
        <v>0</v>
      </c>
      <c r="G2923" s="4">
        <v>0</v>
      </c>
      <c r="H2923" s="4">
        <f t="shared" si="322"/>
        <v>0</v>
      </c>
      <c r="I2923" s="4">
        <f t="shared" si="323"/>
        <v>800</v>
      </c>
      <c r="J2923" s="4">
        <f t="shared" si="321"/>
        <v>840</v>
      </c>
      <c r="K2923" s="4">
        <f t="shared" si="318"/>
        <v>6000</v>
      </c>
      <c r="L2923" s="4">
        <f>IF(D2923=1,"",VLOOKUP(D2923,系数!$AA$1:$AJ$12,MATCH(C2923,圣物评级,0),1))</f>
        <v>25</v>
      </c>
      <c r="M2923" s="4">
        <f t="shared" si="324"/>
        <v>13400</v>
      </c>
    </row>
    <row r="2924" spans="1:13" x14ac:dyDescent="0.3">
      <c r="A2924" s="4">
        <f t="shared" si="319"/>
        <v>81000025</v>
      </c>
      <c r="B2924" s="4">
        <v>1</v>
      </c>
      <c r="C2924" s="4">
        <f>INDEX(属性!F:F,MATCH(强化!A2924,属性!A:A,0))</f>
        <v>17</v>
      </c>
      <c r="D2924" s="4">
        <f t="shared" si="320"/>
        <v>42</v>
      </c>
      <c r="E2924" s="4">
        <v>0</v>
      </c>
      <c r="F2924" s="4">
        <v>0</v>
      </c>
      <c r="G2924" s="4">
        <v>0</v>
      </c>
      <c r="H2924" s="4">
        <f t="shared" si="322"/>
        <v>0</v>
      </c>
      <c r="I2924" s="4">
        <f t="shared" si="323"/>
        <v>810</v>
      </c>
      <c r="J2924" s="4">
        <f t="shared" si="321"/>
        <v>882</v>
      </c>
      <c r="K2924" s="4">
        <f t="shared" si="318"/>
        <v>6000</v>
      </c>
      <c r="L2924" s="4">
        <f>IF(D2924=1,"",VLOOKUP(D2924,系数!$AA$1:$AJ$12,MATCH(C2924,圣物评级,0),1))</f>
        <v>25</v>
      </c>
      <c r="M2924" s="4">
        <f t="shared" si="324"/>
        <v>14240</v>
      </c>
    </row>
    <row r="2925" spans="1:13" x14ac:dyDescent="0.3">
      <c r="A2925" s="4">
        <f t="shared" si="319"/>
        <v>81000025</v>
      </c>
      <c r="B2925" s="4">
        <v>1</v>
      </c>
      <c r="C2925" s="4">
        <f>INDEX(属性!F:F,MATCH(强化!A2925,属性!A:A,0))</f>
        <v>17</v>
      </c>
      <c r="D2925" s="4">
        <f t="shared" si="320"/>
        <v>43</v>
      </c>
      <c r="E2925" s="4">
        <v>0</v>
      </c>
      <c r="F2925" s="4">
        <v>0</v>
      </c>
      <c r="G2925" s="4">
        <v>0</v>
      </c>
      <c r="H2925" s="4">
        <f t="shared" si="322"/>
        <v>0</v>
      </c>
      <c r="I2925" s="4">
        <f t="shared" si="323"/>
        <v>820</v>
      </c>
      <c r="J2925" s="4">
        <f t="shared" si="321"/>
        <v>926</v>
      </c>
      <c r="K2925" s="4">
        <f t="shared" si="318"/>
        <v>6000</v>
      </c>
      <c r="L2925" s="4">
        <f>IF(D2925=1,"",VLOOKUP(D2925,系数!$AA$1:$AJ$12,MATCH(C2925,圣物评级,0),1))</f>
        <v>25</v>
      </c>
      <c r="M2925" s="4">
        <f t="shared" si="324"/>
        <v>15122</v>
      </c>
    </row>
    <row r="2926" spans="1:13" x14ac:dyDescent="0.3">
      <c r="A2926" s="4">
        <f t="shared" si="319"/>
        <v>81000025</v>
      </c>
      <c r="B2926" s="4">
        <v>1</v>
      </c>
      <c r="C2926" s="4">
        <f>INDEX(属性!F:F,MATCH(强化!A2926,属性!A:A,0))</f>
        <v>17</v>
      </c>
      <c r="D2926" s="4">
        <f t="shared" si="320"/>
        <v>44</v>
      </c>
      <c r="E2926" s="4">
        <v>0</v>
      </c>
      <c r="F2926" s="4">
        <v>0</v>
      </c>
      <c r="G2926" s="4">
        <v>0</v>
      </c>
      <c r="H2926" s="4">
        <f t="shared" si="322"/>
        <v>0</v>
      </c>
      <c r="I2926" s="4">
        <f t="shared" si="323"/>
        <v>830</v>
      </c>
      <c r="J2926" s="4">
        <f t="shared" si="321"/>
        <v>972</v>
      </c>
      <c r="K2926" s="4">
        <f t="shared" si="318"/>
        <v>6000</v>
      </c>
      <c r="L2926" s="4">
        <f>IF(D2926=1,"",VLOOKUP(D2926,系数!$AA$1:$AJ$12,MATCH(C2926,圣物评级,0),1))</f>
        <v>25</v>
      </c>
      <c r="M2926" s="4">
        <f t="shared" si="324"/>
        <v>16048</v>
      </c>
    </row>
    <row r="2927" spans="1:13" x14ac:dyDescent="0.3">
      <c r="A2927" s="4">
        <f t="shared" si="319"/>
        <v>81000025</v>
      </c>
      <c r="B2927" s="4">
        <v>1</v>
      </c>
      <c r="C2927" s="4">
        <f>INDEX(属性!F:F,MATCH(强化!A2927,属性!A:A,0))</f>
        <v>17</v>
      </c>
      <c r="D2927" s="4">
        <f t="shared" si="320"/>
        <v>45</v>
      </c>
      <c r="E2927" s="4">
        <v>0</v>
      </c>
      <c r="F2927" s="4">
        <v>0</v>
      </c>
      <c r="G2927" s="4">
        <v>0</v>
      </c>
      <c r="H2927" s="4">
        <f t="shared" si="322"/>
        <v>0</v>
      </c>
      <c r="I2927" s="4">
        <f t="shared" si="323"/>
        <v>840</v>
      </c>
      <c r="J2927" s="4">
        <f t="shared" si="321"/>
        <v>1020</v>
      </c>
      <c r="K2927" s="4">
        <f t="shared" si="318"/>
        <v>6000</v>
      </c>
      <c r="L2927" s="4">
        <f>IF(D2927=1,"",VLOOKUP(D2927,系数!$AA$1:$AJ$12,MATCH(C2927,圣物评级,0),1))</f>
        <v>25</v>
      </c>
      <c r="M2927" s="4">
        <f t="shared" si="324"/>
        <v>17020</v>
      </c>
    </row>
    <row r="2928" spans="1:13" x14ac:dyDescent="0.3">
      <c r="A2928" s="4">
        <f t="shared" si="319"/>
        <v>81000025</v>
      </c>
      <c r="B2928" s="4">
        <v>1</v>
      </c>
      <c r="C2928" s="4">
        <f>INDEX(属性!F:F,MATCH(强化!A2928,属性!A:A,0))</f>
        <v>17</v>
      </c>
      <c r="D2928" s="4">
        <f t="shared" si="320"/>
        <v>46</v>
      </c>
      <c r="E2928" s="4">
        <v>0</v>
      </c>
      <c r="F2928" s="4">
        <v>0</v>
      </c>
      <c r="G2928" s="4">
        <v>0</v>
      </c>
      <c r="H2928" s="4">
        <f t="shared" si="322"/>
        <v>0</v>
      </c>
      <c r="I2928" s="4">
        <f t="shared" si="323"/>
        <v>850</v>
      </c>
      <c r="J2928" s="4">
        <f t="shared" si="321"/>
        <v>1071</v>
      </c>
      <c r="K2928" s="4">
        <f t="shared" si="318"/>
        <v>6000</v>
      </c>
      <c r="L2928" s="4">
        <f>IF(D2928=1,"",VLOOKUP(D2928,系数!$AA$1:$AJ$12,MATCH(C2928,圣物评级,0),1))</f>
        <v>25</v>
      </c>
      <c r="M2928" s="4">
        <f t="shared" si="324"/>
        <v>18040</v>
      </c>
    </row>
    <row r="2929" spans="1:13" x14ac:dyDescent="0.3">
      <c r="A2929" s="4">
        <f t="shared" si="319"/>
        <v>81000025</v>
      </c>
      <c r="B2929" s="4">
        <v>1</v>
      </c>
      <c r="C2929" s="4">
        <f>INDEX(属性!F:F,MATCH(强化!A2929,属性!A:A,0))</f>
        <v>17</v>
      </c>
      <c r="D2929" s="4">
        <f t="shared" si="320"/>
        <v>47</v>
      </c>
      <c r="E2929" s="4">
        <v>0</v>
      </c>
      <c r="F2929" s="4">
        <v>0</v>
      </c>
      <c r="G2929" s="4">
        <v>0</v>
      </c>
      <c r="H2929" s="4">
        <f t="shared" si="322"/>
        <v>0</v>
      </c>
      <c r="I2929" s="4">
        <f t="shared" si="323"/>
        <v>860</v>
      </c>
      <c r="J2929" s="4">
        <f t="shared" si="321"/>
        <v>1124</v>
      </c>
      <c r="K2929" s="4">
        <f t="shared" si="318"/>
        <v>6000</v>
      </c>
      <c r="L2929" s="4">
        <f>IF(D2929=1,"",VLOOKUP(D2929,系数!$AA$1:$AJ$12,MATCH(C2929,圣物评级,0),1))</f>
        <v>25</v>
      </c>
      <c r="M2929" s="4">
        <f t="shared" si="324"/>
        <v>19111</v>
      </c>
    </row>
    <row r="2930" spans="1:13" x14ac:dyDescent="0.3">
      <c r="A2930" s="4">
        <f t="shared" si="319"/>
        <v>81000025</v>
      </c>
      <c r="B2930" s="4">
        <v>1</v>
      </c>
      <c r="C2930" s="4">
        <f>INDEX(属性!F:F,MATCH(强化!A2930,属性!A:A,0))</f>
        <v>17</v>
      </c>
      <c r="D2930" s="4">
        <f t="shared" si="320"/>
        <v>48</v>
      </c>
      <c r="E2930" s="4">
        <v>0</v>
      </c>
      <c r="F2930" s="4">
        <v>0</v>
      </c>
      <c r="G2930" s="4">
        <v>0</v>
      </c>
      <c r="H2930" s="4">
        <f t="shared" si="322"/>
        <v>0</v>
      </c>
      <c r="I2930" s="4">
        <f t="shared" si="323"/>
        <v>870</v>
      </c>
      <c r="J2930" s="4">
        <f t="shared" si="321"/>
        <v>1180</v>
      </c>
      <c r="K2930" s="4">
        <f t="shared" si="318"/>
        <v>6000</v>
      </c>
      <c r="L2930" s="4">
        <f>IF(D2930=1,"",VLOOKUP(D2930,系数!$AA$1:$AJ$12,MATCH(C2930,圣物评级,0),1))</f>
        <v>25</v>
      </c>
      <c r="M2930" s="4">
        <f t="shared" si="324"/>
        <v>20235</v>
      </c>
    </row>
    <row r="2931" spans="1:13" x14ac:dyDescent="0.3">
      <c r="A2931" s="4">
        <f t="shared" si="319"/>
        <v>81000025</v>
      </c>
      <c r="B2931" s="4">
        <v>1</v>
      </c>
      <c r="C2931" s="4">
        <f>INDEX(属性!F:F,MATCH(强化!A2931,属性!A:A,0))</f>
        <v>17</v>
      </c>
      <c r="D2931" s="4">
        <f t="shared" si="320"/>
        <v>49</v>
      </c>
      <c r="E2931" s="4">
        <v>0</v>
      </c>
      <c r="F2931" s="4">
        <v>0</v>
      </c>
      <c r="G2931" s="4">
        <v>0</v>
      </c>
      <c r="H2931" s="4">
        <f t="shared" si="322"/>
        <v>0</v>
      </c>
      <c r="I2931" s="4">
        <f t="shared" si="323"/>
        <v>880</v>
      </c>
      <c r="J2931" s="4">
        <f t="shared" si="321"/>
        <v>1239</v>
      </c>
      <c r="K2931" s="4">
        <f t="shared" si="318"/>
        <v>6000</v>
      </c>
      <c r="L2931" s="4">
        <f>IF(D2931=1,"",VLOOKUP(D2931,系数!$AA$1:$AJ$12,MATCH(C2931,圣物评级,0),1))</f>
        <v>25</v>
      </c>
      <c r="M2931" s="4">
        <f t="shared" si="324"/>
        <v>21415</v>
      </c>
    </row>
    <row r="2932" spans="1:13" x14ac:dyDescent="0.3">
      <c r="A2932" s="4">
        <f t="shared" si="319"/>
        <v>81000025</v>
      </c>
      <c r="B2932" s="4">
        <v>1</v>
      </c>
      <c r="C2932" s="4">
        <f>INDEX(属性!F:F,MATCH(强化!A2932,属性!A:A,0))</f>
        <v>17</v>
      </c>
      <c r="D2932" s="4">
        <f t="shared" si="320"/>
        <v>50</v>
      </c>
      <c r="E2932" s="4">
        <v>0</v>
      </c>
      <c r="F2932" s="4">
        <v>0</v>
      </c>
      <c r="G2932" s="4">
        <v>0</v>
      </c>
      <c r="H2932" s="4">
        <f t="shared" si="322"/>
        <v>0</v>
      </c>
      <c r="I2932" s="4">
        <f t="shared" si="323"/>
        <v>890</v>
      </c>
      <c r="J2932" s="4">
        <f t="shared" si="321"/>
        <v>1300</v>
      </c>
      <c r="K2932" s="4">
        <f t="shared" ref="K2932:K2995" si="325">60*100</f>
        <v>6000</v>
      </c>
      <c r="L2932" s="4">
        <f>IF(D2932=1,"",VLOOKUP(D2932,系数!$AA$1:$AJ$12,MATCH(C2932,圣物评级,0),1))</f>
        <v>30</v>
      </c>
      <c r="M2932" s="4">
        <f t="shared" si="324"/>
        <v>22654</v>
      </c>
    </row>
    <row r="2933" spans="1:13" x14ac:dyDescent="0.3">
      <c r="A2933" s="4">
        <f t="shared" si="319"/>
        <v>81000025</v>
      </c>
      <c r="B2933" s="4">
        <v>1</v>
      </c>
      <c r="C2933" s="4">
        <f>INDEX(属性!F:F,MATCH(强化!A2933,属性!A:A,0))</f>
        <v>17</v>
      </c>
      <c r="D2933" s="4">
        <f t="shared" si="320"/>
        <v>51</v>
      </c>
      <c r="E2933" s="4">
        <v>0</v>
      </c>
      <c r="F2933" s="4">
        <v>0</v>
      </c>
      <c r="G2933" s="4">
        <v>0</v>
      </c>
      <c r="H2933" s="4">
        <f t="shared" si="322"/>
        <v>0</v>
      </c>
      <c r="I2933" s="4">
        <f t="shared" si="323"/>
        <v>900</v>
      </c>
      <c r="J2933" s="4">
        <f t="shared" si="321"/>
        <v>1391</v>
      </c>
      <c r="K2933" s="4">
        <f t="shared" si="325"/>
        <v>6000</v>
      </c>
      <c r="L2933" s="4">
        <f>IF(D2933=1,"",VLOOKUP(D2933,系数!$AA$1:$AJ$12,MATCH(C2933,圣物评级,0),1))</f>
        <v>30</v>
      </c>
      <c r="M2933" s="4">
        <f t="shared" si="324"/>
        <v>23954</v>
      </c>
    </row>
    <row r="2934" spans="1:13" x14ac:dyDescent="0.3">
      <c r="A2934" s="4">
        <f t="shared" si="319"/>
        <v>81000025</v>
      </c>
      <c r="B2934" s="4">
        <v>1</v>
      </c>
      <c r="C2934" s="4">
        <f>INDEX(属性!F:F,MATCH(强化!A2934,属性!A:A,0))</f>
        <v>17</v>
      </c>
      <c r="D2934" s="4">
        <f t="shared" si="320"/>
        <v>52</v>
      </c>
      <c r="E2934" s="4">
        <v>0</v>
      </c>
      <c r="F2934" s="4">
        <v>0</v>
      </c>
      <c r="G2934" s="4">
        <v>0</v>
      </c>
      <c r="H2934" s="4">
        <f t="shared" si="322"/>
        <v>0</v>
      </c>
      <c r="I2934" s="4">
        <f t="shared" si="323"/>
        <v>910</v>
      </c>
      <c r="J2934" s="4">
        <f t="shared" si="321"/>
        <v>1488</v>
      </c>
      <c r="K2934" s="4">
        <f t="shared" si="325"/>
        <v>6000</v>
      </c>
      <c r="L2934" s="4">
        <f>IF(D2934=1,"",VLOOKUP(D2934,系数!$AA$1:$AJ$12,MATCH(C2934,圣物评级,0),1))</f>
        <v>30</v>
      </c>
      <c r="M2934" s="4">
        <f t="shared" si="324"/>
        <v>25345</v>
      </c>
    </row>
    <row r="2935" spans="1:13" x14ac:dyDescent="0.3">
      <c r="A2935" s="4">
        <f t="shared" si="319"/>
        <v>81000025</v>
      </c>
      <c r="B2935" s="4">
        <v>1</v>
      </c>
      <c r="C2935" s="4">
        <f>INDEX(属性!F:F,MATCH(强化!A2935,属性!A:A,0))</f>
        <v>17</v>
      </c>
      <c r="D2935" s="4">
        <f t="shared" si="320"/>
        <v>53</v>
      </c>
      <c r="E2935" s="4">
        <v>0</v>
      </c>
      <c r="F2935" s="4">
        <v>0</v>
      </c>
      <c r="G2935" s="4">
        <v>0</v>
      </c>
      <c r="H2935" s="4">
        <f t="shared" si="322"/>
        <v>0</v>
      </c>
      <c r="I2935" s="4">
        <f t="shared" si="323"/>
        <v>920</v>
      </c>
      <c r="J2935" s="4">
        <f t="shared" si="321"/>
        <v>1592</v>
      </c>
      <c r="K2935" s="4">
        <f t="shared" si="325"/>
        <v>6000</v>
      </c>
      <c r="L2935" s="4">
        <f>IF(D2935=1,"",VLOOKUP(D2935,系数!$AA$1:$AJ$12,MATCH(C2935,圣物评级,0),1))</f>
        <v>30</v>
      </c>
      <c r="M2935" s="4">
        <f t="shared" si="324"/>
        <v>26833</v>
      </c>
    </row>
    <row r="2936" spans="1:13" x14ac:dyDescent="0.3">
      <c r="A2936" s="4">
        <f t="shared" si="319"/>
        <v>81000025</v>
      </c>
      <c r="B2936" s="4">
        <v>1</v>
      </c>
      <c r="C2936" s="4">
        <f>INDEX(属性!F:F,MATCH(强化!A2936,属性!A:A,0))</f>
        <v>17</v>
      </c>
      <c r="D2936" s="4">
        <f t="shared" si="320"/>
        <v>54</v>
      </c>
      <c r="E2936" s="4">
        <v>0</v>
      </c>
      <c r="F2936" s="4">
        <v>0</v>
      </c>
      <c r="G2936" s="4">
        <v>0</v>
      </c>
      <c r="H2936" s="4">
        <f t="shared" si="322"/>
        <v>0</v>
      </c>
      <c r="I2936" s="4">
        <f t="shared" si="323"/>
        <v>930</v>
      </c>
      <c r="J2936" s="4">
        <f t="shared" si="321"/>
        <v>1703</v>
      </c>
      <c r="K2936" s="4">
        <f t="shared" si="325"/>
        <v>6000</v>
      </c>
      <c r="L2936" s="4">
        <f>IF(D2936=1,"",VLOOKUP(D2936,系数!$AA$1:$AJ$12,MATCH(C2936,圣物评级,0),1))</f>
        <v>30</v>
      </c>
      <c r="M2936" s="4">
        <f t="shared" si="324"/>
        <v>28425</v>
      </c>
    </row>
    <row r="2937" spans="1:13" x14ac:dyDescent="0.3">
      <c r="A2937" s="4">
        <f t="shared" si="319"/>
        <v>81000025</v>
      </c>
      <c r="B2937" s="4">
        <v>1</v>
      </c>
      <c r="C2937" s="4">
        <f>INDEX(属性!F:F,MATCH(强化!A2937,属性!A:A,0))</f>
        <v>17</v>
      </c>
      <c r="D2937" s="4">
        <f t="shared" si="320"/>
        <v>55</v>
      </c>
      <c r="E2937" s="4">
        <v>0</v>
      </c>
      <c r="F2937" s="4">
        <v>0</v>
      </c>
      <c r="G2937" s="4">
        <v>0</v>
      </c>
      <c r="H2937" s="4">
        <f t="shared" si="322"/>
        <v>0</v>
      </c>
      <c r="I2937" s="4">
        <f t="shared" si="323"/>
        <v>940</v>
      </c>
      <c r="J2937" s="4">
        <f t="shared" si="321"/>
        <v>1822</v>
      </c>
      <c r="K2937" s="4">
        <f t="shared" si="325"/>
        <v>6000</v>
      </c>
      <c r="L2937" s="4">
        <f>IF(D2937=1,"",VLOOKUP(D2937,系数!$AA$1:$AJ$12,MATCH(C2937,圣物评级,0),1))</f>
        <v>30</v>
      </c>
      <c r="M2937" s="4">
        <f t="shared" si="324"/>
        <v>30128</v>
      </c>
    </row>
    <row r="2938" spans="1:13" x14ac:dyDescent="0.3">
      <c r="A2938" s="4">
        <f t="shared" si="319"/>
        <v>81000025</v>
      </c>
      <c r="B2938" s="4">
        <v>1</v>
      </c>
      <c r="C2938" s="4">
        <f>INDEX(属性!F:F,MATCH(强化!A2938,属性!A:A,0))</f>
        <v>17</v>
      </c>
      <c r="D2938" s="4">
        <f t="shared" si="320"/>
        <v>56</v>
      </c>
      <c r="E2938" s="4">
        <v>0</v>
      </c>
      <c r="F2938" s="4">
        <v>0</v>
      </c>
      <c r="G2938" s="4">
        <v>0</v>
      </c>
      <c r="H2938" s="4">
        <f t="shared" si="322"/>
        <v>0</v>
      </c>
      <c r="I2938" s="4">
        <f t="shared" si="323"/>
        <v>950</v>
      </c>
      <c r="J2938" s="4">
        <f t="shared" si="321"/>
        <v>1949</v>
      </c>
      <c r="K2938" s="4">
        <f t="shared" si="325"/>
        <v>6000</v>
      </c>
      <c r="L2938" s="4">
        <f>IF(D2938=1,"",VLOOKUP(D2938,系数!$AA$1:$AJ$12,MATCH(C2938,圣物评级,0),1))</f>
        <v>30</v>
      </c>
      <c r="M2938" s="4">
        <f t="shared" si="324"/>
        <v>31950</v>
      </c>
    </row>
    <row r="2939" spans="1:13" x14ac:dyDescent="0.3">
      <c r="A2939" s="4">
        <f t="shared" si="319"/>
        <v>81000025</v>
      </c>
      <c r="B2939" s="4">
        <v>1</v>
      </c>
      <c r="C2939" s="4">
        <f>INDEX(属性!F:F,MATCH(强化!A2939,属性!A:A,0))</f>
        <v>17</v>
      </c>
      <c r="D2939" s="4">
        <f t="shared" si="320"/>
        <v>57</v>
      </c>
      <c r="E2939" s="4">
        <v>0</v>
      </c>
      <c r="F2939" s="4">
        <v>0</v>
      </c>
      <c r="G2939" s="4">
        <v>0</v>
      </c>
      <c r="H2939" s="4">
        <f t="shared" si="322"/>
        <v>0</v>
      </c>
      <c r="I2939" s="4">
        <f t="shared" si="323"/>
        <v>960</v>
      </c>
      <c r="J2939" s="4">
        <f t="shared" si="321"/>
        <v>2085</v>
      </c>
      <c r="K2939" s="4">
        <f t="shared" si="325"/>
        <v>6000</v>
      </c>
      <c r="L2939" s="4">
        <f>IF(D2939=1,"",VLOOKUP(D2939,系数!$AA$1:$AJ$12,MATCH(C2939,圣物评级,0),1))</f>
        <v>30</v>
      </c>
      <c r="M2939" s="4">
        <f t="shared" si="324"/>
        <v>33899</v>
      </c>
    </row>
    <row r="2940" spans="1:13" x14ac:dyDescent="0.3">
      <c r="A2940" s="4">
        <f t="shared" ref="A2940:A3003" si="326">A2820+1</f>
        <v>81000025</v>
      </c>
      <c r="B2940" s="4">
        <v>1</v>
      </c>
      <c r="C2940" s="4">
        <f>INDEX(属性!F:F,MATCH(强化!A2940,属性!A:A,0))</f>
        <v>17</v>
      </c>
      <c r="D2940" s="4">
        <f t="shared" ref="D2940:D3003" si="327">D2820</f>
        <v>58</v>
      </c>
      <c r="E2940" s="4">
        <v>0</v>
      </c>
      <c r="F2940" s="4">
        <v>0</v>
      </c>
      <c r="G2940" s="4">
        <v>0</v>
      </c>
      <c r="H2940" s="4">
        <f t="shared" si="322"/>
        <v>0</v>
      </c>
      <c r="I2940" s="4">
        <f t="shared" si="323"/>
        <v>970</v>
      </c>
      <c r="J2940" s="4">
        <f t="shared" ref="J2940:J3003" si="328">J2820</f>
        <v>2230</v>
      </c>
      <c r="K2940" s="4">
        <f t="shared" si="325"/>
        <v>6000</v>
      </c>
      <c r="L2940" s="4">
        <f>IF(D2940=1,"",VLOOKUP(D2940,系数!$AA$1:$AJ$12,MATCH(C2940,圣物评级,0),1))</f>
        <v>30</v>
      </c>
      <c r="M2940" s="4">
        <f t="shared" si="324"/>
        <v>35984</v>
      </c>
    </row>
    <row r="2941" spans="1:13" x14ac:dyDescent="0.3">
      <c r="A2941" s="4">
        <f t="shared" si="326"/>
        <v>81000025</v>
      </c>
      <c r="B2941" s="4">
        <v>1</v>
      </c>
      <c r="C2941" s="4">
        <f>INDEX(属性!F:F,MATCH(强化!A2941,属性!A:A,0))</f>
        <v>17</v>
      </c>
      <c r="D2941" s="4">
        <f t="shared" si="327"/>
        <v>59</v>
      </c>
      <c r="E2941" s="4">
        <v>0</v>
      </c>
      <c r="F2941" s="4">
        <v>0</v>
      </c>
      <c r="G2941" s="4">
        <v>0</v>
      </c>
      <c r="H2941" s="4">
        <f t="shared" si="322"/>
        <v>0</v>
      </c>
      <c r="I2941" s="4">
        <f t="shared" si="323"/>
        <v>980</v>
      </c>
      <c r="J2941" s="4">
        <f t="shared" si="328"/>
        <v>2386</v>
      </c>
      <c r="K2941" s="4">
        <f t="shared" si="325"/>
        <v>6000</v>
      </c>
      <c r="L2941" s="4">
        <f>IF(D2941=1,"",VLOOKUP(D2941,系数!$AA$1:$AJ$12,MATCH(C2941,圣物评级,0),1))</f>
        <v>30</v>
      </c>
      <c r="M2941" s="4">
        <f t="shared" si="324"/>
        <v>38214</v>
      </c>
    </row>
    <row r="2942" spans="1:13" x14ac:dyDescent="0.3">
      <c r="A2942" s="4">
        <f t="shared" si="326"/>
        <v>81000025</v>
      </c>
      <c r="B2942" s="4">
        <v>1</v>
      </c>
      <c r="C2942" s="4">
        <f>INDEX(属性!F:F,MATCH(强化!A2942,属性!A:A,0))</f>
        <v>17</v>
      </c>
      <c r="D2942" s="4">
        <f t="shared" si="327"/>
        <v>60</v>
      </c>
      <c r="E2942" s="4">
        <v>0</v>
      </c>
      <c r="F2942" s="4">
        <v>0</v>
      </c>
      <c r="G2942" s="4">
        <v>0</v>
      </c>
      <c r="H2942" s="4">
        <f t="shared" si="322"/>
        <v>0</v>
      </c>
      <c r="I2942" s="4">
        <f t="shared" si="323"/>
        <v>990</v>
      </c>
      <c r="J2942" s="4">
        <f t="shared" si="328"/>
        <v>2553</v>
      </c>
      <c r="K2942" s="4">
        <f t="shared" si="325"/>
        <v>6000</v>
      </c>
      <c r="L2942" s="4">
        <f>IF(D2942=1,"",VLOOKUP(D2942,系数!$AA$1:$AJ$12,MATCH(C2942,圣物评级,0),1))</f>
        <v>35</v>
      </c>
      <c r="M2942" s="4">
        <f t="shared" si="324"/>
        <v>40600</v>
      </c>
    </row>
    <row r="2943" spans="1:13" x14ac:dyDescent="0.3">
      <c r="A2943" s="4">
        <f t="shared" si="326"/>
        <v>81000025</v>
      </c>
      <c r="B2943" s="4">
        <v>1</v>
      </c>
      <c r="C2943" s="4">
        <f>INDEX(属性!F:F,MATCH(强化!A2943,属性!A:A,0))</f>
        <v>17</v>
      </c>
      <c r="D2943" s="4">
        <f t="shared" si="327"/>
        <v>61</v>
      </c>
      <c r="E2943" s="4">
        <v>0</v>
      </c>
      <c r="F2943" s="4">
        <v>0</v>
      </c>
      <c r="G2943" s="4">
        <v>0</v>
      </c>
      <c r="H2943" s="4">
        <f t="shared" si="322"/>
        <v>0</v>
      </c>
      <c r="I2943" s="4">
        <f t="shared" si="323"/>
        <v>1000</v>
      </c>
      <c r="J2943" s="4">
        <f t="shared" si="328"/>
        <v>2782</v>
      </c>
      <c r="K2943" s="4">
        <f t="shared" si="325"/>
        <v>6000</v>
      </c>
      <c r="L2943" s="4">
        <f>IF(D2943=1,"",VLOOKUP(D2943,系数!$AA$1:$AJ$12,MATCH(C2943,圣物评级,0),1))</f>
        <v>35</v>
      </c>
      <c r="M2943" s="4">
        <f t="shared" si="324"/>
        <v>43153</v>
      </c>
    </row>
    <row r="2944" spans="1:13" x14ac:dyDescent="0.3">
      <c r="A2944" s="4">
        <f t="shared" si="326"/>
        <v>81000025</v>
      </c>
      <c r="B2944" s="4">
        <v>1</v>
      </c>
      <c r="C2944" s="4">
        <f>INDEX(属性!F:F,MATCH(强化!A2944,属性!A:A,0))</f>
        <v>17</v>
      </c>
      <c r="D2944" s="4">
        <f t="shared" si="327"/>
        <v>62</v>
      </c>
      <c r="E2944" s="4">
        <v>0</v>
      </c>
      <c r="F2944" s="4">
        <v>0</v>
      </c>
      <c r="G2944" s="4">
        <v>0</v>
      </c>
      <c r="H2944" s="4">
        <f t="shared" si="322"/>
        <v>0</v>
      </c>
      <c r="I2944" s="4">
        <f t="shared" si="323"/>
        <v>1010</v>
      </c>
      <c r="J2944" s="4">
        <f t="shared" si="328"/>
        <v>3032</v>
      </c>
      <c r="K2944" s="4">
        <f t="shared" si="325"/>
        <v>6000</v>
      </c>
      <c r="L2944" s="4">
        <f>IF(D2944=1,"",VLOOKUP(D2944,系数!$AA$1:$AJ$12,MATCH(C2944,圣物评级,0),1))</f>
        <v>35</v>
      </c>
      <c r="M2944" s="4">
        <f t="shared" si="324"/>
        <v>45935</v>
      </c>
    </row>
    <row r="2945" spans="1:13" x14ac:dyDescent="0.3">
      <c r="A2945" s="4">
        <f t="shared" si="326"/>
        <v>81000025</v>
      </c>
      <c r="B2945" s="4">
        <v>1</v>
      </c>
      <c r="C2945" s="4">
        <f>INDEX(属性!F:F,MATCH(强化!A2945,属性!A:A,0))</f>
        <v>17</v>
      </c>
      <c r="D2945" s="4">
        <f t="shared" si="327"/>
        <v>63</v>
      </c>
      <c r="E2945" s="4">
        <v>0</v>
      </c>
      <c r="F2945" s="4">
        <v>0</v>
      </c>
      <c r="G2945" s="4">
        <v>0</v>
      </c>
      <c r="H2945" s="4">
        <f t="shared" si="322"/>
        <v>0</v>
      </c>
      <c r="I2945" s="4">
        <f t="shared" si="323"/>
        <v>1020</v>
      </c>
      <c r="J2945" s="4">
        <f t="shared" si="328"/>
        <v>3304</v>
      </c>
      <c r="K2945" s="4">
        <f t="shared" si="325"/>
        <v>6000</v>
      </c>
      <c r="L2945" s="4">
        <f>IF(D2945=1,"",VLOOKUP(D2945,系数!$AA$1:$AJ$12,MATCH(C2945,圣物评级,0),1))</f>
        <v>35</v>
      </c>
      <c r="M2945" s="4">
        <f t="shared" si="324"/>
        <v>48967</v>
      </c>
    </row>
    <row r="2946" spans="1:13" x14ac:dyDescent="0.3">
      <c r="A2946" s="4">
        <f t="shared" si="326"/>
        <v>81000025</v>
      </c>
      <c r="B2946" s="4">
        <v>1</v>
      </c>
      <c r="C2946" s="4">
        <f>INDEX(属性!F:F,MATCH(强化!A2946,属性!A:A,0))</f>
        <v>17</v>
      </c>
      <c r="D2946" s="4">
        <f t="shared" si="327"/>
        <v>64</v>
      </c>
      <c r="E2946" s="4">
        <v>0</v>
      </c>
      <c r="F2946" s="4">
        <v>0</v>
      </c>
      <c r="G2946" s="4">
        <v>0</v>
      </c>
      <c r="H2946" s="4">
        <f t="shared" si="322"/>
        <v>0</v>
      </c>
      <c r="I2946" s="4">
        <f t="shared" si="323"/>
        <v>1030</v>
      </c>
      <c r="J2946" s="4">
        <f t="shared" si="328"/>
        <v>3601</v>
      </c>
      <c r="K2946" s="4">
        <f t="shared" si="325"/>
        <v>6000</v>
      </c>
      <c r="L2946" s="4">
        <f>IF(D2946=1,"",VLOOKUP(D2946,系数!$AA$1:$AJ$12,MATCH(C2946,圣物评级,0),1))</f>
        <v>35</v>
      </c>
      <c r="M2946" s="4">
        <f t="shared" si="324"/>
        <v>52271</v>
      </c>
    </row>
    <row r="2947" spans="1:13" x14ac:dyDescent="0.3">
      <c r="A2947" s="4">
        <f t="shared" si="326"/>
        <v>81000025</v>
      </c>
      <c r="B2947" s="4">
        <v>1</v>
      </c>
      <c r="C2947" s="4">
        <f>INDEX(属性!F:F,MATCH(强化!A2947,属性!A:A,0))</f>
        <v>17</v>
      </c>
      <c r="D2947" s="4">
        <f t="shared" si="327"/>
        <v>65</v>
      </c>
      <c r="E2947" s="4">
        <v>0</v>
      </c>
      <c r="F2947" s="4">
        <v>0</v>
      </c>
      <c r="G2947" s="4">
        <v>0</v>
      </c>
      <c r="H2947" s="4">
        <f t="shared" ref="H2947:H3010" si="329">IF(B2947=1,0,VLOOKUP($C2947,圣物数值,2,0)+VLOOKUP($C2947,圣物数值,3,0)*($D2947-1))</f>
        <v>0</v>
      </c>
      <c r="I2947" s="4">
        <f t="shared" ref="I2947:I3010" si="330">IF(B2947=2,0,VLOOKUP($C2947,圣物数值,2,0)+VLOOKUP($C2947,圣物数值,3,0)*($D2947-1))</f>
        <v>1040</v>
      </c>
      <c r="J2947" s="4">
        <f t="shared" si="328"/>
        <v>3925</v>
      </c>
      <c r="K2947" s="4">
        <f t="shared" si="325"/>
        <v>6000</v>
      </c>
      <c r="L2947" s="4">
        <f>IF(D2947=1,"",VLOOKUP(D2947,系数!$AA$1:$AJ$12,MATCH(C2947,圣物评级,0),1))</f>
        <v>35</v>
      </c>
      <c r="M2947" s="4">
        <f t="shared" ref="M2947:M3010" si="331">IF(D2947=1,0,M2946+J2946)</f>
        <v>55872</v>
      </c>
    </row>
    <row r="2948" spans="1:13" x14ac:dyDescent="0.3">
      <c r="A2948" s="4">
        <f t="shared" si="326"/>
        <v>81000025</v>
      </c>
      <c r="B2948" s="4">
        <v>1</v>
      </c>
      <c r="C2948" s="4">
        <f>INDEX(属性!F:F,MATCH(强化!A2948,属性!A:A,0))</f>
        <v>17</v>
      </c>
      <c r="D2948" s="4">
        <f t="shared" si="327"/>
        <v>66</v>
      </c>
      <c r="E2948" s="4">
        <v>0</v>
      </c>
      <c r="F2948" s="4">
        <v>0</v>
      </c>
      <c r="G2948" s="4">
        <v>0</v>
      </c>
      <c r="H2948" s="4">
        <f t="shared" si="329"/>
        <v>0</v>
      </c>
      <c r="I2948" s="4">
        <f t="shared" si="330"/>
        <v>1050</v>
      </c>
      <c r="J2948" s="4">
        <f t="shared" si="328"/>
        <v>4278</v>
      </c>
      <c r="K2948" s="4">
        <f t="shared" si="325"/>
        <v>6000</v>
      </c>
      <c r="L2948" s="4">
        <f>IF(D2948=1,"",VLOOKUP(D2948,系数!$AA$1:$AJ$12,MATCH(C2948,圣物评级,0),1))</f>
        <v>35</v>
      </c>
      <c r="M2948" s="4">
        <f t="shared" si="331"/>
        <v>59797</v>
      </c>
    </row>
    <row r="2949" spans="1:13" x14ac:dyDescent="0.3">
      <c r="A2949" s="4">
        <f t="shared" si="326"/>
        <v>81000025</v>
      </c>
      <c r="B2949" s="4">
        <v>1</v>
      </c>
      <c r="C2949" s="4">
        <f>INDEX(属性!F:F,MATCH(强化!A2949,属性!A:A,0))</f>
        <v>17</v>
      </c>
      <c r="D2949" s="4">
        <f t="shared" si="327"/>
        <v>67</v>
      </c>
      <c r="E2949" s="4">
        <v>0</v>
      </c>
      <c r="F2949" s="4">
        <v>0</v>
      </c>
      <c r="G2949" s="4">
        <v>0</v>
      </c>
      <c r="H2949" s="4">
        <f t="shared" si="329"/>
        <v>0</v>
      </c>
      <c r="I2949" s="4">
        <f t="shared" si="330"/>
        <v>1060</v>
      </c>
      <c r="J2949" s="4">
        <f t="shared" si="328"/>
        <v>4663</v>
      </c>
      <c r="K2949" s="4">
        <f t="shared" si="325"/>
        <v>6000</v>
      </c>
      <c r="L2949" s="4">
        <f>IF(D2949=1,"",VLOOKUP(D2949,系数!$AA$1:$AJ$12,MATCH(C2949,圣物评级,0),1))</f>
        <v>35</v>
      </c>
      <c r="M2949" s="4">
        <f t="shared" si="331"/>
        <v>64075</v>
      </c>
    </row>
    <row r="2950" spans="1:13" x14ac:dyDescent="0.3">
      <c r="A2950" s="4">
        <f t="shared" si="326"/>
        <v>81000025</v>
      </c>
      <c r="B2950" s="4">
        <v>1</v>
      </c>
      <c r="C2950" s="4">
        <f>INDEX(属性!F:F,MATCH(强化!A2950,属性!A:A,0))</f>
        <v>17</v>
      </c>
      <c r="D2950" s="4">
        <f t="shared" si="327"/>
        <v>68</v>
      </c>
      <c r="E2950" s="4">
        <v>0</v>
      </c>
      <c r="F2950" s="4">
        <v>0</v>
      </c>
      <c r="G2950" s="4">
        <v>0</v>
      </c>
      <c r="H2950" s="4">
        <f t="shared" si="329"/>
        <v>0</v>
      </c>
      <c r="I2950" s="4">
        <f t="shared" si="330"/>
        <v>1070</v>
      </c>
      <c r="J2950" s="4">
        <f t="shared" si="328"/>
        <v>5082</v>
      </c>
      <c r="K2950" s="4">
        <f t="shared" si="325"/>
        <v>6000</v>
      </c>
      <c r="L2950" s="4">
        <f>IF(D2950=1,"",VLOOKUP(D2950,系数!$AA$1:$AJ$12,MATCH(C2950,圣物评级,0),1))</f>
        <v>35</v>
      </c>
      <c r="M2950" s="4">
        <f t="shared" si="331"/>
        <v>68738</v>
      </c>
    </row>
    <row r="2951" spans="1:13" x14ac:dyDescent="0.3">
      <c r="A2951" s="4">
        <f t="shared" si="326"/>
        <v>81000025</v>
      </c>
      <c r="B2951" s="4">
        <v>1</v>
      </c>
      <c r="C2951" s="4">
        <f>INDEX(属性!F:F,MATCH(强化!A2951,属性!A:A,0))</f>
        <v>17</v>
      </c>
      <c r="D2951" s="4">
        <f t="shared" si="327"/>
        <v>69</v>
      </c>
      <c r="E2951" s="4">
        <v>0</v>
      </c>
      <c r="F2951" s="4">
        <v>0</v>
      </c>
      <c r="G2951" s="4">
        <v>0</v>
      </c>
      <c r="H2951" s="4">
        <f t="shared" si="329"/>
        <v>0</v>
      </c>
      <c r="I2951" s="4">
        <f t="shared" si="330"/>
        <v>1080</v>
      </c>
      <c r="J2951" s="4">
        <f t="shared" si="328"/>
        <v>5539</v>
      </c>
      <c r="K2951" s="4">
        <f t="shared" si="325"/>
        <v>6000</v>
      </c>
      <c r="L2951" s="4">
        <f>IF(D2951=1,"",VLOOKUP(D2951,系数!$AA$1:$AJ$12,MATCH(C2951,圣物评级,0),1))</f>
        <v>35</v>
      </c>
      <c r="M2951" s="4">
        <f t="shared" si="331"/>
        <v>73820</v>
      </c>
    </row>
    <row r="2952" spans="1:13" x14ac:dyDescent="0.3">
      <c r="A2952" s="4">
        <f t="shared" si="326"/>
        <v>81000025</v>
      </c>
      <c r="B2952" s="4">
        <v>1</v>
      </c>
      <c r="C2952" s="4">
        <f>INDEX(属性!F:F,MATCH(强化!A2952,属性!A:A,0))</f>
        <v>17</v>
      </c>
      <c r="D2952" s="4">
        <f t="shared" si="327"/>
        <v>70</v>
      </c>
      <c r="E2952" s="4">
        <v>0</v>
      </c>
      <c r="F2952" s="4">
        <v>0</v>
      </c>
      <c r="G2952" s="4">
        <v>0</v>
      </c>
      <c r="H2952" s="4">
        <f t="shared" si="329"/>
        <v>0</v>
      </c>
      <c r="I2952" s="4">
        <f t="shared" si="330"/>
        <v>1090</v>
      </c>
      <c r="J2952" s="4">
        <f t="shared" si="328"/>
        <v>6037</v>
      </c>
      <c r="K2952" s="4">
        <f t="shared" si="325"/>
        <v>6000</v>
      </c>
      <c r="L2952" s="4">
        <f>IF(D2952=1,"",VLOOKUP(D2952,系数!$AA$1:$AJ$12,MATCH(C2952,圣物评级,0),1))</f>
        <v>40</v>
      </c>
      <c r="M2952" s="4">
        <f t="shared" si="331"/>
        <v>79359</v>
      </c>
    </row>
    <row r="2953" spans="1:13" x14ac:dyDescent="0.3">
      <c r="A2953" s="4">
        <f t="shared" si="326"/>
        <v>81000025</v>
      </c>
      <c r="B2953" s="4">
        <v>1</v>
      </c>
      <c r="C2953" s="4">
        <f>INDEX(属性!F:F,MATCH(强化!A2953,属性!A:A,0))</f>
        <v>17</v>
      </c>
      <c r="D2953" s="4">
        <f t="shared" si="327"/>
        <v>71</v>
      </c>
      <c r="E2953" s="4">
        <v>0</v>
      </c>
      <c r="F2953" s="4">
        <v>0</v>
      </c>
      <c r="G2953" s="4">
        <v>0</v>
      </c>
      <c r="H2953" s="4">
        <f t="shared" si="329"/>
        <v>0</v>
      </c>
      <c r="I2953" s="4">
        <f t="shared" si="330"/>
        <v>1100</v>
      </c>
      <c r="J2953" s="4">
        <f t="shared" si="328"/>
        <v>6701</v>
      </c>
      <c r="K2953" s="4">
        <f t="shared" si="325"/>
        <v>6000</v>
      </c>
      <c r="L2953" s="4">
        <f>IF(D2953=1,"",VLOOKUP(D2953,系数!$AA$1:$AJ$12,MATCH(C2953,圣物评级,0),1))</f>
        <v>40</v>
      </c>
      <c r="M2953" s="4">
        <f t="shared" si="331"/>
        <v>85396</v>
      </c>
    </row>
    <row r="2954" spans="1:13" x14ac:dyDescent="0.3">
      <c r="A2954" s="4">
        <f t="shared" si="326"/>
        <v>81000025</v>
      </c>
      <c r="B2954" s="4">
        <v>1</v>
      </c>
      <c r="C2954" s="4">
        <f>INDEX(属性!F:F,MATCH(强化!A2954,属性!A:A,0))</f>
        <v>17</v>
      </c>
      <c r="D2954" s="4">
        <f t="shared" si="327"/>
        <v>72</v>
      </c>
      <c r="E2954" s="4">
        <v>0</v>
      </c>
      <c r="F2954" s="4">
        <v>0</v>
      </c>
      <c r="G2954" s="4">
        <v>0</v>
      </c>
      <c r="H2954" s="4">
        <f t="shared" si="329"/>
        <v>0</v>
      </c>
      <c r="I2954" s="4">
        <f t="shared" si="330"/>
        <v>1110</v>
      </c>
      <c r="J2954" s="4">
        <f t="shared" si="328"/>
        <v>7438</v>
      </c>
      <c r="K2954" s="4">
        <f t="shared" si="325"/>
        <v>6000</v>
      </c>
      <c r="L2954" s="4">
        <f>IF(D2954=1,"",VLOOKUP(D2954,系数!$AA$1:$AJ$12,MATCH(C2954,圣物评级,0),1))</f>
        <v>40</v>
      </c>
      <c r="M2954" s="4">
        <f t="shared" si="331"/>
        <v>92097</v>
      </c>
    </row>
    <row r="2955" spans="1:13" x14ac:dyDescent="0.3">
      <c r="A2955" s="4">
        <f t="shared" si="326"/>
        <v>81000025</v>
      </c>
      <c r="B2955" s="4">
        <v>1</v>
      </c>
      <c r="C2955" s="4">
        <f>INDEX(属性!F:F,MATCH(强化!A2955,属性!A:A,0))</f>
        <v>17</v>
      </c>
      <c r="D2955" s="4">
        <f t="shared" si="327"/>
        <v>73</v>
      </c>
      <c r="E2955" s="4">
        <v>0</v>
      </c>
      <c r="F2955" s="4">
        <v>0</v>
      </c>
      <c r="G2955" s="4">
        <v>0</v>
      </c>
      <c r="H2955" s="4">
        <f t="shared" si="329"/>
        <v>0</v>
      </c>
      <c r="I2955" s="4">
        <f t="shared" si="330"/>
        <v>1120</v>
      </c>
      <c r="J2955" s="4">
        <f t="shared" si="328"/>
        <v>8256</v>
      </c>
      <c r="K2955" s="4">
        <f t="shared" si="325"/>
        <v>6000</v>
      </c>
      <c r="L2955" s="4">
        <f>IF(D2955=1,"",VLOOKUP(D2955,系数!$AA$1:$AJ$12,MATCH(C2955,圣物评级,0),1))</f>
        <v>40</v>
      </c>
      <c r="M2955" s="4">
        <f t="shared" si="331"/>
        <v>99535</v>
      </c>
    </row>
    <row r="2956" spans="1:13" x14ac:dyDescent="0.3">
      <c r="A2956" s="4">
        <f t="shared" si="326"/>
        <v>81000025</v>
      </c>
      <c r="B2956" s="4">
        <v>1</v>
      </c>
      <c r="C2956" s="4">
        <f>INDEX(属性!F:F,MATCH(强化!A2956,属性!A:A,0))</f>
        <v>17</v>
      </c>
      <c r="D2956" s="4">
        <f t="shared" si="327"/>
        <v>74</v>
      </c>
      <c r="E2956" s="4">
        <v>0</v>
      </c>
      <c r="F2956" s="4">
        <v>0</v>
      </c>
      <c r="G2956" s="4">
        <v>0</v>
      </c>
      <c r="H2956" s="4">
        <f t="shared" si="329"/>
        <v>0</v>
      </c>
      <c r="I2956" s="4">
        <f t="shared" si="330"/>
        <v>1130</v>
      </c>
      <c r="J2956" s="4">
        <f t="shared" si="328"/>
        <v>9164</v>
      </c>
      <c r="K2956" s="4">
        <f t="shared" si="325"/>
        <v>6000</v>
      </c>
      <c r="L2956" s="4">
        <f>IF(D2956=1,"",VLOOKUP(D2956,系数!$AA$1:$AJ$12,MATCH(C2956,圣物评级,0),1))</f>
        <v>40</v>
      </c>
      <c r="M2956" s="4">
        <f t="shared" si="331"/>
        <v>107791</v>
      </c>
    </row>
    <row r="2957" spans="1:13" x14ac:dyDescent="0.3">
      <c r="A2957" s="4">
        <f t="shared" si="326"/>
        <v>81000025</v>
      </c>
      <c r="B2957" s="4">
        <v>1</v>
      </c>
      <c r="C2957" s="4">
        <f>INDEX(属性!F:F,MATCH(强化!A2957,属性!A:A,0))</f>
        <v>17</v>
      </c>
      <c r="D2957" s="4">
        <f t="shared" si="327"/>
        <v>75</v>
      </c>
      <c r="E2957" s="4">
        <v>0</v>
      </c>
      <c r="F2957" s="4">
        <v>0</v>
      </c>
      <c r="G2957" s="4">
        <v>0</v>
      </c>
      <c r="H2957" s="4">
        <f t="shared" si="329"/>
        <v>0</v>
      </c>
      <c r="I2957" s="4">
        <f t="shared" si="330"/>
        <v>1140</v>
      </c>
      <c r="J2957" s="4">
        <f t="shared" si="328"/>
        <v>10172</v>
      </c>
      <c r="K2957" s="4">
        <f t="shared" si="325"/>
        <v>6000</v>
      </c>
      <c r="L2957" s="4">
        <f>IF(D2957=1,"",VLOOKUP(D2957,系数!$AA$1:$AJ$12,MATCH(C2957,圣物评级,0),1))</f>
        <v>40</v>
      </c>
      <c r="M2957" s="4">
        <f t="shared" si="331"/>
        <v>116955</v>
      </c>
    </row>
    <row r="2958" spans="1:13" x14ac:dyDescent="0.3">
      <c r="A2958" s="4">
        <f t="shared" si="326"/>
        <v>81000025</v>
      </c>
      <c r="B2958" s="4">
        <v>1</v>
      </c>
      <c r="C2958" s="4">
        <f>INDEX(属性!F:F,MATCH(强化!A2958,属性!A:A,0))</f>
        <v>17</v>
      </c>
      <c r="D2958" s="4">
        <f t="shared" si="327"/>
        <v>76</v>
      </c>
      <c r="E2958" s="4">
        <v>0</v>
      </c>
      <c r="F2958" s="4">
        <v>0</v>
      </c>
      <c r="G2958" s="4">
        <v>0</v>
      </c>
      <c r="H2958" s="4">
        <f t="shared" si="329"/>
        <v>0</v>
      </c>
      <c r="I2958" s="4">
        <f t="shared" si="330"/>
        <v>1150</v>
      </c>
      <c r="J2958" s="4">
        <f t="shared" si="328"/>
        <v>11290</v>
      </c>
      <c r="K2958" s="4">
        <f t="shared" si="325"/>
        <v>6000</v>
      </c>
      <c r="L2958" s="4">
        <f>IF(D2958=1,"",VLOOKUP(D2958,系数!$AA$1:$AJ$12,MATCH(C2958,圣物评级,0),1))</f>
        <v>40</v>
      </c>
      <c r="M2958" s="4">
        <f t="shared" si="331"/>
        <v>127127</v>
      </c>
    </row>
    <row r="2959" spans="1:13" x14ac:dyDescent="0.3">
      <c r="A2959" s="4">
        <f t="shared" si="326"/>
        <v>81000025</v>
      </c>
      <c r="B2959" s="4">
        <v>1</v>
      </c>
      <c r="C2959" s="4">
        <f>INDEX(属性!F:F,MATCH(强化!A2959,属性!A:A,0))</f>
        <v>17</v>
      </c>
      <c r="D2959" s="4">
        <f t="shared" si="327"/>
        <v>77</v>
      </c>
      <c r="E2959" s="4">
        <v>0</v>
      </c>
      <c r="F2959" s="4">
        <v>0</v>
      </c>
      <c r="G2959" s="4">
        <v>0</v>
      </c>
      <c r="H2959" s="4">
        <f t="shared" si="329"/>
        <v>0</v>
      </c>
      <c r="I2959" s="4">
        <f t="shared" si="330"/>
        <v>1160</v>
      </c>
      <c r="J2959" s="4">
        <f t="shared" si="328"/>
        <v>12531</v>
      </c>
      <c r="K2959" s="4">
        <f t="shared" si="325"/>
        <v>6000</v>
      </c>
      <c r="L2959" s="4">
        <f>IF(D2959=1,"",VLOOKUP(D2959,系数!$AA$1:$AJ$12,MATCH(C2959,圣物评级,0),1))</f>
        <v>40</v>
      </c>
      <c r="M2959" s="4">
        <f t="shared" si="331"/>
        <v>138417</v>
      </c>
    </row>
    <row r="2960" spans="1:13" x14ac:dyDescent="0.3">
      <c r="A2960" s="4">
        <f t="shared" si="326"/>
        <v>81000025</v>
      </c>
      <c r="B2960" s="4">
        <v>1</v>
      </c>
      <c r="C2960" s="4">
        <f>INDEX(属性!F:F,MATCH(强化!A2960,属性!A:A,0))</f>
        <v>17</v>
      </c>
      <c r="D2960" s="4">
        <f t="shared" si="327"/>
        <v>78</v>
      </c>
      <c r="E2960" s="4">
        <v>0</v>
      </c>
      <c r="F2960" s="4">
        <v>0</v>
      </c>
      <c r="G2960" s="4">
        <v>0</v>
      </c>
      <c r="H2960" s="4">
        <f t="shared" si="329"/>
        <v>0</v>
      </c>
      <c r="I2960" s="4">
        <f t="shared" si="330"/>
        <v>1170</v>
      </c>
      <c r="J2960" s="4">
        <f t="shared" si="328"/>
        <v>13909</v>
      </c>
      <c r="K2960" s="4">
        <f t="shared" si="325"/>
        <v>6000</v>
      </c>
      <c r="L2960" s="4">
        <f>IF(D2960=1,"",VLOOKUP(D2960,系数!$AA$1:$AJ$12,MATCH(C2960,圣物评级,0),1))</f>
        <v>40</v>
      </c>
      <c r="M2960" s="4">
        <f t="shared" si="331"/>
        <v>150948</v>
      </c>
    </row>
    <row r="2961" spans="1:13" x14ac:dyDescent="0.3">
      <c r="A2961" s="4">
        <f t="shared" si="326"/>
        <v>81000025</v>
      </c>
      <c r="B2961" s="4">
        <v>1</v>
      </c>
      <c r="C2961" s="4">
        <f>INDEX(属性!F:F,MATCH(强化!A2961,属性!A:A,0))</f>
        <v>17</v>
      </c>
      <c r="D2961" s="4">
        <f t="shared" si="327"/>
        <v>79</v>
      </c>
      <c r="E2961" s="4">
        <v>0</v>
      </c>
      <c r="F2961" s="4">
        <v>0</v>
      </c>
      <c r="G2961" s="4">
        <v>0</v>
      </c>
      <c r="H2961" s="4">
        <f t="shared" si="329"/>
        <v>0</v>
      </c>
      <c r="I2961" s="4">
        <f t="shared" si="330"/>
        <v>1180</v>
      </c>
      <c r="J2961" s="4">
        <f t="shared" si="328"/>
        <v>15438</v>
      </c>
      <c r="K2961" s="4">
        <f t="shared" si="325"/>
        <v>6000</v>
      </c>
      <c r="L2961" s="4">
        <f>IF(D2961=1,"",VLOOKUP(D2961,系数!$AA$1:$AJ$12,MATCH(C2961,圣物评级,0),1))</f>
        <v>40</v>
      </c>
      <c r="M2961" s="4">
        <f t="shared" si="331"/>
        <v>164857</v>
      </c>
    </row>
    <row r="2962" spans="1:13" x14ac:dyDescent="0.3">
      <c r="A2962" s="4">
        <f t="shared" si="326"/>
        <v>81000025</v>
      </c>
      <c r="B2962" s="4">
        <v>1</v>
      </c>
      <c r="C2962" s="4">
        <f>INDEX(属性!F:F,MATCH(强化!A2962,属性!A:A,0))</f>
        <v>17</v>
      </c>
      <c r="D2962" s="4">
        <f t="shared" si="327"/>
        <v>80</v>
      </c>
      <c r="E2962" s="4">
        <v>0</v>
      </c>
      <c r="F2962" s="4">
        <v>0</v>
      </c>
      <c r="G2962" s="4">
        <v>0</v>
      </c>
      <c r="H2962" s="4">
        <f t="shared" si="329"/>
        <v>0</v>
      </c>
      <c r="I2962" s="4">
        <f t="shared" si="330"/>
        <v>1190</v>
      </c>
      <c r="J2962" s="4">
        <f t="shared" si="328"/>
        <v>18000</v>
      </c>
      <c r="K2962" s="4">
        <f t="shared" si="325"/>
        <v>6000</v>
      </c>
      <c r="L2962" s="4">
        <f>IF(D2962=1,"",VLOOKUP(D2962,系数!$AA$1:$AJ$12,MATCH(C2962,圣物评级,0),1))</f>
        <v>45</v>
      </c>
      <c r="M2962" s="4">
        <f t="shared" si="331"/>
        <v>180295</v>
      </c>
    </row>
    <row r="2963" spans="1:13" x14ac:dyDescent="0.3">
      <c r="A2963" s="4">
        <f t="shared" si="326"/>
        <v>81000025</v>
      </c>
      <c r="B2963" s="4">
        <v>1</v>
      </c>
      <c r="C2963" s="4">
        <f>INDEX(属性!F:F,MATCH(强化!A2963,属性!A:A,0))</f>
        <v>17</v>
      </c>
      <c r="D2963" s="4">
        <f t="shared" si="327"/>
        <v>81</v>
      </c>
      <c r="E2963" s="4">
        <v>0</v>
      </c>
      <c r="F2963" s="4">
        <v>0</v>
      </c>
      <c r="G2963" s="4">
        <v>0</v>
      </c>
      <c r="H2963" s="4">
        <f t="shared" si="329"/>
        <v>0</v>
      </c>
      <c r="I2963" s="4">
        <f t="shared" si="330"/>
        <v>1200</v>
      </c>
      <c r="J2963" s="4">
        <f t="shared" si="328"/>
        <v>21000</v>
      </c>
      <c r="K2963" s="4">
        <f t="shared" si="325"/>
        <v>6000</v>
      </c>
      <c r="L2963" s="4">
        <f>IF(D2963=1,"",VLOOKUP(D2963,系数!$AA$1:$AJ$12,MATCH(C2963,圣物评级,0),1))</f>
        <v>45</v>
      </c>
      <c r="M2963" s="4">
        <f t="shared" si="331"/>
        <v>198295</v>
      </c>
    </row>
    <row r="2964" spans="1:13" x14ac:dyDescent="0.3">
      <c r="A2964" s="4">
        <f t="shared" si="326"/>
        <v>81000025</v>
      </c>
      <c r="B2964" s="4">
        <v>1</v>
      </c>
      <c r="C2964" s="4">
        <f>INDEX(属性!F:F,MATCH(强化!A2964,属性!A:A,0))</f>
        <v>17</v>
      </c>
      <c r="D2964" s="4">
        <f t="shared" si="327"/>
        <v>82</v>
      </c>
      <c r="E2964" s="4">
        <v>0</v>
      </c>
      <c r="F2964" s="4">
        <v>0</v>
      </c>
      <c r="G2964" s="4">
        <v>0</v>
      </c>
      <c r="H2964" s="4">
        <f t="shared" si="329"/>
        <v>0</v>
      </c>
      <c r="I2964" s="4">
        <f t="shared" si="330"/>
        <v>1210</v>
      </c>
      <c r="J2964" s="4">
        <f t="shared" si="328"/>
        <v>24000</v>
      </c>
      <c r="K2964" s="4">
        <f t="shared" si="325"/>
        <v>6000</v>
      </c>
      <c r="L2964" s="4">
        <f>IF(D2964=1,"",VLOOKUP(D2964,系数!$AA$1:$AJ$12,MATCH(C2964,圣物评级,0),1))</f>
        <v>45</v>
      </c>
      <c r="M2964" s="4">
        <f t="shared" si="331"/>
        <v>219295</v>
      </c>
    </row>
    <row r="2965" spans="1:13" x14ac:dyDescent="0.3">
      <c r="A2965" s="4">
        <f t="shared" si="326"/>
        <v>81000025</v>
      </c>
      <c r="B2965" s="4">
        <v>1</v>
      </c>
      <c r="C2965" s="4">
        <f>INDEX(属性!F:F,MATCH(强化!A2965,属性!A:A,0))</f>
        <v>17</v>
      </c>
      <c r="D2965" s="4">
        <f t="shared" si="327"/>
        <v>83</v>
      </c>
      <c r="E2965" s="4">
        <v>0</v>
      </c>
      <c r="F2965" s="4">
        <v>0</v>
      </c>
      <c r="G2965" s="4">
        <v>0</v>
      </c>
      <c r="H2965" s="4">
        <f t="shared" si="329"/>
        <v>0</v>
      </c>
      <c r="I2965" s="4">
        <f t="shared" si="330"/>
        <v>1220</v>
      </c>
      <c r="J2965" s="4">
        <f t="shared" si="328"/>
        <v>27000</v>
      </c>
      <c r="K2965" s="4">
        <f t="shared" si="325"/>
        <v>6000</v>
      </c>
      <c r="L2965" s="4">
        <f>IF(D2965=1,"",VLOOKUP(D2965,系数!$AA$1:$AJ$12,MATCH(C2965,圣物评级,0),1))</f>
        <v>45</v>
      </c>
      <c r="M2965" s="4">
        <f t="shared" si="331"/>
        <v>243295</v>
      </c>
    </row>
    <row r="2966" spans="1:13" x14ac:dyDescent="0.3">
      <c r="A2966" s="4">
        <f t="shared" si="326"/>
        <v>81000025</v>
      </c>
      <c r="B2966" s="4">
        <v>1</v>
      </c>
      <c r="C2966" s="4">
        <f>INDEX(属性!F:F,MATCH(强化!A2966,属性!A:A,0))</f>
        <v>17</v>
      </c>
      <c r="D2966" s="4">
        <f t="shared" si="327"/>
        <v>84</v>
      </c>
      <c r="E2966" s="4">
        <v>0</v>
      </c>
      <c r="F2966" s="4">
        <v>0</v>
      </c>
      <c r="G2966" s="4">
        <v>0</v>
      </c>
      <c r="H2966" s="4">
        <f t="shared" si="329"/>
        <v>0</v>
      </c>
      <c r="I2966" s="4">
        <f t="shared" si="330"/>
        <v>1230</v>
      </c>
      <c r="J2966" s="4">
        <f t="shared" si="328"/>
        <v>30000</v>
      </c>
      <c r="K2966" s="4">
        <f t="shared" si="325"/>
        <v>6000</v>
      </c>
      <c r="L2966" s="4">
        <f>IF(D2966=1,"",VLOOKUP(D2966,系数!$AA$1:$AJ$12,MATCH(C2966,圣物评级,0),1))</f>
        <v>45</v>
      </c>
      <c r="M2966" s="4">
        <f t="shared" si="331"/>
        <v>270295</v>
      </c>
    </row>
    <row r="2967" spans="1:13" x14ac:dyDescent="0.3">
      <c r="A2967" s="4">
        <f t="shared" si="326"/>
        <v>81000025</v>
      </c>
      <c r="B2967" s="4">
        <v>1</v>
      </c>
      <c r="C2967" s="4">
        <f>INDEX(属性!F:F,MATCH(强化!A2967,属性!A:A,0))</f>
        <v>17</v>
      </c>
      <c r="D2967" s="4">
        <f t="shared" si="327"/>
        <v>85</v>
      </c>
      <c r="E2967" s="4">
        <v>0</v>
      </c>
      <c r="F2967" s="4">
        <v>0</v>
      </c>
      <c r="G2967" s="4">
        <v>0</v>
      </c>
      <c r="H2967" s="4">
        <f t="shared" si="329"/>
        <v>0</v>
      </c>
      <c r="I2967" s="4">
        <f t="shared" si="330"/>
        <v>1240</v>
      </c>
      <c r="J2967" s="4">
        <f t="shared" si="328"/>
        <v>35000</v>
      </c>
      <c r="K2967" s="4">
        <f t="shared" si="325"/>
        <v>6000</v>
      </c>
      <c r="L2967" s="4">
        <f>IF(D2967=1,"",VLOOKUP(D2967,系数!$AA$1:$AJ$12,MATCH(C2967,圣物评级,0),1))</f>
        <v>45</v>
      </c>
      <c r="M2967" s="4">
        <f t="shared" si="331"/>
        <v>300295</v>
      </c>
    </row>
    <row r="2968" spans="1:13" x14ac:dyDescent="0.3">
      <c r="A2968" s="4">
        <f t="shared" si="326"/>
        <v>81000025</v>
      </c>
      <c r="B2968" s="4">
        <v>1</v>
      </c>
      <c r="C2968" s="4">
        <f>INDEX(属性!F:F,MATCH(强化!A2968,属性!A:A,0))</f>
        <v>17</v>
      </c>
      <c r="D2968" s="4">
        <f t="shared" si="327"/>
        <v>86</v>
      </c>
      <c r="E2968" s="4">
        <v>0</v>
      </c>
      <c r="F2968" s="4">
        <v>0</v>
      </c>
      <c r="G2968" s="4">
        <v>0</v>
      </c>
      <c r="H2968" s="4">
        <f t="shared" si="329"/>
        <v>0</v>
      </c>
      <c r="I2968" s="4">
        <f t="shared" si="330"/>
        <v>1250</v>
      </c>
      <c r="J2968" s="4">
        <f t="shared" si="328"/>
        <v>40000</v>
      </c>
      <c r="K2968" s="4">
        <f t="shared" si="325"/>
        <v>6000</v>
      </c>
      <c r="L2968" s="4">
        <f>IF(D2968=1,"",VLOOKUP(D2968,系数!$AA$1:$AJ$12,MATCH(C2968,圣物评级,0),1))</f>
        <v>45</v>
      </c>
      <c r="M2968" s="4">
        <f t="shared" si="331"/>
        <v>335295</v>
      </c>
    </row>
    <row r="2969" spans="1:13" x14ac:dyDescent="0.3">
      <c r="A2969" s="4">
        <f t="shared" si="326"/>
        <v>81000025</v>
      </c>
      <c r="B2969" s="4">
        <v>1</v>
      </c>
      <c r="C2969" s="4">
        <f>INDEX(属性!F:F,MATCH(强化!A2969,属性!A:A,0))</f>
        <v>17</v>
      </c>
      <c r="D2969" s="4">
        <f t="shared" si="327"/>
        <v>87</v>
      </c>
      <c r="E2969" s="4">
        <v>0</v>
      </c>
      <c r="F2969" s="4">
        <v>0</v>
      </c>
      <c r="G2969" s="4">
        <v>0</v>
      </c>
      <c r="H2969" s="4">
        <f t="shared" si="329"/>
        <v>0</v>
      </c>
      <c r="I2969" s="4">
        <f t="shared" si="330"/>
        <v>1260</v>
      </c>
      <c r="J2969" s="4">
        <f t="shared" si="328"/>
        <v>45000</v>
      </c>
      <c r="K2969" s="4">
        <f t="shared" si="325"/>
        <v>6000</v>
      </c>
      <c r="L2969" s="4">
        <f>IF(D2969=1,"",VLOOKUP(D2969,系数!$AA$1:$AJ$12,MATCH(C2969,圣物评级,0),1))</f>
        <v>45</v>
      </c>
      <c r="M2969" s="4">
        <f t="shared" si="331"/>
        <v>375295</v>
      </c>
    </row>
    <row r="2970" spans="1:13" x14ac:dyDescent="0.3">
      <c r="A2970" s="4">
        <f t="shared" si="326"/>
        <v>81000025</v>
      </c>
      <c r="B2970" s="4">
        <v>1</v>
      </c>
      <c r="C2970" s="4">
        <f>INDEX(属性!F:F,MATCH(强化!A2970,属性!A:A,0))</f>
        <v>17</v>
      </c>
      <c r="D2970" s="4">
        <f t="shared" si="327"/>
        <v>88</v>
      </c>
      <c r="E2970" s="4">
        <v>0</v>
      </c>
      <c r="F2970" s="4">
        <v>0</v>
      </c>
      <c r="G2970" s="4">
        <v>0</v>
      </c>
      <c r="H2970" s="4">
        <f t="shared" si="329"/>
        <v>0</v>
      </c>
      <c r="I2970" s="4">
        <f t="shared" si="330"/>
        <v>1270</v>
      </c>
      <c r="J2970" s="4">
        <f t="shared" si="328"/>
        <v>50000</v>
      </c>
      <c r="K2970" s="4">
        <f t="shared" si="325"/>
        <v>6000</v>
      </c>
      <c r="L2970" s="4">
        <f>IF(D2970=1,"",VLOOKUP(D2970,系数!$AA$1:$AJ$12,MATCH(C2970,圣物评级,0),1))</f>
        <v>45</v>
      </c>
      <c r="M2970" s="4">
        <f t="shared" si="331"/>
        <v>420295</v>
      </c>
    </row>
    <row r="2971" spans="1:13" x14ac:dyDescent="0.3">
      <c r="A2971" s="4">
        <f t="shared" si="326"/>
        <v>81000025</v>
      </c>
      <c r="B2971" s="4">
        <v>1</v>
      </c>
      <c r="C2971" s="4">
        <f>INDEX(属性!F:F,MATCH(强化!A2971,属性!A:A,0))</f>
        <v>17</v>
      </c>
      <c r="D2971" s="4">
        <f t="shared" si="327"/>
        <v>89</v>
      </c>
      <c r="E2971" s="4">
        <v>0</v>
      </c>
      <c r="F2971" s="4">
        <v>0</v>
      </c>
      <c r="G2971" s="4">
        <v>0</v>
      </c>
      <c r="H2971" s="4">
        <f t="shared" si="329"/>
        <v>0</v>
      </c>
      <c r="I2971" s="4">
        <f t="shared" si="330"/>
        <v>1280</v>
      </c>
      <c r="J2971" s="4">
        <f t="shared" si="328"/>
        <v>55000</v>
      </c>
      <c r="K2971" s="4">
        <f t="shared" si="325"/>
        <v>6000</v>
      </c>
      <c r="L2971" s="4">
        <f>IF(D2971=1,"",VLOOKUP(D2971,系数!$AA$1:$AJ$12,MATCH(C2971,圣物评级,0),1))</f>
        <v>45</v>
      </c>
      <c r="M2971" s="4">
        <f t="shared" si="331"/>
        <v>470295</v>
      </c>
    </row>
    <row r="2972" spans="1:13" x14ac:dyDescent="0.3">
      <c r="A2972" s="4">
        <f t="shared" si="326"/>
        <v>81000025</v>
      </c>
      <c r="B2972" s="4">
        <v>1</v>
      </c>
      <c r="C2972" s="4">
        <f>INDEX(属性!F:F,MATCH(强化!A2972,属性!A:A,0))</f>
        <v>17</v>
      </c>
      <c r="D2972" s="4">
        <f t="shared" si="327"/>
        <v>90</v>
      </c>
      <c r="E2972" s="4">
        <v>0</v>
      </c>
      <c r="F2972" s="4">
        <v>0</v>
      </c>
      <c r="G2972" s="4">
        <v>0</v>
      </c>
      <c r="H2972" s="4">
        <f t="shared" si="329"/>
        <v>0</v>
      </c>
      <c r="I2972" s="4">
        <f t="shared" si="330"/>
        <v>1290</v>
      </c>
      <c r="J2972" s="4">
        <f t="shared" si="328"/>
        <v>55000</v>
      </c>
      <c r="K2972" s="4">
        <f t="shared" si="325"/>
        <v>6000</v>
      </c>
      <c r="L2972" s="4">
        <f>IF(D2972=1,"",VLOOKUP(D2972,系数!$AA$1:$AJ$12,MATCH(C2972,圣物评级,0),1))</f>
        <v>50</v>
      </c>
      <c r="M2972" s="4">
        <f t="shared" si="331"/>
        <v>525295</v>
      </c>
    </row>
    <row r="2973" spans="1:13" x14ac:dyDescent="0.3">
      <c r="A2973" s="4">
        <f t="shared" si="326"/>
        <v>81000025</v>
      </c>
      <c r="B2973" s="4">
        <v>1</v>
      </c>
      <c r="C2973" s="4">
        <f>INDEX(属性!F:F,MATCH(强化!A2973,属性!A:A,0))</f>
        <v>17</v>
      </c>
      <c r="D2973" s="4">
        <f t="shared" si="327"/>
        <v>91</v>
      </c>
      <c r="E2973" s="4">
        <v>0</v>
      </c>
      <c r="F2973" s="4">
        <v>0</v>
      </c>
      <c r="G2973" s="4">
        <v>0</v>
      </c>
      <c r="H2973" s="4">
        <f t="shared" si="329"/>
        <v>0</v>
      </c>
      <c r="I2973" s="4">
        <f t="shared" si="330"/>
        <v>1300</v>
      </c>
      <c r="J2973" s="4">
        <f t="shared" si="328"/>
        <v>55000</v>
      </c>
      <c r="K2973" s="4">
        <f t="shared" si="325"/>
        <v>6000</v>
      </c>
      <c r="L2973" s="4">
        <f>IF(D2973=1,"",VLOOKUP(D2973,系数!$AA$1:$AJ$12,MATCH(C2973,圣物评级,0),1))</f>
        <v>50</v>
      </c>
      <c r="M2973" s="4">
        <f t="shared" si="331"/>
        <v>580295</v>
      </c>
    </row>
    <row r="2974" spans="1:13" x14ac:dyDescent="0.3">
      <c r="A2974" s="4">
        <f t="shared" si="326"/>
        <v>81000025</v>
      </c>
      <c r="B2974" s="4">
        <v>1</v>
      </c>
      <c r="C2974" s="4">
        <f>INDEX(属性!F:F,MATCH(强化!A2974,属性!A:A,0))</f>
        <v>17</v>
      </c>
      <c r="D2974" s="4">
        <f t="shared" si="327"/>
        <v>92</v>
      </c>
      <c r="E2974" s="4">
        <v>0</v>
      </c>
      <c r="F2974" s="4">
        <v>0</v>
      </c>
      <c r="G2974" s="4">
        <v>0</v>
      </c>
      <c r="H2974" s="4">
        <f t="shared" si="329"/>
        <v>0</v>
      </c>
      <c r="I2974" s="4">
        <f t="shared" si="330"/>
        <v>1310</v>
      </c>
      <c r="J2974" s="4">
        <f t="shared" si="328"/>
        <v>55000</v>
      </c>
      <c r="K2974" s="4">
        <f t="shared" si="325"/>
        <v>6000</v>
      </c>
      <c r="L2974" s="4">
        <f>IF(D2974=1,"",VLOOKUP(D2974,系数!$AA$1:$AJ$12,MATCH(C2974,圣物评级,0),1))</f>
        <v>50</v>
      </c>
      <c r="M2974" s="4">
        <f t="shared" si="331"/>
        <v>635295</v>
      </c>
    </row>
    <row r="2975" spans="1:13" x14ac:dyDescent="0.3">
      <c r="A2975" s="4">
        <f t="shared" si="326"/>
        <v>81000025</v>
      </c>
      <c r="B2975" s="4">
        <v>1</v>
      </c>
      <c r="C2975" s="4">
        <f>INDEX(属性!F:F,MATCH(强化!A2975,属性!A:A,0))</f>
        <v>17</v>
      </c>
      <c r="D2975" s="4">
        <f t="shared" si="327"/>
        <v>93</v>
      </c>
      <c r="E2975" s="4">
        <v>0</v>
      </c>
      <c r="F2975" s="4">
        <v>0</v>
      </c>
      <c r="G2975" s="4">
        <v>0</v>
      </c>
      <c r="H2975" s="4">
        <f t="shared" si="329"/>
        <v>0</v>
      </c>
      <c r="I2975" s="4">
        <f t="shared" si="330"/>
        <v>1320</v>
      </c>
      <c r="J2975" s="4">
        <f t="shared" si="328"/>
        <v>55000</v>
      </c>
      <c r="K2975" s="4">
        <f t="shared" si="325"/>
        <v>6000</v>
      </c>
      <c r="L2975" s="4">
        <f>IF(D2975=1,"",VLOOKUP(D2975,系数!$AA$1:$AJ$12,MATCH(C2975,圣物评级,0),1))</f>
        <v>50</v>
      </c>
      <c r="M2975" s="4">
        <f t="shared" si="331"/>
        <v>690295</v>
      </c>
    </row>
    <row r="2976" spans="1:13" x14ac:dyDescent="0.3">
      <c r="A2976" s="4">
        <f t="shared" si="326"/>
        <v>81000025</v>
      </c>
      <c r="B2976" s="4">
        <v>1</v>
      </c>
      <c r="C2976" s="4">
        <f>INDEX(属性!F:F,MATCH(强化!A2976,属性!A:A,0))</f>
        <v>17</v>
      </c>
      <c r="D2976" s="4">
        <f t="shared" si="327"/>
        <v>94</v>
      </c>
      <c r="E2976" s="4">
        <v>0</v>
      </c>
      <c r="F2976" s="4">
        <v>0</v>
      </c>
      <c r="G2976" s="4">
        <v>0</v>
      </c>
      <c r="H2976" s="4">
        <f t="shared" si="329"/>
        <v>0</v>
      </c>
      <c r="I2976" s="4">
        <f t="shared" si="330"/>
        <v>1330</v>
      </c>
      <c r="J2976" s="4">
        <f t="shared" si="328"/>
        <v>55000</v>
      </c>
      <c r="K2976" s="4">
        <f t="shared" si="325"/>
        <v>6000</v>
      </c>
      <c r="L2976" s="4">
        <f>IF(D2976=1,"",VLOOKUP(D2976,系数!$AA$1:$AJ$12,MATCH(C2976,圣物评级,0),1))</f>
        <v>50</v>
      </c>
      <c r="M2976" s="4">
        <f t="shared" si="331"/>
        <v>745295</v>
      </c>
    </row>
    <row r="2977" spans="1:13" x14ac:dyDescent="0.3">
      <c r="A2977" s="4">
        <f t="shared" si="326"/>
        <v>81000025</v>
      </c>
      <c r="B2977" s="4">
        <v>1</v>
      </c>
      <c r="C2977" s="4">
        <f>INDEX(属性!F:F,MATCH(强化!A2977,属性!A:A,0))</f>
        <v>17</v>
      </c>
      <c r="D2977" s="4">
        <f t="shared" si="327"/>
        <v>95</v>
      </c>
      <c r="E2977" s="4">
        <v>0</v>
      </c>
      <c r="F2977" s="4">
        <v>0</v>
      </c>
      <c r="G2977" s="4">
        <v>0</v>
      </c>
      <c r="H2977" s="4">
        <f t="shared" si="329"/>
        <v>0</v>
      </c>
      <c r="I2977" s="4">
        <f t="shared" si="330"/>
        <v>1340</v>
      </c>
      <c r="J2977" s="4">
        <f t="shared" si="328"/>
        <v>55000</v>
      </c>
      <c r="K2977" s="4">
        <f t="shared" si="325"/>
        <v>6000</v>
      </c>
      <c r="L2977" s="4">
        <f>IF(D2977=1,"",VLOOKUP(D2977,系数!$AA$1:$AJ$12,MATCH(C2977,圣物评级,0),1))</f>
        <v>50</v>
      </c>
      <c r="M2977" s="4">
        <f t="shared" si="331"/>
        <v>800295</v>
      </c>
    </row>
    <row r="2978" spans="1:13" x14ac:dyDescent="0.3">
      <c r="A2978" s="4">
        <f t="shared" si="326"/>
        <v>81000025</v>
      </c>
      <c r="B2978" s="4">
        <v>1</v>
      </c>
      <c r="C2978" s="4">
        <f>INDEX(属性!F:F,MATCH(强化!A2978,属性!A:A,0))</f>
        <v>17</v>
      </c>
      <c r="D2978" s="4">
        <f t="shared" si="327"/>
        <v>96</v>
      </c>
      <c r="E2978" s="4">
        <v>0</v>
      </c>
      <c r="F2978" s="4">
        <v>0</v>
      </c>
      <c r="G2978" s="4">
        <v>0</v>
      </c>
      <c r="H2978" s="4">
        <f t="shared" si="329"/>
        <v>0</v>
      </c>
      <c r="I2978" s="4">
        <f t="shared" si="330"/>
        <v>1350</v>
      </c>
      <c r="J2978" s="4">
        <f t="shared" si="328"/>
        <v>55000</v>
      </c>
      <c r="K2978" s="4">
        <f t="shared" si="325"/>
        <v>6000</v>
      </c>
      <c r="L2978" s="4">
        <f>IF(D2978=1,"",VLOOKUP(D2978,系数!$AA$1:$AJ$12,MATCH(C2978,圣物评级,0),1))</f>
        <v>50</v>
      </c>
      <c r="M2978" s="4">
        <f t="shared" si="331"/>
        <v>855295</v>
      </c>
    </row>
    <row r="2979" spans="1:13" x14ac:dyDescent="0.3">
      <c r="A2979" s="4">
        <f t="shared" si="326"/>
        <v>81000025</v>
      </c>
      <c r="B2979" s="4">
        <v>1</v>
      </c>
      <c r="C2979" s="4">
        <f>INDEX(属性!F:F,MATCH(强化!A2979,属性!A:A,0))</f>
        <v>17</v>
      </c>
      <c r="D2979" s="4">
        <f t="shared" si="327"/>
        <v>97</v>
      </c>
      <c r="E2979" s="4">
        <v>0</v>
      </c>
      <c r="F2979" s="4">
        <v>0</v>
      </c>
      <c r="G2979" s="4">
        <v>0</v>
      </c>
      <c r="H2979" s="4">
        <f t="shared" si="329"/>
        <v>0</v>
      </c>
      <c r="I2979" s="4">
        <f t="shared" si="330"/>
        <v>1360</v>
      </c>
      <c r="J2979" s="4">
        <f t="shared" si="328"/>
        <v>55000</v>
      </c>
      <c r="K2979" s="4">
        <f t="shared" si="325"/>
        <v>6000</v>
      </c>
      <c r="L2979" s="4">
        <f>IF(D2979=1,"",VLOOKUP(D2979,系数!$AA$1:$AJ$12,MATCH(C2979,圣物评级,0),1))</f>
        <v>50</v>
      </c>
      <c r="M2979" s="4">
        <f t="shared" si="331"/>
        <v>910295</v>
      </c>
    </row>
    <row r="2980" spans="1:13" x14ac:dyDescent="0.3">
      <c r="A2980" s="4">
        <f t="shared" si="326"/>
        <v>81000025</v>
      </c>
      <c r="B2980" s="4">
        <v>1</v>
      </c>
      <c r="C2980" s="4">
        <f>INDEX(属性!F:F,MATCH(强化!A2980,属性!A:A,0))</f>
        <v>17</v>
      </c>
      <c r="D2980" s="4">
        <f t="shared" si="327"/>
        <v>98</v>
      </c>
      <c r="E2980" s="4">
        <v>0</v>
      </c>
      <c r="F2980" s="4">
        <v>0</v>
      </c>
      <c r="G2980" s="4">
        <v>0</v>
      </c>
      <c r="H2980" s="4">
        <f t="shared" si="329"/>
        <v>0</v>
      </c>
      <c r="I2980" s="4">
        <f t="shared" si="330"/>
        <v>1370</v>
      </c>
      <c r="J2980" s="4">
        <f t="shared" si="328"/>
        <v>55000</v>
      </c>
      <c r="K2980" s="4">
        <f t="shared" si="325"/>
        <v>6000</v>
      </c>
      <c r="L2980" s="4">
        <f>IF(D2980=1,"",VLOOKUP(D2980,系数!$AA$1:$AJ$12,MATCH(C2980,圣物评级,0),1))</f>
        <v>50</v>
      </c>
      <c r="M2980" s="4">
        <f t="shared" si="331"/>
        <v>965295</v>
      </c>
    </row>
    <row r="2981" spans="1:13" x14ac:dyDescent="0.3">
      <c r="A2981" s="4">
        <f t="shared" si="326"/>
        <v>81000025</v>
      </c>
      <c r="B2981" s="4">
        <v>1</v>
      </c>
      <c r="C2981" s="4">
        <f>INDEX(属性!F:F,MATCH(强化!A2981,属性!A:A,0))</f>
        <v>17</v>
      </c>
      <c r="D2981" s="4">
        <f t="shared" si="327"/>
        <v>99</v>
      </c>
      <c r="E2981" s="4">
        <v>0</v>
      </c>
      <c r="F2981" s="4">
        <v>0</v>
      </c>
      <c r="G2981" s="4">
        <v>0</v>
      </c>
      <c r="H2981" s="4">
        <f t="shared" si="329"/>
        <v>0</v>
      </c>
      <c r="I2981" s="4">
        <f t="shared" si="330"/>
        <v>1380</v>
      </c>
      <c r="J2981" s="4">
        <f t="shared" si="328"/>
        <v>55000</v>
      </c>
      <c r="K2981" s="4">
        <f t="shared" si="325"/>
        <v>6000</v>
      </c>
      <c r="L2981" s="4">
        <f>IF(D2981=1,"",VLOOKUP(D2981,系数!$AA$1:$AJ$12,MATCH(C2981,圣物评级,0),1))</f>
        <v>50</v>
      </c>
      <c r="M2981" s="4">
        <f t="shared" si="331"/>
        <v>1020295</v>
      </c>
    </row>
    <row r="2982" spans="1:13" x14ac:dyDescent="0.3">
      <c r="A2982" s="4">
        <f t="shared" si="326"/>
        <v>81000025</v>
      </c>
      <c r="B2982" s="4">
        <v>1</v>
      </c>
      <c r="C2982" s="4">
        <f>INDEX(属性!F:F,MATCH(强化!A2982,属性!A:A,0))</f>
        <v>17</v>
      </c>
      <c r="D2982" s="4">
        <f t="shared" si="327"/>
        <v>100</v>
      </c>
      <c r="E2982" s="4">
        <v>0</v>
      </c>
      <c r="F2982" s="4">
        <v>0</v>
      </c>
      <c r="G2982" s="4">
        <v>0</v>
      </c>
      <c r="H2982" s="4">
        <f t="shared" si="329"/>
        <v>0</v>
      </c>
      <c r="I2982" s="4">
        <f t="shared" si="330"/>
        <v>1390</v>
      </c>
      <c r="J2982" s="4">
        <f t="shared" si="328"/>
        <v>55000</v>
      </c>
      <c r="K2982" s="4">
        <f t="shared" si="325"/>
        <v>6000</v>
      </c>
      <c r="L2982" s="4">
        <f>IF(D2982=1,"",VLOOKUP(D2982,系数!$AA$1:$AJ$12,MATCH(C2982,圣物评级,0),1))</f>
        <v>55</v>
      </c>
      <c r="M2982" s="4">
        <f t="shared" si="331"/>
        <v>1075295</v>
      </c>
    </row>
    <row r="2983" spans="1:13" x14ac:dyDescent="0.3">
      <c r="A2983" s="4">
        <f t="shared" si="326"/>
        <v>81000025</v>
      </c>
      <c r="B2983" s="4">
        <v>1</v>
      </c>
      <c r="C2983" s="4">
        <f>INDEX(属性!F:F,MATCH(强化!A2983,属性!A:A,0))</f>
        <v>17</v>
      </c>
      <c r="D2983" s="4">
        <f t="shared" si="327"/>
        <v>101</v>
      </c>
      <c r="E2983" s="4">
        <v>0</v>
      </c>
      <c r="F2983" s="4">
        <v>0</v>
      </c>
      <c r="G2983" s="4">
        <v>0</v>
      </c>
      <c r="H2983" s="4">
        <f t="shared" si="329"/>
        <v>0</v>
      </c>
      <c r="I2983" s="4">
        <f t="shared" si="330"/>
        <v>1400</v>
      </c>
      <c r="J2983" s="4">
        <f t="shared" si="328"/>
        <v>55000</v>
      </c>
      <c r="K2983" s="4">
        <f t="shared" si="325"/>
        <v>6000</v>
      </c>
      <c r="L2983" s="4">
        <f>IF(D2983=1,"",VLOOKUP(D2983,系数!$AA$1:$AJ$12,MATCH(C2983,圣物评级,0),1))</f>
        <v>55</v>
      </c>
      <c r="M2983" s="4">
        <f t="shared" si="331"/>
        <v>1130295</v>
      </c>
    </row>
    <row r="2984" spans="1:13" x14ac:dyDescent="0.3">
      <c r="A2984" s="4">
        <f t="shared" si="326"/>
        <v>81000025</v>
      </c>
      <c r="B2984" s="4">
        <v>1</v>
      </c>
      <c r="C2984" s="4">
        <f>INDEX(属性!F:F,MATCH(强化!A2984,属性!A:A,0))</f>
        <v>17</v>
      </c>
      <c r="D2984" s="4">
        <f t="shared" si="327"/>
        <v>102</v>
      </c>
      <c r="E2984" s="4">
        <v>0</v>
      </c>
      <c r="F2984" s="4">
        <v>0</v>
      </c>
      <c r="G2984" s="4">
        <v>0</v>
      </c>
      <c r="H2984" s="4">
        <f t="shared" si="329"/>
        <v>0</v>
      </c>
      <c r="I2984" s="4">
        <f t="shared" si="330"/>
        <v>1410</v>
      </c>
      <c r="J2984" s="4">
        <f t="shared" si="328"/>
        <v>55000</v>
      </c>
      <c r="K2984" s="4">
        <f t="shared" si="325"/>
        <v>6000</v>
      </c>
      <c r="L2984" s="4">
        <f>IF(D2984=1,"",VLOOKUP(D2984,系数!$AA$1:$AJ$12,MATCH(C2984,圣物评级,0),1))</f>
        <v>55</v>
      </c>
      <c r="M2984" s="4">
        <f t="shared" si="331"/>
        <v>1185295</v>
      </c>
    </row>
    <row r="2985" spans="1:13" x14ac:dyDescent="0.3">
      <c r="A2985" s="4">
        <f t="shared" si="326"/>
        <v>81000025</v>
      </c>
      <c r="B2985" s="4">
        <v>1</v>
      </c>
      <c r="C2985" s="4">
        <f>INDEX(属性!F:F,MATCH(强化!A2985,属性!A:A,0))</f>
        <v>17</v>
      </c>
      <c r="D2985" s="4">
        <f t="shared" si="327"/>
        <v>103</v>
      </c>
      <c r="E2985" s="4">
        <v>0</v>
      </c>
      <c r="F2985" s="4">
        <v>0</v>
      </c>
      <c r="G2985" s="4">
        <v>0</v>
      </c>
      <c r="H2985" s="4">
        <f t="shared" si="329"/>
        <v>0</v>
      </c>
      <c r="I2985" s="4">
        <f t="shared" si="330"/>
        <v>1420</v>
      </c>
      <c r="J2985" s="4">
        <f t="shared" si="328"/>
        <v>55000</v>
      </c>
      <c r="K2985" s="4">
        <f t="shared" si="325"/>
        <v>6000</v>
      </c>
      <c r="L2985" s="4">
        <f>IF(D2985=1,"",VLOOKUP(D2985,系数!$AA$1:$AJ$12,MATCH(C2985,圣物评级,0),1))</f>
        <v>55</v>
      </c>
      <c r="M2985" s="4">
        <f t="shared" si="331"/>
        <v>1240295</v>
      </c>
    </row>
    <row r="2986" spans="1:13" x14ac:dyDescent="0.3">
      <c r="A2986" s="4">
        <f t="shared" si="326"/>
        <v>81000025</v>
      </c>
      <c r="B2986" s="4">
        <v>1</v>
      </c>
      <c r="C2986" s="4">
        <f>INDEX(属性!F:F,MATCH(强化!A2986,属性!A:A,0))</f>
        <v>17</v>
      </c>
      <c r="D2986" s="4">
        <f t="shared" si="327"/>
        <v>104</v>
      </c>
      <c r="E2986" s="4">
        <v>0</v>
      </c>
      <c r="F2986" s="4">
        <v>0</v>
      </c>
      <c r="G2986" s="4">
        <v>0</v>
      </c>
      <c r="H2986" s="4">
        <f t="shared" si="329"/>
        <v>0</v>
      </c>
      <c r="I2986" s="4">
        <f t="shared" si="330"/>
        <v>1430</v>
      </c>
      <c r="J2986" s="4">
        <f t="shared" si="328"/>
        <v>55000</v>
      </c>
      <c r="K2986" s="4">
        <f t="shared" si="325"/>
        <v>6000</v>
      </c>
      <c r="L2986" s="4">
        <f>IF(D2986=1,"",VLOOKUP(D2986,系数!$AA$1:$AJ$12,MATCH(C2986,圣物评级,0),1))</f>
        <v>55</v>
      </c>
      <c r="M2986" s="4">
        <f t="shared" si="331"/>
        <v>1295295</v>
      </c>
    </row>
    <row r="2987" spans="1:13" x14ac:dyDescent="0.3">
      <c r="A2987" s="4">
        <f t="shared" si="326"/>
        <v>81000025</v>
      </c>
      <c r="B2987" s="4">
        <v>1</v>
      </c>
      <c r="C2987" s="4">
        <f>INDEX(属性!F:F,MATCH(强化!A2987,属性!A:A,0))</f>
        <v>17</v>
      </c>
      <c r="D2987" s="4">
        <f t="shared" si="327"/>
        <v>105</v>
      </c>
      <c r="E2987" s="4">
        <v>0</v>
      </c>
      <c r="F2987" s="4">
        <v>0</v>
      </c>
      <c r="G2987" s="4">
        <v>0</v>
      </c>
      <c r="H2987" s="4">
        <f t="shared" si="329"/>
        <v>0</v>
      </c>
      <c r="I2987" s="4">
        <f t="shared" si="330"/>
        <v>1440</v>
      </c>
      <c r="J2987" s="4">
        <f t="shared" si="328"/>
        <v>55000</v>
      </c>
      <c r="K2987" s="4">
        <f t="shared" si="325"/>
        <v>6000</v>
      </c>
      <c r="L2987" s="4">
        <f>IF(D2987=1,"",VLOOKUP(D2987,系数!$AA$1:$AJ$12,MATCH(C2987,圣物评级,0),1))</f>
        <v>55</v>
      </c>
      <c r="M2987" s="4">
        <f t="shared" si="331"/>
        <v>1350295</v>
      </c>
    </row>
    <row r="2988" spans="1:13" x14ac:dyDescent="0.3">
      <c r="A2988" s="4">
        <f t="shared" si="326"/>
        <v>81000025</v>
      </c>
      <c r="B2988" s="4">
        <v>1</v>
      </c>
      <c r="C2988" s="4">
        <f>INDEX(属性!F:F,MATCH(强化!A2988,属性!A:A,0))</f>
        <v>17</v>
      </c>
      <c r="D2988" s="4">
        <f t="shared" si="327"/>
        <v>106</v>
      </c>
      <c r="E2988" s="4">
        <v>0</v>
      </c>
      <c r="F2988" s="4">
        <v>0</v>
      </c>
      <c r="G2988" s="4">
        <v>0</v>
      </c>
      <c r="H2988" s="4">
        <f t="shared" si="329"/>
        <v>0</v>
      </c>
      <c r="I2988" s="4">
        <f t="shared" si="330"/>
        <v>1450</v>
      </c>
      <c r="J2988" s="4">
        <f t="shared" si="328"/>
        <v>55000</v>
      </c>
      <c r="K2988" s="4">
        <f t="shared" si="325"/>
        <v>6000</v>
      </c>
      <c r="L2988" s="4">
        <f>IF(D2988=1,"",VLOOKUP(D2988,系数!$AA$1:$AJ$12,MATCH(C2988,圣物评级,0),1))</f>
        <v>55</v>
      </c>
      <c r="M2988" s="4">
        <f t="shared" si="331"/>
        <v>1405295</v>
      </c>
    </row>
    <row r="2989" spans="1:13" x14ac:dyDescent="0.3">
      <c r="A2989" s="4">
        <f t="shared" si="326"/>
        <v>81000025</v>
      </c>
      <c r="B2989" s="4">
        <v>1</v>
      </c>
      <c r="C2989" s="4">
        <f>INDEX(属性!F:F,MATCH(强化!A2989,属性!A:A,0))</f>
        <v>17</v>
      </c>
      <c r="D2989" s="4">
        <f t="shared" si="327"/>
        <v>107</v>
      </c>
      <c r="E2989" s="4">
        <v>0</v>
      </c>
      <c r="F2989" s="4">
        <v>0</v>
      </c>
      <c r="G2989" s="4">
        <v>0</v>
      </c>
      <c r="H2989" s="4">
        <f t="shared" si="329"/>
        <v>0</v>
      </c>
      <c r="I2989" s="4">
        <f t="shared" si="330"/>
        <v>1460</v>
      </c>
      <c r="J2989" s="4">
        <f t="shared" si="328"/>
        <v>55000</v>
      </c>
      <c r="K2989" s="4">
        <f t="shared" si="325"/>
        <v>6000</v>
      </c>
      <c r="L2989" s="4">
        <f>IF(D2989=1,"",VLOOKUP(D2989,系数!$AA$1:$AJ$12,MATCH(C2989,圣物评级,0),1))</f>
        <v>55</v>
      </c>
      <c r="M2989" s="4">
        <f t="shared" si="331"/>
        <v>1460295</v>
      </c>
    </row>
    <row r="2990" spans="1:13" x14ac:dyDescent="0.3">
      <c r="A2990" s="4">
        <f t="shared" si="326"/>
        <v>81000025</v>
      </c>
      <c r="B2990" s="4">
        <v>1</v>
      </c>
      <c r="C2990" s="4">
        <f>INDEX(属性!F:F,MATCH(强化!A2990,属性!A:A,0))</f>
        <v>17</v>
      </c>
      <c r="D2990" s="4">
        <f t="shared" si="327"/>
        <v>108</v>
      </c>
      <c r="E2990" s="4">
        <v>0</v>
      </c>
      <c r="F2990" s="4">
        <v>0</v>
      </c>
      <c r="G2990" s="4">
        <v>0</v>
      </c>
      <c r="H2990" s="4">
        <f t="shared" si="329"/>
        <v>0</v>
      </c>
      <c r="I2990" s="4">
        <f t="shared" si="330"/>
        <v>1470</v>
      </c>
      <c r="J2990" s="4">
        <f t="shared" si="328"/>
        <v>55000</v>
      </c>
      <c r="K2990" s="4">
        <f t="shared" si="325"/>
        <v>6000</v>
      </c>
      <c r="L2990" s="4">
        <f>IF(D2990=1,"",VLOOKUP(D2990,系数!$AA$1:$AJ$12,MATCH(C2990,圣物评级,0),1))</f>
        <v>55</v>
      </c>
      <c r="M2990" s="4">
        <f t="shared" si="331"/>
        <v>1515295</v>
      </c>
    </row>
    <row r="2991" spans="1:13" x14ac:dyDescent="0.3">
      <c r="A2991" s="4">
        <f t="shared" si="326"/>
        <v>81000025</v>
      </c>
      <c r="B2991" s="4">
        <v>1</v>
      </c>
      <c r="C2991" s="4">
        <f>INDEX(属性!F:F,MATCH(强化!A2991,属性!A:A,0))</f>
        <v>17</v>
      </c>
      <c r="D2991" s="4">
        <f t="shared" si="327"/>
        <v>109</v>
      </c>
      <c r="E2991" s="4">
        <v>0</v>
      </c>
      <c r="F2991" s="4">
        <v>0</v>
      </c>
      <c r="G2991" s="4">
        <v>0</v>
      </c>
      <c r="H2991" s="4">
        <f t="shared" si="329"/>
        <v>0</v>
      </c>
      <c r="I2991" s="4">
        <f t="shared" si="330"/>
        <v>1480</v>
      </c>
      <c r="J2991" s="4">
        <f t="shared" si="328"/>
        <v>55000</v>
      </c>
      <c r="K2991" s="4">
        <f t="shared" si="325"/>
        <v>6000</v>
      </c>
      <c r="L2991" s="4">
        <f>IF(D2991=1,"",VLOOKUP(D2991,系数!$AA$1:$AJ$12,MATCH(C2991,圣物评级,0),1))</f>
        <v>55</v>
      </c>
      <c r="M2991" s="4">
        <f t="shared" si="331"/>
        <v>1570295</v>
      </c>
    </row>
    <row r="2992" spans="1:13" x14ac:dyDescent="0.3">
      <c r="A2992" s="4">
        <f t="shared" si="326"/>
        <v>81000025</v>
      </c>
      <c r="B2992" s="4">
        <v>1</v>
      </c>
      <c r="C2992" s="4">
        <f>INDEX(属性!F:F,MATCH(强化!A2992,属性!A:A,0))</f>
        <v>17</v>
      </c>
      <c r="D2992" s="4">
        <f t="shared" si="327"/>
        <v>110</v>
      </c>
      <c r="E2992" s="4">
        <v>0</v>
      </c>
      <c r="F2992" s="4">
        <v>0</v>
      </c>
      <c r="G2992" s="4">
        <v>0</v>
      </c>
      <c r="H2992" s="4">
        <f t="shared" si="329"/>
        <v>0</v>
      </c>
      <c r="I2992" s="4">
        <f t="shared" si="330"/>
        <v>1490</v>
      </c>
      <c r="J2992" s="4">
        <f t="shared" si="328"/>
        <v>55000</v>
      </c>
      <c r="K2992" s="4">
        <f t="shared" si="325"/>
        <v>6000</v>
      </c>
      <c r="L2992" s="4">
        <f>IF(D2992=1,"",VLOOKUP(D2992,系数!$AA$1:$AJ$12,MATCH(C2992,圣物评级,0),1))</f>
        <v>55</v>
      </c>
      <c r="M2992" s="4">
        <f t="shared" si="331"/>
        <v>1625295</v>
      </c>
    </row>
    <row r="2993" spans="1:13" x14ac:dyDescent="0.3">
      <c r="A2993" s="4">
        <f t="shared" si="326"/>
        <v>81000025</v>
      </c>
      <c r="B2993" s="4">
        <v>1</v>
      </c>
      <c r="C2993" s="4">
        <f>INDEX(属性!F:F,MATCH(强化!A2993,属性!A:A,0))</f>
        <v>17</v>
      </c>
      <c r="D2993" s="4">
        <f t="shared" si="327"/>
        <v>111</v>
      </c>
      <c r="E2993" s="4">
        <v>0</v>
      </c>
      <c r="F2993" s="4">
        <v>0</v>
      </c>
      <c r="G2993" s="4">
        <v>0</v>
      </c>
      <c r="H2993" s="4">
        <f t="shared" si="329"/>
        <v>0</v>
      </c>
      <c r="I2993" s="4">
        <f t="shared" si="330"/>
        <v>1500</v>
      </c>
      <c r="J2993" s="4">
        <f t="shared" si="328"/>
        <v>55000</v>
      </c>
      <c r="K2993" s="4">
        <f t="shared" si="325"/>
        <v>6000</v>
      </c>
      <c r="L2993" s="4">
        <f>IF(D2993=1,"",VLOOKUP(D2993,系数!$AA$1:$AJ$12,MATCH(C2993,圣物评级,0),1))</f>
        <v>55</v>
      </c>
      <c r="M2993" s="4">
        <f t="shared" si="331"/>
        <v>1680295</v>
      </c>
    </row>
    <row r="2994" spans="1:13" x14ac:dyDescent="0.3">
      <c r="A2994" s="4">
        <f t="shared" si="326"/>
        <v>81000025</v>
      </c>
      <c r="B2994" s="4">
        <v>1</v>
      </c>
      <c r="C2994" s="4">
        <f>INDEX(属性!F:F,MATCH(强化!A2994,属性!A:A,0))</f>
        <v>17</v>
      </c>
      <c r="D2994" s="4">
        <f t="shared" si="327"/>
        <v>112</v>
      </c>
      <c r="E2994" s="4">
        <v>0</v>
      </c>
      <c r="F2994" s="4">
        <v>0</v>
      </c>
      <c r="G2994" s="4">
        <v>0</v>
      </c>
      <c r="H2994" s="4">
        <f t="shared" si="329"/>
        <v>0</v>
      </c>
      <c r="I2994" s="4">
        <f t="shared" si="330"/>
        <v>1510</v>
      </c>
      <c r="J2994" s="4">
        <f t="shared" si="328"/>
        <v>55000</v>
      </c>
      <c r="K2994" s="4">
        <f t="shared" si="325"/>
        <v>6000</v>
      </c>
      <c r="L2994" s="4">
        <f>IF(D2994=1,"",VLOOKUP(D2994,系数!$AA$1:$AJ$12,MATCH(C2994,圣物评级,0),1))</f>
        <v>55</v>
      </c>
      <c r="M2994" s="4">
        <f t="shared" si="331"/>
        <v>1735295</v>
      </c>
    </row>
    <row r="2995" spans="1:13" x14ac:dyDescent="0.3">
      <c r="A2995" s="4">
        <f t="shared" si="326"/>
        <v>81000025</v>
      </c>
      <c r="B2995" s="4">
        <v>1</v>
      </c>
      <c r="C2995" s="4">
        <f>INDEX(属性!F:F,MATCH(强化!A2995,属性!A:A,0))</f>
        <v>17</v>
      </c>
      <c r="D2995" s="4">
        <f t="shared" si="327"/>
        <v>113</v>
      </c>
      <c r="E2995" s="4">
        <v>0</v>
      </c>
      <c r="F2995" s="4">
        <v>0</v>
      </c>
      <c r="G2995" s="4">
        <v>0</v>
      </c>
      <c r="H2995" s="4">
        <f t="shared" si="329"/>
        <v>0</v>
      </c>
      <c r="I2995" s="4">
        <f t="shared" si="330"/>
        <v>1520</v>
      </c>
      <c r="J2995" s="4">
        <f t="shared" si="328"/>
        <v>55000</v>
      </c>
      <c r="K2995" s="4">
        <f t="shared" si="325"/>
        <v>6000</v>
      </c>
      <c r="L2995" s="4">
        <f>IF(D2995=1,"",VLOOKUP(D2995,系数!$AA$1:$AJ$12,MATCH(C2995,圣物评级,0),1))</f>
        <v>55</v>
      </c>
      <c r="M2995" s="4">
        <f t="shared" si="331"/>
        <v>1790295</v>
      </c>
    </row>
    <row r="2996" spans="1:13" x14ac:dyDescent="0.3">
      <c r="A2996" s="4">
        <f t="shared" si="326"/>
        <v>81000025</v>
      </c>
      <c r="B2996" s="4">
        <v>1</v>
      </c>
      <c r="C2996" s="4">
        <f>INDEX(属性!F:F,MATCH(强化!A2996,属性!A:A,0))</f>
        <v>17</v>
      </c>
      <c r="D2996" s="4">
        <f t="shared" si="327"/>
        <v>114</v>
      </c>
      <c r="E2996" s="4">
        <v>0</v>
      </c>
      <c r="F2996" s="4">
        <v>0</v>
      </c>
      <c r="G2996" s="4">
        <v>0</v>
      </c>
      <c r="H2996" s="4">
        <f t="shared" si="329"/>
        <v>0</v>
      </c>
      <c r="I2996" s="4">
        <f t="shared" si="330"/>
        <v>1530</v>
      </c>
      <c r="J2996" s="4">
        <f t="shared" si="328"/>
        <v>55000</v>
      </c>
      <c r="K2996" s="4">
        <f t="shared" ref="K2996:K3059" si="332">60*100</f>
        <v>6000</v>
      </c>
      <c r="L2996" s="4">
        <f>IF(D2996=1,"",VLOOKUP(D2996,系数!$AA$1:$AJ$12,MATCH(C2996,圣物评级,0),1))</f>
        <v>55</v>
      </c>
      <c r="M2996" s="4">
        <f t="shared" si="331"/>
        <v>1845295</v>
      </c>
    </row>
    <row r="2997" spans="1:13" x14ac:dyDescent="0.3">
      <c r="A2997" s="4">
        <f t="shared" si="326"/>
        <v>81000025</v>
      </c>
      <c r="B2997" s="4">
        <v>1</v>
      </c>
      <c r="C2997" s="4">
        <f>INDEX(属性!F:F,MATCH(强化!A2997,属性!A:A,0))</f>
        <v>17</v>
      </c>
      <c r="D2997" s="4">
        <f t="shared" si="327"/>
        <v>115</v>
      </c>
      <c r="E2997" s="4">
        <v>0</v>
      </c>
      <c r="F2997" s="4">
        <v>0</v>
      </c>
      <c r="G2997" s="4">
        <v>0</v>
      </c>
      <c r="H2997" s="4">
        <f t="shared" si="329"/>
        <v>0</v>
      </c>
      <c r="I2997" s="4">
        <f t="shared" si="330"/>
        <v>1540</v>
      </c>
      <c r="J2997" s="4">
        <f t="shared" si="328"/>
        <v>55000</v>
      </c>
      <c r="K2997" s="4">
        <f t="shared" si="332"/>
        <v>6000</v>
      </c>
      <c r="L2997" s="4">
        <f>IF(D2997=1,"",VLOOKUP(D2997,系数!$AA$1:$AJ$12,MATCH(C2997,圣物评级,0),1))</f>
        <v>55</v>
      </c>
      <c r="M2997" s="4">
        <f t="shared" si="331"/>
        <v>1900295</v>
      </c>
    </row>
    <row r="2998" spans="1:13" x14ac:dyDescent="0.3">
      <c r="A2998" s="4">
        <f t="shared" si="326"/>
        <v>81000025</v>
      </c>
      <c r="B2998" s="4">
        <v>1</v>
      </c>
      <c r="C2998" s="4">
        <f>INDEX(属性!F:F,MATCH(强化!A2998,属性!A:A,0))</f>
        <v>17</v>
      </c>
      <c r="D2998" s="4">
        <f t="shared" si="327"/>
        <v>116</v>
      </c>
      <c r="E2998" s="4">
        <v>0</v>
      </c>
      <c r="F2998" s="4">
        <v>0</v>
      </c>
      <c r="G2998" s="4">
        <v>0</v>
      </c>
      <c r="H2998" s="4">
        <f t="shared" si="329"/>
        <v>0</v>
      </c>
      <c r="I2998" s="4">
        <f t="shared" si="330"/>
        <v>1550</v>
      </c>
      <c r="J2998" s="4">
        <f t="shared" si="328"/>
        <v>55000</v>
      </c>
      <c r="K2998" s="4">
        <f t="shared" si="332"/>
        <v>6000</v>
      </c>
      <c r="L2998" s="4">
        <f>IF(D2998=1,"",VLOOKUP(D2998,系数!$AA$1:$AJ$12,MATCH(C2998,圣物评级,0),1))</f>
        <v>55</v>
      </c>
      <c r="M2998" s="4">
        <f t="shared" si="331"/>
        <v>1955295</v>
      </c>
    </row>
    <row r="2999" spans="1:13" x14ac:dyDescent="0.3">
      <c r="A2999" s="4">
        <f t="shared" si="326"/>
        <v>81000025</v>
      </c>
      <c r="B2999" s="4">
        <v>1</v>
      </c>
      <c r="C2999" s="4">
        <f>INDEX(属性!F:F,MATCH(强化!A2999,属性!A:A,0))</f>
        <v>17</v>
      </c>
      <c r="D2999" s="4">
        <f t="shared" si="327"/>
        <v>117</v>
      </c>
      <c r="E2999" s="4">
        <v>0</v>
      </c>
      <c r="F2999" s="4">
        <v>0</v>
      </c>
      <c r="G2999" s="4">
        <v>0</v>
      </c>
      <c r="H2999" s="4">
        <f t="shared" si="329"/>
        <v>0</v>
      </c>
      <c r="I2999" s="4">
        <f t="shared" si="330"/>
        <v>1560</v>
      </c>
      <c r="J2999" s="4">
        <f t="shared" si="328"/>
        <v>55000</v>
      </c>
      <c r="K2999" s="4">
        <f t="shared" si="332"/>
        <v>6000</v>
      </c>
      <c r="L2999" s="4">
        <f>IF(D2999=1,"",VLOOKUP(D2999,系数!$AA$1:$AJ$12,MATCH(C2999,圣物评级,0),1))</f>
        <v>55</v>
      </c>
      <c r="M2999" s="4">
        <f t="shared" si="331"/>
        <v>2010295</v>
      </c>
    </row>
    <row r="3000" spans="1:13" x14ac:dyDescent="0.3">
      <c r="A3000" s="4">
        <f t="shared" si="326"/>
        <v>81000025</v>
      </c>
      <c r="B3000" s="4">
        <v>1</v>
      </c>
      <c r="C3000" s="4">
        <f>INDEX(属性!F:F,MATCH(强化!A3000,属性!A:A,0))</f>
        <v>17</v>
      </c>
      <c r="D3000" s="4">
        <f t="shared" si="327"/>
        <v>118</v>
      </c>
      <c r="E3000" s="4">
        <v>0</v>
      </c>
      <c r="F3000" s="4">
        <v>0</v>
      </c>
      <c r="G3000" s="4">
        <v>0</v>
      </c>
      <c r="H3000" s="4">
        <f t="shared" si="329"/>
        <v>0</v>
      </c>
      <c r="I3000" s="4">
        <f t="shared" si="330"/>
        <v>1570</v>
      </c>
      <c r="J3000" s="4">
        <f t="shared" si="328"/>
        <v>55000</v>
      </c>
      <c r="K3000" s="4">
        <f t="shared" si="332"/>
        <v>6000</v>
      </c>
      <c r="L3000" s="4">
        <f>IF(D3000=1,"",VLOOKUP(D3000,系数!$AA$1:$AJ$12,MATCH(C3000,圣物评级,0),1))</f>
        <v>55</v>
      </c>
      <c r="M3000" s="4">
        <f t="shared" si="331"/>
        <v>2065295</v>
      </c>
    </row>
    <row r="3001" spans="1:13" x14ac:dyDescent="0.3">
      <c r="A3001" s="4">
        <f t="shared" si="326"/>
        <v>81000025</v>
      </c>
      <c r="B3001" s="4">
        <v>1</v>
      </c>
      <c r="C3001" s="4">
        <f>INDEX(属性!F:F,MATCH(强化!A3001,属性!A:A,0))</f>
        <v>17</v>
      </c>
      <c r="D3001" s="4">
        <f t="shared" si="327"/>
        <v>119</v>
      </c>
      <c r="E3001" s="4">
        <v>0</v>
      </c>
      <c r="F3001" s="4">
        <v>0</v>
      </c>
      <c r="G3001" s="4">
        <v>0</v>
      </c>
      <c r="H3001" s="4">
        <f t="shared" si="329"/>
        <v>0</v>
      </c>
      <c r="I3001" s="4">
        <f t="shared" si="330"/>
        <v>1580</v>
      </c>
      <c r="J3001" s="4">
        <f t="shared" si="328"/>
        <v>55000</v>
      </c>
      <c r="K3001" s="4">
        <f t="shared" si="332"/>
        <v>6000</v>
      </c>
      <c r="L3001" s="4">
        <f>IF(D3001=1,"",VLOOKUP(D3001,系数!$AA$1:$AJ$12,MATCH(C3001,圣物评级,0),1))</f>
        <v>55</v>
      </c>
      <c r="M3001" s="4">
        <f t="shared" si="331"/>
        <v>2120295</v>
      </c>
    </row>
    <row r="3002" spans="1:13" x14ac:dyDescent="0.3">
      <c r="A3002" s="4">
        <f t="shared" si="326"/>
        <v>81000025</v>
      </c>
      <c r="B3002" s="4">
        <v>1</v>
      </c>
      <c r="C3002" s="4">
        <f>INDEX(属性!F:F,MATCH(强化!A3002,属性!A:A,0))</f>
        <v>17</v>
      </c>
      <c r="D3002" s="4">
        <f t="shared" si="327"/>
        <v>120</v>
      </c>
      <c r="E3002" s="4">
        <v>0</v>
      </c>
      <c r="F3002" s="4">
        <v>0</v>
      </c>
      <c r="G3002" s="4">
        <v>0</v>
      </c>
      <c r="H3002" s="4">
        <f t="shared" si="329"/>
        <v>0</v>
      </c>
      <c r="I3002" s="4">
        <f t="shared" si="330"/>
        <v>1590</v>
      </c>
      <c r="J3002" s="4">
        <f t="shared" si="328"/>
        <v>55000</v>
      </c>
      <c r="K3002" s="4">
        <f t="shared" si="332"/>
        <v>6000</v>
      </c>
      <c r="L3002" s="4">
        <f>IF(D3002=1,"",VLOOKUP(D3002,系数!$AA$1:$AJ$12,MATCH(C3002,圣物评级,0),1))</f>
        <v>55</v>
      </c>
      <c r="M3002" s="4">
        <f t="shared" si="331"/>
        <v>2175295</v>
      </c>
    </row>
    <row r="3003" spans="1:13" x14ac:dyDescent="0.3">
      <c r="A3003" s="4">
        <f t="shared" si="326"/>
        <v>81000026</v>
      </c>
      <c r="B3003" s="4">
        <v>1</v>
      </c>
      <c r="C3003" s="4">
        <f>INDEX(属性!F:F,MATCH(强化!A3003,属性!A:A,0))</f>
        <v>17</v>
      </c>
      <c r="D3003" s="4">
        <f t="shared" si="327"/>
        <v>1</v>
      </c>
      <c r="E3003" s="4">
        <v>0</v>
      </c>
      <c r="F3003" s="4">
        <v>0</v>
      </c>
      <c r="G3003" s="4">
        <v>0</v>
      </c>
      <c r="H3003" s="4">
        <f t="shared" si="329"/>
        <v>0</v>
      </c>
      <c r="I3003" s="4">
        <f t="shared" si="330"/>
        <v>400</v>
      </c>
      <c r="J3003" s="4">
        <f t="shared" si="328"/>
        <v>10</v>
      </c>
      <c r="K3003" s="4">
        <f t="shared" si="332"/>
        <v>6000</v>
      </c>
      <c r="L3003" s="4" t="str">
        <f>IF(D3003=1,"",VLOOKUP(D3003,系数!$AA$1:$AJ$12,MATCH(C3003,圣物评级,0),1))</f>
        <v/>
      </c>
      <c r="M3003" s="4">
        <f t="shared" si="331"/>
        <v>0</v>
      </c>
    </row>
    <row r="3004" spans="1:13" x14ac:dyDescent="0.3">
      <c r="A3004" s="4">
        <f t="shared" ref="A3004:A3067" si="333">A2884+1</f>
        <v>81000026</v>
      </c>
      <c r="B3004" s="4">
        <v>1</v>
      </c>
      <c r="C3004" s="4">
        <f>INDEX(属性!F:F,MATCH(强化!A3004,属性!A:A,0))</f>
        <v>17</v>
      </c>
      <c r="D3004" s="4">
        <f t="shared" ref="D3004:D3067" si="334">D2884</f>
        <v>2</v>
      </c>
      <c r="E3004" s="4">
        <v>0</v>
      </c>
      <c r="F3004" s="4">
        <v>0</v>
      </c>
      <c r="G3004" s="4">
        <v>0</v>
      </c>
      <c r="H3004" s="4">
        <f t="shared" si="329"/>
        <v>0</v>
      </c>
      <c r="I3004" s="4">
        <f t="shared" si="330"/>
        <v>410</v>
      </c>
      <c r="J3004" s="4">
        <f t="shared" ref="J3004:J3067" si="335">J2884</f>
        <v>20</v>
      </c>
      <c r="K3004" s="4">
        <f t="shared" si="332"/>
        <v>6000</v>
      </c>
      <c r="L3004" s="4">
        <f>IF(D3004=1,"",VLOOKUP(D3004,系数!$AA$1:$AJ$12,MATCH(C3004,圣物评级,0),1))</f>
        <v>5</v>
      </c>
      <c r="M3004" s="4">
        <f t="shared" si="331"/>
        <v>10</v>
      </c>
    </row>
    <row r="3005" spans="1:13" x14ac:dyDescent="0.3">
      <c r="A3005" s="4">
        <f t="shared" si="333"/>
        <v>81000026</v>
      </c>
      <c r="B3005" s="4">
        <v>1</v>
      </c>
      <c r="C3005" s="4">
        <f>INDEX(属性!F:F,MATCH(强化!A3005,属性!A:A,0))</f>
        <v>17</v>
      </c>
      <c r="D3005" s="4">
        <f t="shared" si="334"/>
        <v>3</v>
      </c>
      <c r="E3005" s="4">
        <v>0</v>
      </c>
      <c r="F3005" s="4">
        <v>0</v>
      </c>
      <c r="G3005" s="4">
        <v>0</v>
      </c>
      <c r="H3005" s="4">
        <f t="shared" si="329"/>
        <v>0</v>
      </c>
      <c r="I3005" s="4">
        <f t="shared" si="330"/>
        <v>420</v>
      </c>
      <c r="J3005" s="4">
        <f t="shared" si="335"/>
        <v>30</v>
      </c>
      <c r="K3005" s="4">
        <f t="shared" si="332"/>
        <v>6000</v>
      </c>
      <c r="L3005" s="4">
        <f>IF(D3005=1,"",VLOOKUP(D3005,系数!$AA$1:$AJ$12,MATCH(C3005,圣物评级,0),1))</f>
        <v>5</v>
      </c>
      <c r="M3005" s="4">
        <f t="shared" si="331"/>
        <v>30</v>
      </c>
    </row>
    <row r="3006" spans="1:13" x14ac:dyDescent="0.3">
      <c r="A3006" s="4">
        <f t="shared" si="333"/>
        <v>81000026</v>
      </c>
      <c r="B3006" s="4">
        <v>1</v>
      </c>
      <c r="C3006" s="4">
        <f>INDEX(属性!F:F,MATCH(强化!A3006,属性!A:A,0))</f>
        <v>17</v>
      </c>
      <c r="D3006" s="4">
        <f t="shared" si="334"/>
        <v>4</v>
      </c>
      <c r="E3006" s="4">
        <v>0</v>
      </c>
      <c r="F3006" s="4">
        <v>0</v>
      </c>
      <c r="G3006" s="4">
        <v>0</v>
      </c>
      <c r="H3006" s="4">
        <f t="shared" si="329"/>
        <v>0</v>
      </c>
      <c r="I3006" s="4">
        <f t="shared" si="330"/>
        <v>430</v>
      </c>
      <c r="J3006" s="4">
        <f t="shared" si="335"/>
        <v>40</v>
      </c>
      <c r="K3006" s="4">
        <f t="shared" si="332"/>
        <v>6000</v>
      </c>
      <c r="L3006" s="4">
        <f>IF(D3006=1,"",VLOOKUP(D3006,系数!$AA$1:$AJ$12,MATCH(C3006,圣物评级,0),1))</f>
        <v>5</v>
      </c>
      <c r="M3006" s="4">
        <f t="shared" si="331"/>
        <v>60</v>
      </c>
    </row>
    <row r="3007" spans="1:13" x14ac:dyDescent="0.3">
      <c r="A3007" s="4">
        <f t="shared" si="333"/>
        <v>81000026</v>
      </c>
      <c r="B3007" s="4">
        <v>1</v>
      </c>
      <c r="C3007" s="4">
        <f>INDEX(属性!F:F,MATCH(强化!A3007,属性!A:A,0))</f>
        <v>17</v>
      </c>
      <c r="D3007" s="4">
        <f t="shared" si="334"/>
        <v>5</v>
      </c>
      <c r="E3007" s="4">
        <v>0</v>
      </c>
      <c r="F3007" s="4">
        <v>0</v>
      </c>
      <c r="G3007" s="4">
        <v>0</v>
      </c>
      <c r="H3007" s="4">
        <f t="shared" si="329"/>
        <v>0</v>
      </c>
      <c r="I3007" s="4">
        <f t="shared" si="330"/>
        <v>440</v>
      </c>
      <c r="J3007" s="4">
        <f t="shared" si="335"/>
        <v>50</v>
      </c>
      <c r="K3007" s="4">
        <f t="shared" si="332"/>
        <v>6000</v>
      </c>
      <c r="L3007" s="4">
        <f>IF(D3007=1,"",VLOOKUP(D3007,系数!$AA$1:$AJ$12,MATCH(C3007,圣物评级,0),1))</f>
        <v>5</v>
      </c>
      <c r="M3007" s="4">
        <f t="shared" si="331"/>
        <v>100</v>
      </c>
    </row>
    <row r="3008" spans="1:13" x14ac:dyDescent="0.3">
      <c r="A3008" s="4">
        <f t="shared" si="333"/>
        <v>81000026</v>
      </c>
      <c r="B3008" s="4">
        <v>1</v>
      </c>
      <c r="C3008" s="4">
        <f>INDEX(属性!F:F,MATCH(强化!A3008,属性!A:A,0))</f>
        <v>17</v>
      </c>
      <c r="D3008" s="4">
        <f t="shared" si="334"/>
        <v>6</v>
      </c>
      <c r="E3008" s="4">
        <v>0</v>
      </c>
      <c r="F3008" s="4">
        <v>0</v>
      </c>
      <c r="G3008" s="4">
        <v>0</v>
      </c>
      <c r="H3008" s="4">
        <f t="shared" si="329"/>
        <v>0</v>
      </c>
      <c r="I3008" s="4">
        <f t="shared" si="330"/>
        <v>450</v>
      </c>
      <c r="J3008" s="4">
        <f t="shared" si="335"/>
        <v>60</v>
      </c>
      <c r="K3008" s="4">
        <f t="shared" si="332"/>
        <v>6000</v>
      </c>
      <c r="L3008" s="4">
        <f>IF(D3008=1,"",VLOOKUP(D3008,系数!$AA$1:$AJ$12,MATCH(C3008,圣物评级,0),1))</f>
        <v>5</v>
      </c>
      <c r="M3008" s="4">
        <f t="shared" si="331"/>
        <v>150</v>
      </c>
    </row>
    <row r="3009" spans="1:13" x14ac:dyDescent="0.3">
      <c r="A3009" s="4">
        <f t="shared" si="333"/>
        <v>81000026</v>
      </c>
      <c r="B3009" s="4">
        <v>1</v>
      </c>
      <c r="C3009" s="4">
        <f>INDEX(属性!F:F,MATCH(强化!A3009,属性!A:A,0))</f>
        <v>17</v>
      </c>
      <c r="D3009" s="4">
        <f t="shared" si="334"/>
        <v>7</v>
      </c>
      <c r="E3009" s="4">
        <v>0</v>
      </c>
      <c r="F3009" s="4">
        <v>0</v>
      </c>
      <c r="G3009" s="4">
        <v>0</v>
      </c>
      <c r="H3009" s="4">
        <f t="shared" si="329"/>
        <v>0</v>
      </c>
      <c r="I3009" s="4">
        <f t="shared" si="330"/>
        <v>460</v>
      </c>
      <c r="J3009" s="4">
        <f t="shared" si="335"/>
        <v>70</v>
      </c>
      <c r="K3009" s="4">
        <f t="shared" si="332"/>
        <v>6000</v>
      </c>
      <c r="L3009" s="4">
        <f>IF(D3009=1,"",VLOOKUP(D3009,系数!$AA$1:$AJ$12,MATCH(C3009,圣物评级,0),1))</f>
        <v>5</v>
      </c>
      <c r="M3009" s="4">
        <f t="shared" si="331"/>
        <v>210</v>
      </c>
    </row>
    <row r="3010" spans="1:13" x14ac:dyDescent="0.3">
      <c r="A3010" s="4">
        <f t="shared" si="333"/>
        <v>81000026</v>
      </c>
      <c r="B3010" s="4">
        <v>1</v>
      </c>
      <c r="C3010" s="4">
        <f>INDEX(属性!F:F,MATCH(强化!A3010,属性!A:A,0))</f>
        <v>17</v>
      </c>
      <c r="D3010" s="4">
        <f t="shared" si="334"/>
        <v>8</v>
      </c>
      <c r="E3010" s="4">
        <v>0</v>
      </c>
      <c r="F3010" s="4">
        <v>0</v>
      </c>
      <c r="G3010" s="4">
        <v>0</v>
      </c>
      <c r="H3010" s="4">
        <f t="shared" si="329"/>
        <v>0</v>
      </c>
      <c r="I3010" s="4">
        <f t="shared" si="330"/>
        <v>470</v>
      </c>
      <c r="J3010" s="4">
        <f t="shared" si="335"/>
        <v>80</v>
      </c>
      <c r="K3010" s="4">
        <f t="shared" si="332"/>
        <v>6000</v>
      </c>
      <c r="L3010" s="4">
        <f>IF(D3010=1,"",VLOOKUP(D3010,系数!$AA$1:$AJ$12,MATCH(C3010,圣物评级,0),1))</f>
        <v>5</v>
      </c>
      <c r="M3010" s="4">
        <f t="shared" si="331"/>
        <v>280</v>
      </c>
    </row>
    <row r="3011" spans="1:13" x14ac:dyDescent="0.3">
      <c r="A3011" s="4">
        <f t="shared" si="333"/>
        <v>81000026</v>
      </c>
      <c r="B3011" s="4">
        <v>1</v>
      </c>
      <c r="C3011" s="4">
        <f>INDEX(属性!F:F,MATCH(强化!A3011,属性!A:A,0))</f>
        <v>17</v>
      </c>
      <c r="D3011" s="4">
        <f t="shared" si="334"/>
        <v>9</v>
      </c>
      <c r="E3011" s="4">
        <v>0</v>
      </c>
      <c r="F3011" s="4">
        <v>0</v>
      </c>
      <c r="G3011" s="4">
        <v>0</v>
      </c>
      <c r="H3011" s="4">
        <f t="shared" ref="H3011:H3074" si="336">IF(B3011=1,0,VLOOKUP($C3011,圣物数值,2,0)+VLOOKUP($C3011,圣物数值,3,0)*($D3011-1))</f>
        <v>0</v>
      </c>
      <c r="I3011" s="4">
        <f t="shared" ref="I3011:I3074" si="337">IF(B3011=2,0,VLOOKUP($C3011,圣物数值,2,0)+VLOOKUP($C3011,圣物数值,3,0)*($D3011-1))</f>
        <v>480</v>
      </c>
      <c r="J3011" s="4">
        <f t="shared" si="335"/>
        <v>90</v>
      </c>
      <c r="K3011" s="4">
        <f t="shared" si="332"/>
        <v>6000</v>
      </c>
      <c r="L3011" s="4">
        <f>IF(D3011=1,"",VLOOKUP(D3011,系数!$AA$1:$AJ$12,MATCH(C3011,圣物评级,0),1))</f>
        <v>5</v>
      </c>
      <c r="M3011" s="4">
        <f t="shared" ref="M3011:M3074" si="338">IF(D3011=1,0,M3010+J3010)</f>
        <v>360</v>
      </c>
    </row>
    <row r="3012" spans="1:13" x14ac:dyDescent="0.3">
      <c r="A3012" s="4">
        <f t="shared" si="333"/>
        <v>81000026</v>
      </c>
      <c r="B3012" s="4">
        <v>1</v>
      </c>
      <c r="C3012" s="4">
        <f>INDEX(属性!F:F,MATCH(强化!A3012,属性!A:A,0))</f>
        <v>17</v>
      </c>
      <c r="D3012" s="4">
        <f t="shared" si="334"/>
        <v>10</v>
      </c>
      <c r="E3012" s="4">
        <v>0</v>
      </c>
      <c r="F3012" s="4">
        <v>0</v>
      </c>
      <c r="G3012" s="4">
        <v>0</v>
      </c>
      <c r="H3012" s="4">
        <f t="shared" si="336"/>
        <v>0</v>
      </c>
      <c r="I3012" s="4">
        <f t="shared" si="337"/>
        <v>490</v>
      </c>
      <c r="J3012" s="4">
        <f t="shared" si="335"/>
        <v>100</v>
      </c>
      <c r="K3012" s="4">
        <f t="shared" si="332"/>
        <v>6000</v>
      </c>
      <c r="L3012" s="4">
        <f>IF(D3012=1,"",VLOOKUP(D3012,系数!$AA$1:$AJ$12,MATCH(C3012,圣物评级,0),1))</f>
        <v>10</v>
      </c>
      <c r="M3012" s="4">
        <f t="shared" si="338"/>
        <v>450</v>
      </c>
    </row>
    <row r="3013" spans="1:13" x14ac:dyDescent="0.3">
      <c r="A3013" s="4">
        <f t="shared" si="333"/>
        <v>81000026</v>
      </c>
      <c r="B3013" s="4">
        <v>1</v>
      </c>
      <c r="C3013" s="4">
        <f>INDEX(属性!F:F,MATCH(强化!A3013,属性!A:A,0))</f>
        <v>17</v>
      </c>
      <c r="D3013" s="4">
        <f t="shared" si="334"/>
        <v>11</v>
      </c>
      <c r="E3013" s="4">
        <v>0</v>
      </c>
      <c r="F3013" s="4">
        <v>0</v>
      </c>
      <c r="G3013" s="4">
        <v>0</v>
      </c>
      <c r="H3013" s="4">
        <f t="shared" si="336"/>
        <v>0</v>
      </c>
      <c r="I3013" s="4">
        <f t="shared" si="337"/>
        <v>500</v>
      </c>
      <c r="J3013" s="4">
        <f t="shared" si="335"/>
        <v>120</v>
      </c>
      <c r="K3013" s="4">
        <f t="shared" si="332"/>
        <v>6000</v>
      </c>
      <c r="L3013" s="4">
        <f>IF(D3013=1,"",VLOOKUP(D3013,系数!$AA$1:$AJ$12,MATCH(C3013,圣物评级,0),1))</f>
        <v>10</v>
      </c>
      <c r="M3013" s="4">
        <f t="shared" si="338"/>
        <v>550</v>
      </c>
    </row>
    <row r="3014" spans="1:13" x14ac:dyDescent="0.3">
      <c r="A3014" s="4">
        <f t="shared" si="333"/>
        <v>81000026</v>
      </c>
      <c r="B3014" s="4">
        <v>1</v>
      </c>
      <c r="C3014" s="4">
        <f>INDEX(属性!F:F,MATCH(强化!A3014,属性!A:A,0))</f>
        <v>17</v>
      </c>
      <c r="D3014" s="4">
        <f t="shared" si="334"/>
        <v>12</v>
      </c>
      <c r="E3014" s="4">
        <v>0</v>
      </c>
      <c r="F3014" s="4">
        <v>0</v>
      </c>
      <c r="G3014" s="4">
        <v>0</v>
      </c>
      <c r="H3014" s="4">
        <f t="shared" si="336"/>
        <v>0</v>
      </c>
      <c r="I3014" s="4">
        <f t="shared" si="337"/>
        <v>510</v>
      </c>
      <c r="J3014" s="4">
        <f t="shared" si="335"/>
        <v>140</v>
      </c>
      <c r="K3014" s="4">
        <f t="shared" si="332"/>
        <v>6000</v>
      </c>
      <c r="L3014" s="4">
        <f>IF(D3014=1,"",VLOOKUP(D3014,系数!$AA$1:$AJ$12,MATCH(C3014,圣物评级,0),1))</f>
        <v>10</v>
      </c>
      <c r="M3014" s="4">
        <f t="shared" si="338"/>
        <v>670</v>
      </c>
    </row>
    <row r="3015" spans="1:13" x14ac:dyDescent="0.3">
      <c r="A3015" s="4">
        <f t="shared" si="333"/>
        <v>81000026</v>
      </c>
      <c r="B3015" s="4">
        <v>1</v>
      </c>
      <c r="C3015" s="4">
        <f>INDEX(属性!F:F,MATCH(强化!A3015,属性!A:A,0))</f>
        <v>17</v>
      </c>
      <c r="D3015" s="4">
        <f t="shared" si="334"/>
        <v>13</v>
      </c>
      <c r="E3015" s="4">
        <v>0</v>
      </c>
      <c r="F3015" s="4">
        <v>0</v>
      </c>
      <c r="G3015" s="4">
        <v>0</v>
      </c>
      <c r="H3015" s="4">
        <f t="shared" si="336"/>
        <v>0</v>
      </c>
      <c r="I3015" s="4">
        <f t="shared" si="337"/>
        <v>520</v>
      </c>
      <c r="J3015" s="4">
        <f t="shared" si="335"/>
        <v>160</v>
      </c>
      <c r="K3015" s="4">
        <f t="shared" si="332"/>
        <v>6000</v>
      </c>
      <c r="L3015" s="4">
        <f>IF(D3015=1,"",VLOOKUP(D3015,系数!$AA$1:$AJ$12,MATCH(C3015,圣物评级,0),1))</f>
        <v>10</v>
      </c>
      <c r="M3015" s="4">
        <f t="shared" si="338"/>
        <v>810</v>
      </c>
    </row>
    <row r="3016" spans="1:13" x14ac:dyDescent="0.3">
      <c r="A3016" s="4">
        <f t="shared" si="333"/>
        <v>81000026</v>
      </c>
      <c r="B3016" s="4">
        <v>1</v>
      </c>
      <c r="C3016" s="4">
        <f>INDEX(属性!F:F,MATCH(强化!A3016,属性!A:A,0))</f>
        <v>17</v>
      </c>
      <c r="D3016" s="4">
        <f t="shared" si="334"/>
        <v>14</v>
      </c>
      <c r="E3016" s="4">
        <v>0</v>
      </c>
      <c r="F3016" s="4">
        <v>0</v>
      </c>
      <c r="G3016" s="4">
        <v>0</v>
      </c>
      <c r="H3016" s="4">
        <f t="shared" si="336"/>
        <v>0</v>
      </c>
      <c r="I3016" s="4">
        <f t="shared" si="337"/>
        <v>530</v>
      </c>
      <c r="J3016" s="4">
        <f t="shared" si="335"/>
        <v>180</v>
      </c>
      <c r="K3016" s="4">
        <f t="shared" si="332"/>
        <v>6000</v>
      </c>
      <c r="L3016" s="4">
        <f>IF(D3016=1,"",VLOOKUP(D3016,系数!$AA$1:$AJ$12,MATCH(C3016,圣物评级,0),1))</f>
        <v>10</v>
      </c>
      <c r="M3016" s="4">
        <f t="shared" si="338"/>
        <v>970</v>
      </c>
    </row>
    <row r="3017" spans="1:13" x14ac:dyDescent="0.3">
      <c r="A3017" s="4">
        <f t="shared" si="333"/>
        <v>81000026</v>
      </c>
      <c r="B3017" s="4">
        <v>1</v>
      </c>
      <c r="C3017" s="4">
        <f>INDEX(属性!F:F,MATCH(强化!A3017,属性!A:A,0))</f>
        <v>17</v>
      </c>
      <c r="D3017" s="4">
        <f t="shared" si="334"/>
        <v>15</v>
      </c>
      <c r="E3017" s="4">
        <v>0</v>
      </c>
      <c r="F3017" s="4">
        <v>0</v>
      </c>
      <c r="G3017" s="4">
        <v>0</v>
      </c>
      <c r="H3017" s="4">
        <f t="shared" si="336"/>
        <v>0</v>
      </c>
      <c r="I3017" s="4">
        <f t="shared" si="337"/>
        <v>540</v>
      </c>
      <c r="J3017" s="4">
        <f t="shared" si="335"/>
        <v>200</v>
      </c>
      <c r="K3017" s="4">
        <f t="shared" si="332"/>
        <v>6000</v>
      </c>
      <c r="L3017" s="4">
        <f>IF(D3017=1,"",VLOOKUP(D3017,系数!$AA$1:$AJ$12,MATCH(C3017,圣物评级,0),1))</f>
        <v>10</v>
      </c>
      <c r="M3017" s="4">
        <f t="shared" si="338"/>
        <v>1150</v>
      </c>
    </row>
    <row r="3018" spans="1:13" x14ac:dyDescent="0.3">
      <c r="A3018" s="4">
        <f t="shared" si="333"/>
        <v>81000026</v>
      </c>
      <c r="B3018" s="4">
        <v>1</v>
      </c>
      <c r="C3018" s="4">
        <f>INDEX(属性!F:F,MATCH(强化!A3018,属性!A:A,0))</f>
        <v>17</v>
      </c>
      <c r="D3018" s="4">
        <f t="shared" si="334"/>
        <v>16</v>
      </c>
      <c r="E3018" s="4">
        <v>0</v>
      </c>
      <c r="F3018" s="4">
        <v>0</v>
      </c>
      <c r="G3018" s="4">
        <v>0</v>
      </c>
      <c r="H3018" s="4">
        <f t="shared" si="336"/>
        <v>0</v>
      </c>
      <c r="I3018" s="4">
        <f t="shared" si="337"/>
        <v>550</v>
      </c>
      <c r="J3018" s="4">
        <f t="shared" si="335"/>
        <v>220</v>
      </c>
      <c r="K3018" s="4">
        <f t="shared" si="332"/>
        <v>6000</v>
      </c>
      <c r="L3018" s="4">
        <f>IF(D3018=1,"",VLOOKUP(D3018,系数!$AA$1:$AJ$12,MATCH(C3018,圣物评级,0),1))</f>
        <v>10</v>
      </c>
      <c r="M3018" s="4">
        <f t="shared" si="338"/>
        <v>1350</v>
      </c>
    </row>
    <row r="3019" spans="1:13" x14ac:dyDescent="0.3">
      <c r="A3019" s="4">
        <f t="shared" si="333"/>
        <v>81000026</v>
      </c>
      <c r="B3019" s="4">
        <v>1</v>
      </c>
      <c r="C3019" s="4">
        <f>INDEX(属性!F:F,MATCH(强化!A3019,属性!A:A,0))</f>
        <v>17</v>
      </c>
      <c r="D3019" s="4">
        <f t="shared" si="334"/>
        <v>17</v>
      </c>
      <c r="E3019" s="4">
        <v>0</v>
      </c>
      <c r="F3019" s="4">
        <v>0</v>
      </c>
      <c r="G3019" s="4">
        <v>0</v>
      </c>
      <c r="H3019" s="4">
        <f t="shared" si="336"/>
        <v>0</v>
      </c>
      <c r="I3019" s="4">
        <f t="shared" si="337"/>
        <v>560</v>
      </c>
      <c r="J3019" s="4">
        <f t="shared" si="335"/>
        <v>240</v>
      </c>
      <c r="K3019" s="4">
        <f t="shared" si="332"/>
        <v>6000</v>
      </c>
      <c r="L3019" s="4">
        <f>IF(D3019=1,"",VLOOKUP(D3019,系数!$AA$1:$AJ$12,MATCH(C3019,圣物评级,0),1))</f>
        <v>10</v>
      </c>
      <c r="M3019" s="4">
        <f t="shared" si="338"/>
        <v>1570</v>
      </c>
    </row>
    <row r="3020" spans="1:13" x14ac:dyDescent="0.3">
      <c r="A3020" s="4">
        <f t="shared" si="333"/>
        <v>81000026</v>
      </c>
      <c r="B3020" s="4">
        <v>1</v>
      </c>
      <c r="C3020" s="4">
        <f>INDEX(属性!F:F,MATCH(强化!A3020,属性!A:A,0))</f>
        <v>17</v>
      </c>
      <c r="D3020" s="4">
        <f t="shared" si="334"/>
        <v>18</v>
      </c>
      <c r="E3020" s="4">
        <v>0</v>
      </c>
      <c r="F3020" s="4">
        <v>0</v>
      </c>
      <c r="G3020" s="4">
        <v>0</v>
      </c>
      <c r="H3020" s="4">
        <f t="shared" si="336"/>
        <v>0</v>
      </c>
      <c r="I3020" s="4">
        <f t="shared" si="337"/>
        <v>570</v>
      </c>
      <c r="J3020" s="4">
        <f t="shared" si="335"/>
        <v>260</v>
      </c>
      <c r="K3020" s="4">
        <f t="shared" si="332"/>
        <v>6000</v>
      </c>
      <c r="L3020" s="4">
        <f>IF(D3020=1,"",VLOOKUP(D3020,系数!$AA$1:$AJ$12,MATCH(C3020,圣物评级,0),1))</f>
        <v>10</v>
      </c>
      <c r="M3020" s="4">
        <f t="shared" si="338"/>
        <v>1810</v>
      </c>
    </row>
    <row r="3021" spans="1:13" x14ac:dyDescent="0.3">
      <c r="A3021" s="4">
        <f t="shared" si="333"/>
        <v>81000026</v>
      </c>
      <c r="B3021" s="4">
        <v>1</v>
      </c>
      <c r="C3021" s="4">
        <f>INDEX(属性!F:F,MATCH(强化!A3021,属性!A:A,0))</f>
        <v>17</v>
      </c>
      <c r="D3021" s="4">
        <f t="shared" si="334"/>
        <v>19</v>
      </c>
      <c r="E3021" s="4">
        <v>0</v>
      </c>
      <c r="F3021" s="4">
        <v>0</v>
      </c>
      <c r="G3021" s="4">
        <v>0</v>
      </c>
      <c r="H3021" s="4">
        <f t="shared" si="336"/>
        <v>0</v>
      </c>
      <c r="I3021" s="4">
        <f t="shared" si="337"/>
        <v>580</v>
      </c>
      <c r="J3021" s="4">
        <f t="shared" si="335"/>
        <v>280</v>
      </c>
      <c r="K3021" s="4">
        <f t="shared" si="332"/>
        <v>6000</v>
      </c>
      <c r="L3021" s="4">
        <f>IF(D3021=1,"",VLOOKUP(D3021,系数!$AA$1:$AJ$12,MATCH(C3021,圣物评级,0),1))</f>
        <v>10</v>
      </c>
      <c r="M3021" s="4">
        <f t="shared" si="338"/>
        <v>2070</v>
      </c>
    </row>
    <row r="3022" spans="1:13" x14ac:dyDescent="0.3">
      <c r="A3022" s="4">
        <f t="shared" si="333"/>
        <v>81000026</v>
      </c>
      <c r="B3022" s="4">
        <v>1</v>
      </c>
      <c r="C3022" s="4">
        <f>INDEX(属性!F:F,MATCH(强化!A3022,属性!A:A,0))</f>
        <v>17</v>
      </c>
      <c r="D3022" s="4">
        <f t="shared" si="334"/>
        <v>20</v>
      </c>
      <c r="E3022" s="4">
        <v>0</v>
      </c>
      <c r="F3022" s="4">
        <v>0</v>
      </c>
      <c r="G3022" s="4">
        <v>0</v>
      </c>
      <c r="H3022" s="4">
        <f t="shared" si="336"/>
        <v>0</v>
      </c>
      <c r="I3022" s="4">
        <f t="shared" si="337"/>
        <v>590</v>
      </c>
      <c r="J3022" s="4">
        <f t="shared" si="335"/>
        <v>300</v>
      </c>
      <c r="K3022" s="4">
        <f t="shared" si="332"/>
        <v>6000</v>
      </c>
      <c r="L3022" s="4">
        <f>IF(D3022=1,"",VLOOKUP(D3022,系数!$AA$1:$AJ$12,MATCH(C3022,圣物评级,0),1))</f>
        <v>15</v>
      </c>
      <c r="M3022" s="4">
        <f t="shared" si="338"/>
        <v>2350</v>
      </c>
    </row>
    <row r="3023" spans="1:13" x14ac:dyDescent="0.3">
      <c r="A3023" s="4">
        <f t="shared" si="333"/>
        <v>81000026</v>
      </c>
      <c r="B3023" s="4">
        <v>1</v>
      </c>
      <c r="C3023" s="4">
        <f>INDEX(属性!F:F,MATCH(强化!A3023,属性!A:A,0))</f>
        <v>17</v>
      </c>
      <c r="D3023" s="4">
        <f t="shared" si="334"/>
        <v>21</v>
      </c>
      <c r="E3023" s="4">
        <v>0</v>
      </c>
      <c r="F3023" s="4">
        <v>0</v>
      </c>
      <c r="G3023" s="4">
        <v>0</v>
      </c>
      <c r="H3023" s="4">
        <f t="shared" si="336"/>
        <v>0</v>
      </c>
      <c r="I3023" s="4">
        <f t="shared" si="337"/>
        <v>600</v>
      </c>
      <c r="J3023" s="4">
        <f t="shared" si="335"/>
        <v>320</v>
      </c>
      <c r="K3023" s="4">
        <f t="shared" si="332"/>
        <v>6000</v>
      </c>
      <c r="L3023" s="4">
        <f>IF(D3023=1,"",VLOOKUP(D3023,系数!$AA$1:$AJ$12,MATCH(C3023,圣物评级,0),1))</f>
        <v>15</v>
      </c>
      <c r="M3023" s="4">
        <f t="shared" si="338"/>
        <v>2650</v>
      </c>
    </row>
    <row r="3024" spans="1:13" x14ac:dyDescent="0.3">
      <c r="A3024" s="4">
        <f t="shared" si="333"/>
        <v>81000026</v>
      </c>
      <c r="B3024" s="4">
        <v>1</v>
      </c>
      <c r="C3024" s="4">
        <f>INDEX(属性!F:F,MATCH(强化!A3024,属性!A:A,0))</f>
        <v>17</v>
      </c>
      <c r="D3024" s="4">
        <f t="shared" si="334"/>
        <v>22</v>
      </c>
      <c r="E3024" s="4">
        <v>0</v>
      </c>
      <c r="F3024" s="4">
        <v>0</v>
      </c>
      <c r="G3024" s="4">
        <v>0</v>
      </c>
      <c r="H3024" s="4">
        <f t="shared" si="336"/>
        <v>0</v>
      </c>
      <c r="I3024" s="4">
        <f t="shared" si="337"/>
        <v>610</v>
      </c>
      <c r="J3024" s="4">
        <f t="shared" si="335"/>
        <v>340</v>
      </c>
      <c r="K3024" s="4">
        <f t="shared" si="332"/>
        <v>6000</v>
      </c>
      <c r="L3024" s="4">
        <f>IF(D3024=1,"",VLOOKUP(D3024,系数!$AA$1:$AJ$12,MATCH(C3024,圣物评级,0),1))</f>
        <v>15</v>
      </c>
      <c r="M3024" s="4">
        <f t="shared" si="338"/>
        <v>2970</v>
      </c>
    </row>
    <row r="3025" spans="1:13" x14ac:dyDescent="0.3">
      <c r="A3025" s="4">
        <f t="shared" si="333"/>
        <v>81000026</v>
      </c>
      <c r="B3025" s="4">
        <v>1</v>
      </c>
      <c r="C3025" s="4">
        <f>INDEX(属性!F:F,MATCH(强化!A3025,属性!A:A,0))</f>
        <v>17</v>
      </c>
      <c r="D3025" s="4">
        <f t="shared" si="334"/>
        <v>23</v>
      </c>
      <c r="E3025" s="4">
        <v>0</v>
      </c>
      <c r="F3025" s="4">
        <v>0</v>
      </c>
      <c r="G3025" s="4">
        <v>0</v>
      </c>
      <c r="H3025" s="4">
        <f t="shared" si="336"/>
        <v>0</v>
      </c>
      <c r="I3025" s="4">
        <f t="shared" si="337"/>
        <v>620</v>
      </c>
      <c r="J3025" s="4">
        <f t="shared" si="335"/>
        <v>360</v>
      </c>
      <c r="K3025" s="4">
        <f t="shared" si="332"/>
        <v>6000</v>
      </c>
      <c r="L3025" s="4">
        <f>IF(D3025=1,"",VLOOKUP(D3025,系数!$AA$1:$AJ$12,MATCH(C3025,圣物评级,0),1))</f>
        <v>15</v>
      </c>
      <c r="M3025" s="4">
        <f t="shared" si="338"/>
        <v>3310</v>
      </c>
    </row>
    <row r="3026" spans="1:13" x14ac:dyDescent="0.3">
      <c r="A3026" s="4">
        <f t="shared" si="333"/>
        <v>81000026</v>
      </c>
      <c r="B3026" s="4">
        <v>1</v>
      </c>
      <c r="C3026" s="4">
        <f>INDEX(属性!F:F,MATCH(强化!A3026,属性!A:A,0))</f>
        <v>17</v>
      </c>
      <c r="D3026" s="4">
        <f t="shared" si="334"/>
        <v>24</v>
      </c>
      <c r="E3026" s="4">
        <v>0</v>
      </c>
      <c r="F3026" s="4">
        <v>0</v>
      </c>
      <c r="G3026" s="4">
        <v>0</v>
      </c>
      <c r="H3026" s="4">
        <f t="shared" si="336"/>
        <v>0</v>
      </c>
      <c r="I3026" s="4">
        <f t="shared" si="337"/>
        <v>630</v>
      </c>
      <c r="J3026" s="4">
        <f t="shared" si="335"/>
        <v>380</v>
      </c>
      <c r="K3026" s="4">
        <f t="shared" si="332"/>
        <v>6000</v>
      </c>
      <c r="L3026" s="4">
        <f>IF(D3026=1,"",VLOOKUP(D3026,系数!$AA$1:$AJ$12,MATCH(C3026,圣物评级,0),1))</f>
        <v>15</v>
      </c>
      <c r="M3026" s="4">
        <f t="shared" si="338"/>
        <v>3670</v>
      </c>
    </row>
    <row r="3027" spans="1:13" x14ac:dyDescent="0.3">
      <c r="A3027" s="4">
        <f t="shared" si="333"/>
        <v>81000026</v>
      </c>
      <c r="B3027" s="4">
        <v>1</v>
      </c>
      <c r="C3027" s="4">
        <f>INDEX(属性!F:F,MATCH(强化!A3027,属性!A:A,0))</f>
        <v>17</v>
      </c>
      <c r="D3027" s="4">
        <f t="shared" si="334"/>
        <v>25</v>
      </c>
      <c r="E3027" s="4">
        <v>0</v>
      </c>
      <c r="F3027" s="4">
        <v>0</v>
      </c>
      <c r="G3027" s="4">
        <v>0</v>
      </c>
      <c r="H3027" s="4">
        <f t="shared" si="336"/>
        <v>0</v>
      </c>
      <c r="I3027" s="4">
        <f t="shared" si="337"/>
        <v>640</v>
      </c>
      <c r="J3027" s="4">
        <f t="shared" si="335"/>
        <v>400</v>
      </c>
      <c r="K3027" s="4">
        <f t="shared" si="332"/>
        <v>6000</v>
      </c>
      <c r="L3027" s="4">
        <f>IF(D3027=1,"",VLOOKUP(D3027,系数!$AA$1:$AJ$12,MATCH(C3027,圣物评级,0),1))</f>
        <v>15</v>
      </c>
      <c r="M3027" s="4">
        <f t="shared" si="338"/>
        <v>4050</v>
      </c>
    </row>
    <row r="3028" spans="1:13" x14ac:dyDescent="0.3">
      <c r="A3028" s="4">
        <f t="shared" si="333"/>
        <v>81000026</v>
      </c>
      <c r="B3028" s="4">
        <v>1</v>
      </c>
      <c r="C3028" s="4">
        <f>INDEX(属性!F:F,MATCH(强化!A3028,属性!A:A,0))</f>
        <v>17</v>
      </c>
      <c r="D3028" s="4">
        <f t="shared" si="334"/>
        <v>26</v>
      </c>
      <c r="E3028" s="4">
        <v>0</v>
      </c>
      <c r="F3028" s="4">
        <v>0</v>
      </c>
      <c r="G3028" s="4">
        <v>0</v>
      </c>
      <c r="H3028" s="4">
        <f t="shared" si="336"/>
        <v>0</v>
      </c>
      <c r="I3028" s="4">
        <f t="shared" si="337"/>
        <v>650</v>
      </c>
      <c r="J3028" s="4">
        <f t="shared" si="335"/>
        <v>420</v>
      </c>
      <c r="K3028" s="4">
        <f t="shared" si="332"/>
        <v>6000</v>
      </c>
      <c r="L3028" s="4">
        <f>IF(D3028=1,"",VLOOKUP(D3028,系数!$AA$1:$AJ$12,MATCH(C3028,圣物评级,0),1))</f>
        <v>15</v>
      </c>
      <c r="M3028" s="4">
        <f t="shared" si="338"/>
        <v>4450</v>
      </c>
    </row>
    <row r="3029" spans="1:13" x14ac:dyDescent="0.3">
      <c r="A3029" s="4">
        <f t="shared" si="333"/>
        <v>81000026</v>
      </c>
      <c r="B3029" s="4">
        <v>1</v>
      </c>
      <c r="C3029" s="4">
        <f>INDEX(属性!F:F,MATCH(强化!A3029,属性!A:A,0))</f>
        <v>17</v>
      </c>
      <c r="D3029" s="4">
        <f t="shared" si="334"/>
        <v>27</v>
      </c>
      <c r="E3029" s="4">
        <v>0</v>
      </c>
      <c r="F3029" s="4">
        <v>0</v>
      </c>
      <c r="G3029" s="4">
        <v>0</v>
      </c>
      <c r="H3029" s="4">
        <f t="shared" si="336"/>
        <v>0</v>
      </c>
      <c r="I3029" s="4">
        <f t="shared" si="337"/>
        <v>660</v>
      </c>
      <c r="J3029" s="4">
        <f t="shared" si="335"/>
        <v>440</v>
      </c>
      <c r="K3029" s="4">
        <f t="shared" si="332"/>
        <v>6000</v>
      </c>
      <c r="L3029" s="4">
        <f>IF(D3029=1,"",VLOOKUP(D3029,系数!$AA$1:$AJ$12,MATCH(C3029,圣物评级,0),1))</f>
        <v>15</v>
      </c>
      <c r="M3029" s="4">
        <f t="shared" si="338"/>
        <v>4870</v>
      </c>
    </row>
    <row r="3030" spans="1:13" x14ac:dyDescent="0.3">
      <c r="A3030" s="4">
        <f t="shared" si="333"/>
        <v>81000026</v>
      </c>
      <c r="B3030" s="4">
        <v>1</v>
      </c>
      <c r="C3030" s="4">
        <f>INDEX(属性!F:F,MATCH(强化!A3030,属性!A:A,0))</f>
        <v>17</v>
      </c>
      <c r="D3030" s="4">
        <f t="shared" si="334"/>
        <v>28</v>
      </c>
      <c r="E3030" s="4">
        <v>0</v>
      </c>
      <c r="F3030" s="4">
        <v>0</v>
      </c>
      <c r="G3030" s="4">
        <v>0</v>
      </c>
      <c r="H3030" s="4">
        <f t="shared" si="336"/>
        <v>0</v>
      </c>
      <c r="I3030" s="4">
        <f t="shared" si="337"/>
        <v>670</v>
      </c>
      <c r="J3030" s="4">
        <f t="shared" si="335"/>
        <v>460</v>
      </c>
      <c r="K3030" s="4">
        <f t="shared" si="332"/>
        <v>6000</v>
      </c>
      <c r="L3030" s="4">
        <f>IF(D3030=1,"",VLOOKUP(D3030,系数!$AA$1:$AJ$12,MATCH(C3030,圣物评级,0),1))</f>
        <v>15</v>
      </c>
      <c r="M3030" s="4">
        <f t="shared" si="338"/>
        <v>5310</v>
      </c>
    </row>
    <row r="3031" spans="1:13" x14ac:dyDescent="0.3">
      <c r="A3031" s="4">
        <f t="shared" si="333"/>
        <v>81000026</v>
      </c>
      <c r="B3031" s="4">
        <v>1</v>
      </c>
      <c r="C3031" s="4">
        <f>INDEX(属性!F:F,MATCH(强化!A3031,属性!A:A,0))</f>
        <v>17</v>
      </c>
      <c r="D3031" s="4">
        <f t="shared" si="334"/>
        <v>29</v>
      </c>
      <c r="E3031" s="4">
        <v>0</v>
      </c>
      <c r="F3031" s="4">
        <v>0</v>
      </c>
      <c r="G3031" s="4">
        <v>0</v>
      </c>
      <c r="H3031" s="4">
        <f t="shared" si="336"/>
        <v>0</v>
      </c>
      <c r="I3031" s="4">
        <f t="shared" si="337"/>
        <v>680</v>
      </c>
      <c r="J3031" s="4">
        <f t="shared" si="335"/>
        <v>480</v>
      </c>
      <c r="K3031" s="4">
        <f t="shared" si="332"/>
        <v>6000</v>
      </c>
      <c r="L3031" s="4">
        <f>IF(D3031=1,"",VLOOKUP(D3031,系数!$AA$1:$AJ$12,MATCH(C3031,圣物评级,0),1))</f>
        <v>15</v>
      </c>
      <c r="M3031" s="4">
        <f t="shared" si="338"/>
        <v>5770</v>
      </c>
    </row>
    <row r="3032" spans="1:13" x14ac:dyDescent="0.3">
      <c r="A3032" s="4">
        <f t="shared" si="333"/>
        <v>81000026</v>
      </c>
      <c r="B3032" s="4">
        <v>1</v>
      </c>
      <c r="C3032" s="4">
        <f>INDEX(属性!F:F,MATCH(强化!A3032,属性!A:A,0))</f>
        <v>17</v>
      </c>
      <c r="D3032" s="4">
        <f t="shared" si="334"/>
        <v>30</v>
      </c>
      <c r="E3032" s="4">
        <v>0</v>
      </c>
      <c r="F3032" s="4">
        <v>0</v>
      </c>
      <c r="G3032" s="4">
        <v>0</v>
      </c>
      <c r="H3032" s="4">
        <f t="shared" si="336"/>
        <v>0</v>
      </c>
      <c r="I3032" s="4">
        <f t="shared" si="337"/>
        <v>690</v>
      </c>
      <c r="J3032" s="4">
        <f t="shared" si="335"/>
        <v>500</v>
      </c>
      <c r="K3032" s="4">
        <f t="shared" si="332"/>
        <v>6000</v>
      </c>
      <c r="L3032" s="4">
        <f>IF(D3032=1,"",VLOOKUP(D3032,系数!$AA$1:$AJ$12,MATCH(C3032,圣物评级,0),1))</f>
        <v>20</v>
      </c>
      <c r="M3032" s="4">
        <f t="shared" si="338"/>
        <v>6250</v>
      </c>
    </row>
    <row r="3033" spans="1:13" x14ac:dyDescent="0.3">
      <c r="A3033" s="4">
        <f t="shared" si="333"/>
        <v>81000026</v>
      </c>
      <c r="B3033" s="4">
        <v>1</v>
      </c>
      <c r="C3033" s="4">
        <f>INDEX(属性!F:F,MATCH(强化!A3033,属性!A:A,0))</f>
        <v>17</v>
      </c>
      <c r="D3033" s="4">
        <f t="shared" si="334"/>
        <v>31</v>
      </c>
      <c r="E3033" s="4">
        <v>0</v>
      </c>
      <c r="F3033" s="4">
        <v>0</v>
      </c>
      <c r="G3033" s="4">
        <v>0</v>
      </c>
      <c r="H3033" s="4">
        <f t="shared" si="336"/>
        <v>0</v>
      </c>
      <c r="I3033" s="4">
        <f t="shared" si="337"/>
        <v>700</v>
      </c>
      <c r="J3033" s="4">
        <f t="shared" si="335"/>
        <v>530</v>
      </c>
      <c r="K3033" s="4">
        <f t="shared" si="332"/>
        <v>6000</v>
      </c>
      <c r="L3033" s="4">
        <f>IF(D3033=1,"",VLOOKUP(D3033,系数!$AA$1:$AJ$12,MATCH(C3033,圣物评级,0),1))</f>
        <v>20</v>
      </c>
      <c r="M3033" s="4">
        <f t="shared" si="338"/>
        <v>6750</v>
      </c>
    </row>
    <row r="3034" spans="1:13" x14ac:dyDescent="0.3">
      <c r="A3034" s="4">
        <f t="shared" si="333"/>
        <v>81000026</v>
      </c>
      <c r="B3034" s="4">
        <v>1</v>
      </c>
      <c r="C3034" s="4">
        <f>INDEX(属性!F:F,MATCH(强化!A3034,属性!A:A,0))</f>
        <v>17</v>
      </c>
      <c r="D3034" s="4">
        <f t="shared" si="334"/>
        <v>32</v>
      </c>
      <c r="E3034" s="4">
        <v>0</v>
      </c>
      <c r="F3034" s="4">
        <v>0</v>
      </c>
      <c r="G3034" s="4">
        <v>0</v>
      </c>
      <c r="H3034" s="4">
        <f t="shared" si="336"/>
        <v>0</v>
      </c>
      <c r="I3034" s="4">
        <f t="shared" si="337"/>
        <v>710</v>
      </c>
      <c r="J3034" s="4">
        <f t="shared" si="335"/>
        <v>560</v>
      </c>
      <c r="K3034" s="4">
        <f t="shared" si="332"/>
        <v>6000</v>
      </c>
      <c r="L3034" s="4">
        <f>IF(D3034=1,"",VLOOKUP(D3034,系数!$AA$1:$AJ$12,MATCH(C3034,圣物评级,0),1))</f>
        <v>20</v>
      </c>
      <c r="M3034" s="4">
        <f t="shared" si="338"/>
        <v>7280</v>
      </c>
    </row>
    <row r="3035" spans="1:13" x14ac:dyDescent="0.3">
      <c r="A3035" s="4">
        <f t="shared" si="333"/>
        <v>81000026</v>
      </c>
      <c r="B3035" s="4">
        <v>1</v>
      </c>
      <c r="C3035" s="4">
        <f>INDEX(属性!F:F,MATCH(强化!A3035,属性!A:A,0))</f>
        <v>17</v>
      </c>
      <c r="D3035" s="4">
        <f t="shared" si="334"/>
        <v>33</v>
      </c>
      <c r="E3035" s="4">
        <v>0</v>
      </c>
      <c r="F3035" s="4">
        <v>0</v>
      </c>
      <c r="G3035" s="4">
        <v>0</v>
      </c>
      <c r="H3035" s="4">
        <f t="shared" si="336"/>
        <v>0</v>
      </c>
      <c r="I3035" s="4">
        <f t="shared" si="337"/>
        <v>720</v>
      </c>
      <c r="J3035" s="4">
        <f t="shared" si="335"/>
        <v>590</v>
      </c>
      <c r="K3035" s="4">
        <f t="shared" si="332"/>
        <v>6000</v>
      </c>
      <c r="L3035" s="4">
        <f>IF(D3035=1,"",VLOOKUP(D3035,系数!$AA$1:$AJ$12,MATCH(C3035,圣物评级,0),1))</f>
        <v>20</v>
      </c>
      <c r="M3035" s="4">
        <f t="shared" si="338"/>
        <v>7840</v>
      </c>
    </row>
    <row r="3036" spans="1:13" x14ac:dyDescent="0.3">
      <c r="A3036" s="4">
        <f t="shared" si="333"/>
        <v>81000026</v>
      </c>
      <c r="B3036" s="4">
        <v>1</v>
      </c>
      <c r="C3036" s="4">
        <f>INDEX(属性!F:F,MATCH(强化!A3036,属性!A:A,0))</f>
        <v>17</v>
      </c>
      <c r="D3036" s="4">
        <f t="shared" si="334"/>
        <v>34</v>
      </c>
      <c r="E3036" s="4">
        <v>0</v>
      </c>
      <c r="F3036" s="4">
        <v>0</v>
      </c>
      <c r="G3036" s="4">
        <v>0</v>
      </c>
      <c r="H3036" s="4">
        <f t="shared" si="336"/>
        <v>0</v>
      </c>
      <c r="I3036" s="4">
        <f t="shared" si="337"/>
        <v>730</v>
      </c>
      <c r="J3036" s="4">
        <f t="shared" si="335"/>
        <v>620</v>
      </c>
      <c r="K3036" s="4">
        <f t="shared" si="332"/>
        <v>6000</v>
      </c>
      <c r="L3036" s="4">
        <f>IF(D3036=1,"",VLOOKUP(D3036,系数!$AA$1:$AJ$12,MATCH(C3036,圣物评级,0),1))</f>
        <v>20</v>
      </c>
      <c r="M3036" s="4">
        <f t="shared" si="338"/>
        <v>8430</v>
      </c>
    </row>
    <row r="3037" spans="1:13" x14ac:dyDescent="0.3">
      <c r="A3037" s="4">
        <f t="shared" si="333"/>
        <v>81000026</v>
      </c>
      <c r="B3037" s="4">
        <v>1</v>
      </c>
      <c r="C3037" s="4">
        <f>INDEX(属性!F:F,MATCH(强化!A3037,属性!A:A,0))</f>
        <v>17</v>
      </c>
      <c r="D3037" s="4">
        <f t="shared" si="334"/>
        <v>35</v>
      </c>
      <c r="E3037" s="4">
        <v>0</v>
      </c>
      <c r="F3037" s="4">
        <v>0</v>
      </c>
      <c r="G3037" s="4">
        <v>0</v>
      </c>
      <c r="H3037" s="4">
        <f t="shared" si="336"/>
        <v>0</v>
      </c>
      <c r="I3037" s="4">
        <f t="shared" si="337"/>
        <v>740</v>
      </c>
      <c r="J3037" s="4">
        <f t="shared" si="335"/>
        <v>650</v>
      </c>
      <c r="K3037" s="4">
        <f t="shared" si="332"/>
        <v>6000</v>
      </c>
      <c r="L3037" s="4">
        <f>IF(D3037=1,"",VLOOKUP(D3037,系数!$AA$1:$AJ$12,MATCH(C3037,圣物评级,0),1))</f>
        <v>20</v>
      </c>
      <c r="M3037" s="4">
        <f t="shared" si="338"/>
        <v>9050</v>
      </c>
    </row>
    <row r="3038" spans="1:13" x14ac:dyDescent="0.3">
      <c r="A3038" s="4">
        <f t="shared" si="333"/>
        <v>81000026</v>
      </c>
      <c r="B3038" s="4">
        <v>1</v>
      </c>
      <c r="C3038" s="4">
        <f>INDEX(属性!F:F,MATCH(强化!A3038,属性!A:A,0))</f>
        <v>17</v>
      </c>
      <c r="D3038" s="4">
        <f t="shared" si="334"/>
        <v>36</v>
      </c>
      <c r="E3038" s="4">
        <v>0</v>
      </c>
      <c r="F3038" s="4">
        <v>0</v>
      </c>
      <c r="G3038" s="4">
        <v>0</v>
      </c>
      <c r="H3038" s="4">
        <f t="shared" si="336"/>
        <v>0</v>
      </c>
      <c r="I3038" s="4">
        <f t="shared" si="337"/>
        <v>750</v>
      </c>
      <c r="J3038" s="4">
        <f t="shared" si="335"/>
        <v>680</v>
      </c>
      <c r="K3038" s="4">
        <f t="shared" si="332"/>
        <v>6000</v>
      </c>
      <c r="L3038" s="4">
        <f>IF(D3038=1,"",VLOOKUP(D3038,系数!$AA$1:$AJ$12,MATCH(C3038,圣物评级,0),1))</f>
        <v>20</v>
      </c>
      <c r="M3038" s="4">
        <f t="shared" si="338"/>
        <v>9700</v>
      </c>
    </row>
    <row r="3039" spans="1:13" x14ac:dyDescent="0.3">
      <c r="A3039" s="4">
        <f t="shared" si="333"/>
        <v>81000026</v>
      </c>
      <c r="B3039" s="4">
        <v>1</v>
      </c>
      <c r="C3039" s="4">
        <f>INDEX(属性!F:F,MATCH(强化!A3039,属性!A:A,0))</f>
        <v>17</v>
      </c>
      <c r="D3039" s="4">
        <f t="shared" si="334"/>
        <v>37</v>
      </c>
      <c r="E3039" s="4">
        <v>0</v>
      </c>
      <c r="F3039" s="4">
        <v>0</v>
      </c>
      <c r="G3039" s="4">
        <v>0</v>
      </c>
      <c r="H3039" s="4">
        <f t="shared" si="336"/>
        <v>0</v>
      </c>
      <c r="I3039" s="4">
        <f t="shared" si="337"/>
        <v>760</v>
      </c>
      <c r="J3039" s="4">
        <f t="shared" si="335"/>
        <v>710</v>
      </c>
      <c r="K3039" s="4">
        <f t="shared" si="332"/>
        <v>6000</v>
      </c>
      <c r="L3039" s="4">
        <f>IF(D3039=1,"",VLOOKUP(D3039,系数!$AA$1:$AJ$12,MATCH(C3039,圣物评级,0),1))</f>
        <v>20</v>
      </c>
      <c r="M3039" s="4">
        <f t="shared" si="338"/>
        <v>10380</v>
      </c>
    </row>
    <row r="3040" spans="1:13" x14ac:dyDescent="0.3">
      <c r="A3040" s="4">
        <f t="shared" si="333"/>
        <v>81000026</v>
      </c>
      <c r="B3040" s="4">
        <v>1</v>
      </c>
      <c r="C3040" s="4">
        <f>INDEX(属性!F:F,MATCH(强化!A3040,属性!A:A,0))</f>
        <v>17</v>
      </c>
      <c r="D3040" s="4">
        <f t="shared" si="334"/>
        <v>38</v>
      </c>
      <c r="E3040" s="4">
        <v>0</v>
      </c>
      <c r="F3040" s="4">
        <v>0</v>
      </c>
      <c r="G3040" s="4">
        <v>0</v>
      </c>
      <c r="H3040" s="4">
        <f t="shared" si="336"/>
        <v>0</v>
      </c>
      <c r="I3040" s="4">
        <f t="shared" si="337"/>
        <v>770</v>
      </c>
      <c r="J3040" s="4">
        <f t="shared" si="335"/>
        <v>740</v>
      </c>
      <c r="K3040" s="4">
        <f t="shared" si="332"/>
        <v>6000</v>
      </c>
      <c r="L3040" s="4">
        <f>IF(D3040=1,"",VLOOKUP(D3040,系数!$AA$1:$AJ$12,MATCH(C3040,圣物评级,0),1))</f>
        <v>20</v>
      </c>
      <c r="M3040" s="4">
        <f t="shared" si="338"/>
        <v>11090</v>
      </c>
    </row>
    <row r="3041" spans="1:13" x14ac:dyDescent="0.3">
      <c r="A3041" s="4">
        <f t="shared" si="333"/>
        <v>81000026</v>
      </c>
      <c r="B3041" s="4">
        <v>1</v>
      </c>
      <c r="C3041" s="4">
        <f>INDEX(属性!F:F,MATCH(强化!A3041,属性!A:A,0))</f>
        <v>17</v>
      </c>
      <c r="D3041" s="4">
        <f t="shared" si="334"/>
        <v>39</v>
      </c>
      <c r="E3041" s="4">
        <v>0</v>
      </c>
      <c r="F3041" s="4">
        <v>0</v>
      </c>
      <c r="G3041" s="4">
        <v>0</v>
      </c>
      <c r="H3041" s="4">
        <f t="shared" si="336"/>
        <v>0</v>
      </c>
      <c r="I3041" s="4">
        <f t="shared" si="337"/>
        <v>780</v>
      </c>
      <c r="J3041" s="4">
        <f t="shared" si="335"/>
        <v>770</v>
      </c>
      <c r="K3041" s="4">
        <f t="shared" si="332"/>
        <v>6000</v>
      </c>
      <c r="L3041" s="4">
        <f>IF(D3041=1,"",VLOOKUP(D3041,系数!$AA$1:$AJ$12,MATCH(C3041,圣物评级,0),1))</f>
        <v>20</v>
      </c>
      <c r="M3041" s="4">
        <f t="shared" si="338"/>
        <v>11830</v>
      </c>
    </row>
    <row r="3042" spans="1:13" x14ac:dyDescent="0.3">
      <c r="A3042" s="4">
        <f t="shared" si="333"/>
        <v>81000026</v>
      </c>
      <c r="B3042" s="4">
        <v>1</v>
      </c>
      <c r="C3042" s="4">
        <f>INDEX(属性!F:F,MATCH(强化!A3042,属性!A:A,0))</f>
        <v>17</v>
      </c>
      <c r="D3042" s="4">
        <f t="shared" si="334"/>
        <v>40</v>
      </c>
      <c r="E3042" s="4">
        <v>0</v>
      </c>
      <c r="F3042" s="4">
        <v>0</v>
      </c>
      <c r="G3042" s="4">
        <v>0</v>
      </c>
      <c r="H3042" s="4">
        <f t="shared" si="336"/>
        <v>0</v>
      </c>
      <c r="I3042" s="4">
        <f t="shared" si="337"/>
        <v>790</v>
      </c>
      <c r="J3042" s="4">
        <f t="shared" si="335"/>
        <v>800</v>
      </c>
      <c r="K3042" s="4">
        <f t="shared" si="332"/>
        <v>6000</v>
      </c>
      <c r="L3042" s="4">
        <f>IF(D3042=1,"",VLOOKUP(D3042,系数!$AA$1:$AJ$12,MATCH(C3042,圣物评级,0),1))</f>
        <v>25</v>
      </c>
      <c r="M3042" s="4">
        <f t="shared" si="338"/>
        <v>12600</v>
      </c>
    </row>
    <row r="3043" spans="1:13" x14ac:dyDescent="0.3">
      <c r="A3043" s="4">
        <f t="shared" si="333"/>
        <v>81000026</v>
      </c>
      <c r="B3043" s="4">
        <v>1</v>
      </c>
      <c r="C3043" s="4">
        <f>INDEX(属性!F:F,MATCH(强化!A3043,属性!A:A,0))</f>
        <v>17</v>
      </c>
      <c r="D3043" s="4">
        <f t="shared" si="334"/>
        <v>41</v>
      </c>
      <c r="E3043" s="4">
        <v>0</v>
      </c>
      <c r="F3043" s="4">
        <v>0</v>
      </c>
      <c r="G3043" s="4">
        <v>0</v>
      </c>
      <c r="H3043" s="4">
        <f t="shared" si="336"/>
        <v>0</v>
      </c>
      <c r="I3043" s="4">
        <f t="shared" si="337"/>
        <v>800</v>
      </c>
      <c r="J3043" s="4">
        <f t="shared" si="335"/>
        <v>840</v>
      </c>
      <c r="K3043" s="4">
        <f t="shared" si="332"/>
        <v>6000</v>
      </c>
      <c r="L3043" s="4">
        <f>IF(D3043=1,"",VLOOKUP(D3043,系数!$AA$1:$AJ$12,MATCH(C3043,圣物评级,0),1))</f>
        <v>25</v>
      </c>
      <c r="M3043" s="4">
        <f t="shared" si="338"/>
        <v>13400</v>
      </c>
    </row>
    <row r="3044" spans="1:13" x14ac:dyDescent="0.3">
      <c r="A3044" s="4">
        <f t="shared" si="333"/>
        <v>81000026</v>
      </c>
      <c r="B3044" s="4">
        <v>1</v>
      </c>
      <c r="C3044" s="4">
        <f>INDEX(属性!F:F,MATCH(强化!A3044,属性!A:A,0))</f>
        <v>17</v>
      </c>
      <c r="D3044" s="4">
        <f t="shared" si="334"/>
        <v>42</v>
      </c>
      <c r="E3044" s="4">
        <v>0</v>
      </c>
      <c r="F3044" s="4">
        <v>0</v>
      </c>
      <c r="G3044" s="4">
        <v>0</v>
      </c>
      <c r="H3044" s="4">
        <f t="shared" si="336"/>
        <v>0</v>
      </c>
      <c r="I3044" s="4">
        <f t="shared" si="337"/>
        <v>810</v>
      </c>
      <c r="J3044" s="4">
        <f t="shared" si="335"/>
        <v>882</v>
      </c>
      <c r="K3044" s="4">
        <f t="shared" si="332"/>
        <v>6000</v>
      </c>
      <c r="L3044" s="4">
        <f>IF(D3044=1,"",VLOOKUP(D3044,系数!$AA$1:$AJ$12,MATCH(C3044,圣物评级,0),1))</f>
        <v>25</v>
      </c>
      <c r="M3044" s="4">
        <f t="shared" si="338"/>
        <v>14240</v>
      </c>
    </row>
    <row r="3045" spans="1:13" x14ac:dyDescent="0.3">
      <c r="A3045" s="4">
        <f t="shared" si="333"/>
        <v>81000026</v>
      </c>
      <c r="B3045" s="4">
        <v>1</v>
      </c>
      <c r="C3045" s="4">
        <f>INDEX(属性!F:F,MATCH(强化!A3045,属性!A:A,0))</f>
        <v>17</v>
      </c>
      <c r="D3045" s="4">
        <f t="shared" si="334"/>
        <v>43</v>
      </c>
      <c r="E3045" s="4">
        <v>0</v>
      </c>
      <c r="F3045" s="4">
        <v>0</v>
      </c>
      <c r="G3045" s="4">
        <v>0</v>
      </c>
      <c r="H3045" s="4">
        <f t="shared" si="336"/>
        <v>0</v>
      </c>
      <c r="I3045" s="4">
        <f t="shared" si="337"/>
        <v>820</v>
      </c>
      <c r="J3045" s="4">
        <f t="shared" si="335"/>
        <v>926</v>
      </c>
      <c r="K3045" s="4">
        <f t="shared" si="332"/>
        <v>6000</v>
      </c>
      <c r="L3045" s="4">
        <f>IF(D3045=1,"",VLOOKUP(D3045,系数!$AA$1:$AJ$12,MATCH(C3045,圣物评级,0),1))</f>
        <v>25</v>
      </c>
      <c r="M3045" s="4">
        <f t="shared" si="338"/>
        <v>15122</v>
      </c>
    </row>
    <row r="3046" spans="1:13" x14ac:dyDescent="0.3">
      <c r="A3046" s="4">
        <f t="shared" si="333"/>
        <v>81000026</v>
      </c>
      <c r="B3046" s="4">
        <v>1</v>
      </c>
      <c r="C3046" s="4">
        <f>INDEX(属性!F:F,MATCH(强化!A3046,属性!A:A,0))</f>
        <v>17</v>
      </c>
      <c r="D3046" s="4">
        <f t="shared" si="334"/>
        <v>44</v>
      </c>
      <c r="E3046" s="4">
        <v>0</v>
      </c>
      <c r="F3046" s="4">
        <v>0</v>
      </c>
      <c r="G3046" s="4">
        <v>0</v>
      </c>
      <c r="H3046" s="4">
        <f t="shared" si="336"/>
        <v>0</v>
      </c>
      <c r="I3046" s="4">
        <f t="shared" si="337"/>
        <v>830</v>
      </c>
      <c r="J3046" s="4">
        <f t="shared" si="335"/>
        <v>972</v>
      </c>
      <c r="K3046" s="4">
        <f t="shared" si="332"/>
        <v>6000</v>
      </c>
      <c r="L3046" s="4">
        <f>IF(D3046=1,"",VLOOKUP(D3046,系数!$AA$1:$AJ$12,MATCH(C3046,圣物评级,0),1))</f>
        <v>25</v>
      </c>
      <c r="M3046" s="4">
        <f t="shared" si="338"/>
        <v>16048</v>
      </c>
    </row>
    <row r="3047" spans="1:13" x14ac:dyDescent="0.3">
      <c r="A3047" s="4">
        <f t="shared" si="333"/>
        <v>81000026</v>
      </c>
      <c r="B3047" s="4">
        <v>1</v>
      </c>
      <c r="C3047" s="4">
        <f>INDEX(属性!F:F,MATCH(强化!A3047,属性!A:A,0))</f>
        <v>17</v>
      </c>
      <c r="D3047" s="4">
        <f t="shared" si="334"/>
        <v>45</v>
      </c>
      <c r="E3047" s="4">
        <v>0</v>
      </c>
      <c r="F3047" s="4">
        <v>0</v>
      </c>
      <c r="G3047" s="4">
        <v>0</v>
      </c>
      <c r="H3047" s="4">
        <f t="shared" si="336"/>
        <v>0</v>
      </c>
      <c r="I3047" s="4">
        <f t="shared" si="337"/>
        <v>840</v>
      </c>
      <c r="J3047" s="4">
        <f t="shared" si="335"/>
        <v>1020</v>
      </c>
      <c r="K3047" s="4">
        <f t="shared" si="332"/>
        <v>6000</v>
      </c>
      <c r="L3047" s="4">
        <f>IF(D3047=1,"",VLOOKUP(D3047,系数!$AA$1:$AJ$12,MATCH(C3047,圣物评级,0),1))</f>
        <v>25</v>
      </c>
      <c r="M3047" s="4">
        <f t="shared" si="338"/>
        <v>17020</v>
      </c>
    </row>
    <row r="3048" spans="1:13" x14ac:dyDescent="0.3">
      <c r="A3048" s="4">
        <f t="shared" si="333"/>
        <v>81000026</v>
      </c>
      <c r="B3048" s="4">
        <v>1</v>
      </c>
      <c r="C3048" s="4">
        <f>INDEX(属性!F:F,MATCH(强化!A3048,属性!A:A,0))</f>
        <v>17</v>
      </c>
      <c r="D3048" s="4">
        <f t="shared" si="334"/>
        <v>46</v>
      </c>
      <c r="E3048" s="4">
        <v>0</v>
      </c>
      <c r="F3048" s="4">
        <v>0</v>
      </c>
      <c r="G3048" s="4">
        <v>0</v>
      </c>
      <c r="H3048" s="4">
        <f t="shared" si="336"/>
        <v>0</v>
      </c>
      <c r="I3048" s="4">
        <f t="shared" si="337"/>
        <v>850</v>
      </c>
      <c r="J3048" s="4">
        <f t="shared" si="335"/>
        <v>1071</v>
      </c>
      <c r="K3048" s="4">
        <f t="shared" si="332"/>
        <v>6000</v>
      </c>
      <c r="L3048" s="4">
        <f>IF(D3048=1,"",VLOOKUP(D3048,系数!$AA$1:$AJ$12,MATCH(C3048,圣物评级,0),1))</f>
        <v>25</v>
      </c>
      <c r="M3048" s="4">
        <f t="shared" si="338"/>
        <v>18040</v>
      </c>
    </row>
    <row r="3049" spans="1:13" x14ac:dyDescent="0.3">
      <c r="A3049" s="4">
        <f t="shared" si="333"/>
        <v>81000026</v>
      </c>
      <c r="B3049" s="4">
        <v>1</v>
      </c>
      <c r="C3049" s="4">
        <f>INDEX(属性!F:F,MATCH(强化!A3049,属性!A:A,0))</f>
        <v>17</v>
      </c>
      <c r="D3049" s="4">
        <f t="shared" si="334"/>
        <v>47</v>
      </c>
      <c r="E3049" s="4">
        <v>0</v>
      </c>
      <c r="F3049" s="4">
        <v>0</v>
      </c>
      <c r="G3049" s="4">
        <v>0</v>
      </c>
      <c r="H3049" s="4">
        <f t="shared" si="336"/>
        <v>0</v>
      </c>
      <c r="I3049" s="4">
        <f t="shared" si="337"/>
        <v>860</v>
      </c>
      <c r="J3049" s="4">
        <f t="shared" si="335"/>
        <v>1124</v>
      </c>
      <c r="K3049" s="4">
        <f t="shared" si="332"/>
        <v>6000</v>
      </c>
      <c r="L3049" s="4">
        <f>IF(D3049=1,"",VLOOKUP(D3049,系数!$AA$1:$AJ$12,MATCH(C3049,圣物评级,0),1))</f>
        <v>25</v>
      </c>
      <c r="M3049" s="4">
        <f t="shared" si="338"/>
        <v>19111</v>
      </c>
    </row>
    <row r="3050" spans="1:13" x14ac:dyDescent="0.3">
      <c r="A3050" s="4">
        <f t="shared" si="333"/>
        <v>81000026</v>
      </c>
      <c r="B3050" s="4">
        <v>1</v>
      </c>
      <c r="C3050" s="4">
        <f>INDEX(属性!F:F,MATCH(强化!A3050,属性!A:A,0))</f>
        <v>17</v>
      </c>
      <c r="D3050" s="4">
        <f t="shared" si="334"/>
        <v>48</v>
      </c>
      <c r="E3050" s="4">
        <v>0</v>
      </c>
      <c r="F3050" s="4">
        <v>0</v>
      </c>
      <c r="G3050" s="4">
        <v>0</v>
      </c>
      <c r="H3050" s="4">
        <f t="shared" si="336"/>
        <v>0</v>
      </c>
      <c r="I3050" s="4">
        <f t="shared" si="337"/>
        <v>870</v>
      </c>
      <c r="J3050" s="4">
        <f t="shared" si="335"/>
        <v>1180</v>
      </c>
      <c r="K3050" s="4">
        <f t="shared" si="332"/>
        <v>6000</v>
      </c>
      <c r="L3050" s="4">
        <f>IF(D3050=1,"",VLOOKUP(D3050,系数!$AA$1:$AJ$12,MATCH(C3050,圣物评级,0),1))</f>
        <v>25</v>
      </c>
      <c r="M3050" s="4">
        <f t="shared" si="338"/>
        <v>20235</v>
      </c>
    </row>
    <row r="3051" spans="1:13" x14ac:dyDescent="0.3">
      <c r="A3051" s="4">
        <f t="shared" si="333"/>
        <v>81000026</v>
      </c>
      <c r="B3051" s="4">
        <v>1</v>
      </c>
      <c r="C3051" s="4">
        <f>INDEX(属性!F:F,MATCH(强化!A3051,属性!A:A,0))</f>
        <v>17</v>
      </c>
      <c r="D3051" s="4">
        <f t="shared" si="334"/>
        <v>49</v>
      </c>
      <c r="E3051" s="4">
        <v>0</v>
      </c>
      <c r="F3051" s="4">
        <v>0</v>
      </c>
      <c r="G3051" s="4">
        <v>0</v>
      </c>
      <c r="H3051" s="4">
        <f t="shared" si="336"/>
        <v>0</v>
      </c>
      <c r="I3051" s="4">
        <f t="shared" si="337"/>
        <v>880</v>
      </c>
      <c r="J3051" s="4">
        <f t="shared" si="335"/>
        <v>1239</v>
      </c>
      <c r="K3051" s="4">
        <f t="shared" si="332"/>
        <v>6000</v>
      </c>
      <c r="L3051" s="4">
        <f>IF(D3051=1,"",VLOOKUP(D3051,系数!$AA$1:$AJ$12,MATCH(C3051,圣物评级,0),1))</f>
        <v>25</v>
      </c>
      <c r="M3051" s="4">
        <f t="shared" si="338"/>
        <v>21415</v>
      </c>
    </row>
    <row r="3052" spans="1:13" x14ac:dyDescent="0.3">
      <c r="A3052" s="4">
        <f t="shared" si="333"/>
        <v>81000026</v>
      </c>
      <c r="B3052" s="4">
        <v>1</v>
      </c>
      <c r="C3052" s="4">
        <f>INDEX(属性!F:F,MATCH(强化!A3052,属性!A:A,0))</f>
        <v>17</v>
      </c>
      <c r="D3052" s="4">
        <f t="shared" si="334"/>
        <v>50</v>
      </c>
      <c r="E3052" s="4">
        <v>0</v>
      </c>
      <c r="F3052" s="4">
        <v>0</v>
      </c>
      <c r="G3052" s="4">
        <v>0</v>
      </c>
      <c r="H3052" s="4">
        <f t="shared" si="336"/>
        <v>0</v>
      </c>
      <c r="I3052" s="4">
        <f t="shared" si="337"/>
        <v>890</v>
      </c>
      <c r="J3052" s="4">
        <f t="shared" si="335"/>
        <v>1300</v>
      </c>
      <c r="K3052" s="4">
        <f t="shared" si="332"/>
        <v>6000</v>
      </c>
      <c r="L3052" s="4">
        <f>IF(D3052=1,"",VLOOKUP(D3052,系数!$AA$1:$AJ$12,MATCH(C3052,圣物评级,0),1))</f>
        <v>30</v>
      </c>
      <c r="M3052" s="4">
        <f t="shared" si="338"/>
        <v>22654</v>
      </c>
    </row>
    <row r="3053" spans="1:13" x14ac:dyDescent="0.3">
      <c r="A3053" s="4">
        <f t="shared" si="333"/>
        <v>81000026</v>
      </c>
      <c r="B3053" s="4">
        <v>1</v>
      </c>
      <c r="C3053" s="4">
        <f>INDEX(属性!F:F,MATCH(强化!A3053,属性!A:A,0))</f>
        <v>17</v>
      </c>
      <c r="D3053" s="4">
        <f t="shared" si="334"/>
        <v>51</v>
      </c>
      <c r="E3053" s="4">
        <v>0</v>
      </c>
      <c r="F3053" s="4">
        <v>0</v>
      </c>
      <c r="G3053" s="4">
        <v>0</v>
      </c>
      <c r="H3053" s="4">
        <f t="shared" si="336"/>
        <v>0</v>
      </c>
      <c r="I3053" s="4">
        <f t="shared" si="337"/>
        <v>900</v>
      </c>
      <c r="J3053" s="4">
        <f t="shared" si="335"/>
        <v>1391</v>
      </c>
      <c r="K3053" s="4">
        <f t="shared" si="332"/>
        <v>6000</v>
      </c>
      <c r="L3053" s="4">
        <f>IF(D3053=1,"",VLOOKUP(D3053,系数!$AA$1:$AJ$12,MATCH(C3053,圣物评级,0),1))</f>
        <v>30</v>
      </c>
      <c r="M3053" s="4">
        <f t="shared" si="338"/>
        <v>23954</v>
      </c>
    </row>
    <row r="3054" spans="1:13" x14ac:dyDescent="0.3">
      <c r="A3054" s="4">
        <f t="shared" si="333"/>
        <v>81000026</v>
      </c>
      <c r="B3054" s="4">
        <v>1</v>
      </c>
      <c r="C3054" s="4">
        <f>INDEX(属性!F:F,MATCH(强化!A3054,属性!A:A,0))</f>
        <v>17</v>
      </c>
      <c r="D3054" s="4">
        <f t="shared" si="334"/>
        <v>52</v>
      </c>
      <c r="E3054" s="4">
        <v>0</v>
      </c>
      <c r="F3054" s="4">
        <v>0</v>
      </c>
      <c r="G3054" s="4">
        <v>0</v>
      </c>
      <c r="H3054" s="4">
        <f t="shared" si="336"/>
        <v>0</v>
      </c>
      <c r="I3054" s="4">
        <f t="shared" si="337"/>
        <v>910</v>
      </c>
      <c r="J3054" s="4">
        <f t="shared" si="335"/>
        <v>1488</v>
      </c>
      <c r="K3054" s="4">
        <f t="shared" si="332"/>
        <v>6000</v>
      </c>
      <c r="L3054" s="4">
        <f>IF(D3054=1,"",VLOOKUP(D3054,系数!$AA$1:$AJ$12,MATCH(C3054,圣物评级,0),1))</f>
        <v>30</v>
      </c>
      <c r="M3054" s="4">
        <f t="shared" si="338"/>
        <v>25345</v>
      </c>
    </row>
    <row r="3055" spans="1:13" x14ac:dyDescent="0.3">
      <c r="A3055" s="4">
        <f t="shared" si="333"/>
        <v>81000026</v>
      </c>
      <c r="B3055" s="4">
        <v>1</v>
      </c>
      <c r="C3055" s="4">
        <f>INDEX(属性!F:F,MATCH(强化!A3055,属性!A:A,0))</f>
        <v>17</v>
      </c>
      <c r="D3055" s="4">
        <f t="shared" si="334"/>
        <v>53</v>
      </c>
      <c r="E3055" s="4">
        <v>0</v>
      </c>
      <c r="F3055" s="4">
        <v>0</v>
      </c>
      <c r="G3055" s="4">
        <v>0</v>
      </c>
      <c r="H3055" s="4">
        <f t="shared" si="336"/>
        <v>0</v>
      </c>
      <c r="I3055" s="4">
        <f t="shared" si="337"/>
        <v>920</v>
      </c>
      <c r="J3055" s="4">
        <f t="shared" si="335"/>
        <v>1592</v>
      </c>
      <c r="K3055" s="4">
        <f t="shared" si="332"/>
        <v>6000</v>
      </c>
      <c r="L3055" s="4">
        <f>IF(D3055=1,"",VLOOKUP(D3055,系数!$AA$1:$AJ$12,MATCH(C3055,圣物评级,0),1))</f>
        <v>30</v>
      </c>
      <c r="M3055" s="4">
        <f t="shared" si="338"/>
        <v>26833</v>
      </c>
    </row>
    <row r="3056" spans="1:13" x14ac:dyDescent="0.3">
      <c r="A3056" s="4">
        <f t="shared" si="333"/>
        <v>81000026</v>
      </c>
      <c r="B3056" s="4">
        <v>1</v>
      </c>
      <c r="C3056" s="4">
        <f>INDEX(属性!F:F,MATCH(强化!A3056,属性!A:A,0))</f>
        <v>17</v>
      </c>
      <c r="D3056" s="4">
        <f t="shared" si="334"/>
        <v>54</v>
      </c>
      <c r="E3056" s="4">
        <v>0</v>
      </c>
      <c r="F3056" s="4">
        <v>0</v>
      </c>
      <c r="G3056" s="4">
        <v>0</v>
      </c>
      <c r="H3056" s="4">
        <f t="shared" si="336"/>
        <v>0</v>
      </c>
      <c r="I3056" s="4">
        <f t="shared" si="337"/>
        <v>930</v>
      </c>
      <c r="J3056" s="4">
        <f t="shared" si="335"/>
        <v>1703</v>
      </c>
      <c r="K3056" s="4">
        <f t="shared" si="332"/>
        <v>6000</v>
      </c>
      <c r="L3056" s="4">
        <f>IF(D3056=1,"",VLOOKUP(D3056,系数!$AA$1:$AJ$12,MATCH(C3056,圣物评级,0),1))</f>
        <v>30</v>
      </c>
      <c r="M3056" s="4">
        <f t="shared" si="338"/>
        <v>28425</v>
      </c>
    </row>
    <row r="3057" spans="1:13" x14ac:dyDescent="0.3">
      <c r="A3057" s="4">
        <f t="shared" si="333"/>
        <v>81000026</v>
      </c>
      <c r="B3057" s="4">
        <v>1</v>
      </c>
      <c r="C3057" s="4">
        <f>INDEX(属性!F:F,MATCH(强化!A3057,属性!A:A,0))</f>
        <v>17</v>
      </c>
      <c r="D3057" s="4">
        <f t="shared" si="334"/>
        <v>55</v>
      </c>
      <c r="E3057" s="4">
        <v>0</v>
      </c>
      <c r="F3057" s="4">
        <v>0</v>
      </c>
      <c r="G3057" s="4">
        <v>0</v>
      </c>
      <c r="H3057" s="4">
        <f t="shared" si="336"/>
        <v>0</v>
      </c>
      <c r="I3057" s="4">
        <f t="shared" si="337"/>
        <v>940</v>
      </c>
      <c r="J3057" s="4">
        <f t="shared" si="335"/>
        <v>1822</v>
      </c>
      <c r="K3057" s="4">
        <f t="shared" si="332"/>
        <v>6000</v>
      </c>
      <c r="L3057" s="4">
        <f>IF(D3057=1,"",VLOOKUP(D3057,系数!$AA$1:$AJ$12,MATCH(C3057,圣物评级,0),1))</f>
        <v>30</v>
      </c>
      <c r="M3057" s="4">
        <f t="shared" si="338"/>
        <v>30128</v>
      </c>
    </row>
    <row r="3058" spans="1:13" x14ac:dyDescent="0.3">
      <c r="A3058" s="4">
        <f t="shared" si="333"/>
        <v>81000026</v>
      </c>
      <c r="B3058" s="4">
        <v>1</v>
      </c>
      <c r="C3058" s="4">
        <f>INDEX(属性!F:F,MATCH(强化!A3058,属性!A:A,0))</f>
        <v>17</v>
      </c>
      <c r="D3058" s="4">
        <f t="shared" si="334"/>
        <v>56</v>
      </c>
      <c r="E3058" s="4">
        <v>0</v>
      </c>
      <c r="F3058" s="4">
        <v>0</v>
      </c>
      <c r="G3058" s="4">
        <v>0</v>
      </c>
      <c r="H3058" s="4">
        <f t="shared" si="336"/>
        <v>0</v>
      </c>
      <c r="I3058" s="4">
        <f t="shared" si="337"/>
        <v>950</v>
      </c>
      <c r="J3058" s="4">
        <f t="shared" si="335"/>
        <v>1949</v>
      </c>
      <c r="K3058" s="4">
        <f t="shared" si="332"/>
        <v>6000</v>
      </c>
      <c r="L3058" s="4">
        <f>IF(D3058=1,"",VLOOKUP(D3058,系数!$AA$1:$AJ$12,MATCH(C3058,圣物评级,0),1))</f>
        <v>30</v>
      </c>
      <c r="M3058" s="4">
        <f t="shared" si="338"/>
        <v>31950</v>
      </c>
    </row>
    <row r="3059" spans="1:13" x14ac:dyDescent="0.3">
      <c r="A3059" s="4">
        <f t="shared" si="333"/>
        <v>81000026</v>
      </c>
      <c r="B3059" s="4">
        <v>1</v>
      </c>
      <c r="C3059" s="4">
        <f>INDEX(属性!F:F,MATCH(强化!A3059,属性!A:A,0))</f>
        <v>17</v>
      </c>
      <c r="D3059" s="4">
        <f t="shared" si="334"/>
        <v>57</v>
      </c>
      <c r="E3059" s="4">
        <v>0</v>
      </c>
      <c r="F3059" s="4">
        <v>0</v>
      </c>
      <c r="G3059" s="4">
        <v>0</v>
      </c>
      <c r="H3059" s="4">
        <f t="shared" si="336"/>
        <v>0</v>
      </c>
      <c r="I3059" s="4">
        <f t="shared" si="337"/>
        <v>960</v>
      </c>
      <c r="J3059" s="4">
        <f t="shared" si="335"/>
        <v>2085</v>
      </c>
      <c r="K3059" s="4">
        <f t="shared" si="332"/>
        <v>6000</v>
      </c>
      <c r="L3059" s="4">
        <f>IF(D3059=1,"",VLOOKUP(D3059,系数!$AA$1:$AJ$12,MATCH(C3059,圣物评级,0),1))</f>
        <v>30</v>
      </c>
      <c r="M3059" s="4">
        <f t="shared" si="338"/>
        <v>33899</v>
      </c>
    </row>
    <row r="3060" spans="1:13" x14ac:dyDescent="0.3">
      <c r="A3060" s="4">
        <f t="shared" si="333"/>
        <v>81000026</v>
      </c>
      <c r="B3060" s="4">
        <v>1</v>
      </c>
      <c r="C3060" s="4">
        <f>INDEX(属性!F:F,MATCH(强化!A3060,属性!A:A,0))</f>
        <v>17</v>
      </c>
      <c r="D3060" s="4">
        <f t="shared" si="334"/>
        <v>58</v>
      </c>
      <c r="E3060" s="4">
        <v>0</v>
      </c>
      <c r="F3060" s="4">
        <v>0</v>
      </c>
      <c r="G3060" s="4">
        <v>0</v>
      </c>
      <c r="H3060" s="4">
        <f t="shared" si="336"/>
        <v>0</v>
      </c>
      <c r="I3060" s="4">
        <f t="shared" si="337"/>
        <v>970</v>
      </c>
      <c r="J3060" s="4">
        <f t="shared" si="335"/>
        <v>2230</v>
      </c>
      <c r="K3060" s="4">
        <f t="shared" ref="K3060:K3123" si="339">60*100</f>
        <v>6000</v>
      </c>
      <c r="L3060" s="4">
        <f>IF(D3060=1,"",VLOOKUP(D3060,系数!$AA$1:$AJ$12,MATCH(C3060,圣物评级,0),1))</f>
        <v>30</v>
      </c>
      <c r="M3060" s="4">
        <f t="shared" si="338"/>
        <v>35984</v>
      </c>
    </row>
    <row r="3061" spans="1:13" x14ac:dyDescent="0.3">
      <c r="A3061" s="4">
        <f t="shared" si="333"/>
        <v>81000026</v>
      </c>
      <c r="B3061" s="4">
        <v>1</v>
      </c>
      <c r="C3061" s="4">
        <f>INDEX(属性!F:F,MATCH(强化!A3061,属性!A:A,0))</f>
        <v>17</v>
      </c>
      <c r="D3061" s="4">
        <f t="shared" si="334"/>
        <v>59</v>
      </c>
      <c r="E3061" s="4">
        <v>0</v>
      </c>
      <c r="F3061" s="4">
        <v>0</v>
      </c>
      <c r="G3061" s="4">
        <v>0</v>
      </c>
      <c r="H3061" s="4">
        <f t="shared" si="336"/>
        <v>0</v>
      </c>
      <c r="I3061" s="4">
        <f t="shared" si="337"/>
        <v>980</v>
      </c>
      <c r="J3061" s="4">
        <f t="shared" si="335"/>
        <v>2386</v>
      </c>
      <c r="K3061" s="4">
        <f t="shared" si="339"/>
        <v>6000</v>
      </c>
      <c r="L3061" s="4">
        <f>IF(D3061=1,"",VLOOKUP(D3061,系数!$AA$1:$AJ$12,MATCH(C3061,圣物评级,0),1))</f>
        <v>30</v>
      </c>
      <c r="M3061" s="4">
        <f t="shared" si="338"/>
        <v>38214</v>
      </c>
    </row>
    <row r="3062" spans="1:13" x14ac:dyDescent="0.3">
      <c r="A3062" s="4">
        <f t="shared" si="333"/>
        <v>81000026</v>
      </c>
      <c r="B3062" s="4">
        <v>1</v>
      </c>
      <c r="C3062" s="4">
        <f>INDEX(属性!F:F,MATCH(强化!A3062,属性!A:A,0))</f>
        <v>17</v>
      </c>
      <c r="D3062" s="4">
        <f t="shared" si="334"/>
        <v>60</v>
      </c>
      <c r="E3062" s="4">
        <v>0</v>
      </c>
      <c r="F3062" s="4">
        <v>0</v>
      </c>
      <c r="G3062" s="4">
        <v>0</v>
      </c>
      <c r="H3062" s="4">
        <f t="shared" si="336"/>
        <v>0</v>
      </c>
      <c r="I3062" s="4">
        <f t="shared" si="337"/>
        <v>990</v>
      </c>
      <c r="J3062" s="4">
        <f t="shared" si="335"/>
        <v>2553</v>
      </c>
      <c r="K3062" s="4">
        <f t="shared" si="339"/>
        <v>6000</v>
      </c>
      <c r="L3062" s="4">
        <f>IF(D3062=1,"",VLOOKUP(D3062,系数!$AA$1:$AJ$12,MATCH(C3062,圣物评级,0),1))</f>
        <v>35</v>
      </c>
      <c r="M3062" s="4">
        <f t="shared" si="338"/>
        <v>40600</v>
      </c>
    </row>
    <row r="3063" spans="1:13" x14ac:dyDescent="0.3">
      <c r="A3063" s="4">
        <f t="shared" si="333"/>
        <v>81000026</v>
      </c>
      <c r="B3063" s="4">
        <v>1</v>
      </c>
      <c r="C3063" s="4">
        <f>INDEX(属性!F:F,MATCH(强化!A3063,属性!A:A,0))</f>
        <v>17</v>
      </c>
      <c r="D3063" s="4">
        <f t="shared" si="334"/>
        <v>61</v>
      </c>
      <c r="E3063" s="4">
        <v>0</v>
      </c>
      <c r="F3063" s="4">
        <v>0</v>
      </c>
      <c r="G3063" s="4">
        <v>0</v>
      </c>
      <c r="H3063" s="4">
        <f t="shared" si="336"/>
        <v>0</v>
      </c>
      <c r="I3063" s="4">
        <f t="shared" si="337"/>
        <v>1000</v>
      </c>
      <c r="J3063" s="4">
        <f t="shared" si="335"/>
        <v>2782</v>
      </c>
      <c r="K3063" s="4">
        <f t="shared" si="339"/>
        <v>6000</v>
      </c>
      <c r="L3063" s="4">
        <f>IF(D3063=1,"",VLOOKUP(D3063,系数!$AA$1:$AJ$12,MATCH(C3063,圣物评级,0),1))</f>
        <v>35</v>
      </c>
      <c r="M3063" s="4">
        <f t="shared" si="338"/>
        <v>43153</v>
      </c>
    </row>
    <row r="3064" spans="1:13" x14ac:dyDescent="0.3">
      <c r="A3064" s="4">
        <f t="shared" si="333"/>
        <v>81000026</v>
      </c>
      <c r="B3064" s="4">
        <v>1</v>
      </c>
      <c r="C3064" s="4">
        <f>INDEX(属性!F:F,MATCH(强化!A3064,属性!A:A,0))</f>
        <v>17</v>
      </c>
      <c r="D3064" s="4">
        <f t="shared" si="334"/>
        <v>62</v>
      </c>
      <c r="E3064" s="4">
        <v>0</v>
      </c>
      <c r="F3064" s="4">
        <v>0</v>
      </c>
      <c r="G3064" s="4">
        <v>0</v>
      </c>
      <c r="H3064" s="4">
        <f t="shared" si="336"/>
        <v>0</v>
      </c>
      <c r="I3064" s="4">
        <f t="shared" si="337"/>
        <v>1010</v>
      </c>
      <c r="J3064" s="4">
        <f t="shared" si="335"/>
        <v>3032</v>
      </c>
      <c r="K3064" s="4">
        <f t="shared" si="339"/>
        <v>6000</v>
      </c>
      <c r="L3064" s="4">
        <f>IF(D3064=1,"",VLOOKUP(D3064,系数!$AA$1:$AJ$12,MATCH(C3064,圣物评级,0),1))</f>
        <v>35</v>
      </c>
      <c r="M3064" s="4">
        <f t="shared" si="338"/>
        <v>45935</v>
      </c>
    </row>
    <row r="3065" spans="1:13" x14ac:dyDescent="0.3">
      <c r="A3065" s="4">
        <f t="shared" si="333"/>
        <v>81000026</v>
      </c>
      <c r="B3065" s="4">
        <v>1</v>
      </c>
      <c r="C3065" s="4">
        <f>INDEX(属性!F:F,MATCH(强化!A3065,属性!A:A,0))</f>
        <v>17</v>
      </c>
      <c r="D3065" s="4">
        <f t="shared" si="334"/>
        <v>63</v>
      </c>
      <c r="E3065" s="4">
        <v>0</v>
      </c>
      <c r="F3065" s="4">
        <v>0</v>
      </c>
      <c r="G3065" s="4">
        <v>0</v>
      </c>
      <c r="H3065" s="4">
        <f t="shared" si="336"/>
        <v>0</v>
      </c>
      <c r="I3065" s="4">
        <f t="shared" si="337"/>
        <v>1020</v>
      </c>
      <c r="J3065" s="4">
        <f t="shared" si="335"/>
        <v>3304</v>
      </c>
      <c r="K3065" s="4">
        <f t="shared" si="339"/>
        <v>6000</v>
      </c>
      <c r="L3065" s="4">
        <f>IF(D3065=1,"",VLOOKUP(D3065,系数!$AA$1:$AJ$12,MATCH(C3065,圣物评级,0),1))</f>
        <v>35</v>
      </c>
      <c r="M3065" s="4">
        <f t="shared" si="338"/>
        <v>48967</v>
      </c>
    </row>
    <row r="3066" spans="1:13" x14ac:dyDescent="0.3">
      <c r="A3066" s="4">
        <f t="shared" si="333"/>
        <v>81000026</v>
      </c>
      <c r="B3066" s="4">
        <v>1</v>
      </c>
      <c r="C3066" s="4">
        <f>INDEX(属性!F:F,MATCH(强化!A3066,属性!A:A,0))</f>
        <v>17</v>
      </c>
      <c r="D3066" s="4">
        <f t="shared" si="334"/>
        <v>64</v>
      </c>
      <c r="E3066" s="4">
        <v>0</v>
      </c>
      <c r="F3066" s="4">
        <v>0</v>
      </c>
      <c r="G3066" s="4">
        <v>0</v>
      </c>
      <c r="H3066" s="4">
        <f t="shared" si="336"/>
        <v>0</v>
      </c>
      <c r="I3066" s="4">
        <f t="shared" si="337"/>
        <v>1030</v>
      </c>
      <c r="J3066" s="4">
        <f t="shared" si="335"/>
        <v>3601</v>
      </c>
      <c r="K3066" s="4">
        <f t="shared" si="339"/>
        <v>6000</v>
      </c>
      <c r="L3066" s="4">
        <f>IF(D3066=1,"",VLOOKUP(D3066,系数!$AA$1:$AJ$12,MATCH(C3066,圣物评级,0),1))</f>
        <v>35</v>
      </c>
      <c r="M3066" s="4">
        <f t="shared" si="338"/>
        <v>52271</v>
      </c>
    </row>
    <row r="3067" spans="1:13" x14ac:dyDescent="0.3">
      <c r="A3067" s="4">
        <f t="shared" si="333"/>
        <v>81000026</v>
      </c>
      <c r="B3067" s="4">
        <v>1</v>
      </c>
      <c r="C3067" s="4">
        <f>INDEX(属性!F:F,MATCH(强化!A3067,属性!A:A,0))</f>
        <v>17</v>
      </c>
      <c r="D3067" s="4">
        <f t="shared" si="334"/>
        <v>65</v>
      </c>
      <c r="E3067" s="4">
        <v>0</v>
      </c>
      <c r="F3067" s="4">
        <v>0</v>
      </c>
      <c r="G3067" s="4">
        <v>0</v>
      </c>
      <c r="H3067" s="4">
        <f t="shared" si="336"/>
        <v>0</v>
      </c>
      <c r="I3067" s="4">
        <f t="shared" si="337"/>
        <v>1040</v>
      </c>
      <c r="J3067" s="4">
        <f t="shared" si="335"/>
        <v>3925</v>
      </c>
      <c r="K3067" s="4">
        <f t="shared" si="339"/>
        <v>6000</v>
      </c>
      <c r="L3067" s="4">
        <f>IF(D3067=1,"",VLOOKUP(D3067,系数!$AA$1:$AJ$12,MATCH(C3067,圣物评级,0),1))</f>
        <v>35</v>
      </c>
      <c r="M3067" s="4">
        <f t="shared" si="338"/>
        <v>55872</v>
      </c>
    </row>
    <row r="3068" spans="1:13" x14ac:dyDescent="0.3">
      <c r="A3068" s="4">
        <f t="shared" ref="A3068:A3131" si="340">A2948+1</f>
        <v>81000026</v>
      </c>
      <c r="B3068" s="4">
        <v>1</v>
      </c>
      <c r="C3068" s="4">
        <f>INDEX(属性!F:F,MATCH(强化!A3068,属性!A:A,0))</f>
        <v>17</v>
      </c>
      <c r="D3068" s="4">
        <f t="shared" ref="D3068:D3131" si="341">D2948</f>
        <v>66</v>
      </c>
      <c r="E3068" s="4">
        <v>0</v>
      </c>
      <c r="F3068" s="4">
        <v>0</v>
      </c>
      <c r="G3068" s="4">
        <v>0</v>
      </c>
      <c r="H3068" s="4">
        <f t="shared" si="336"/>
        <v>0</v>
      </c>
      <c r="I3068" s="4">
        <f t="shared" si="337"/>
        <v>1050</v>
      </c>
      <c r="J3068" s="4">
        <f t="shared" ref="J3068:J3131" si="342">J2948</f>
        <v>4278</v>
      </c>
      <c r="K3068" s="4">
        <f t="shared" si="339"/>
        <v>6000</v>
      </c>
      <c r="L3068" s="4">
        <f>IF(D3068=1,"",VLOOKUP(D3068,系数!$AA$1:$AJ$12,MATCH(C3068,圣物评级,0),1))</f>
        <v>35</v>
      </c>
      <c r="M3068" s="4">
        <f t="shared" si="338"/>
        <v>59797</v>
      </c>
    </row>
    <row r="3069" spans="1:13" x14ac:dyDescent="0.3">
      <c r="A3069" s="4">
        <f t="shared" si="340"/>
        <v>81000026</v>
      </c>
      <c r="B3069" s="4">
        <v>1</v>
      </c>
      <c r="C3069" s="4">
        <f>INDEX(属性!F:F,MATCH(强化!A3069,属性!A:A,0))</f>
        <v>17</v>
      </c>
      <c r="D3069" s="4">
        <f t="shared" si="341"/>
        <v>67</v>
      </c>
      <c r="E3069" s="4">
        <v>0</v>
      </c>
      <c r="F3069" s="4">
        <v>0</v>
      </c>
      <c r="G3069" s="4">
        <v>0</v>
      </c>
      <c r="H3069" s="4">
        <f t="shared" si="336"/>
        <v>0</v>
      </c>
      <c r="I3069" s="4">
        <f t="shared" si="337"/>
        <v>1060</v>
      </c>
      <c r="J3069" s="4">
        <f t="shared" si="342"/>
        <v>4663</v>
      </c>
      <c r="K3069" s="4">
        <f t="shared" si="339"/>
        <v>6000</v>
      </c>
      <c r="L3069" s="4">
        <f>IF(D3069=1,"",VLOOKUP(D3069,系数!$AA$1:$AJ$12,MATCH(C3069,圣物评级,0),1))</f>
        <v>35</v>
      </c>
      <c r="M3069" s="4">
        <f t="shared" si="338"/>
        <v>64075</v>
      </c>
    </row>
    <row r="3070" spans="1:13" x14ac:dyDescent="0.3">
      <c r="A3070" s="4">
        <f t="shared" si="340"/>
        <v>81000026</v>
      </c>
      <c r="B3070" s="4">
        <v>1</v>
      </c>
      <c r="C3070" s="4">
        <f>INDEX(属性!F:F,MATCH(强化!A3070,属性!A:A,0))</f>
        <v>17</v>
      </c>
      <c r="D3070" s="4">
        <f t="shared" si="341"/>
        <v>68</v>
      </c>
      <c r="E3070" s="4">
        <v>0</v>
      </c>
      <c r="F3070" s="4">
        <v>0</v>
      </c>
      <c r="G3070" s="4">
        <v>0</v>
      </c>
      <c r="H3070" s="4">
        <f t="shared" si="336"/>
        <v>0</v>
      </c>
      <c r="I3070" s="4">
        <f t="shared" si="337"/>
        <v>1070</v>
      </c>
      <c r="J3070" s="4">
        <f t="shared" si="342"/>
        <v>5082</v>
      </c>
      <c r="K3070" s="4">
        <f t="shared" si="339"/>
        <v>6000</v>
      </c>
      <c r="L3070" s="4">
        <f>IF(D3070=1,"",VLOOKUP(D3070,系数!$AA$1:$AJ$12,MATCH(C3070,圣物评级,0),1))</f>
        <v>35</v>
      </c>
      <c r="M3070" s="4">
        <f t="shared" si="338"/>
        <v>68738</v>
      </c>
    </row>
    <row r="3071" spans="1:13" x14ac:dyDescent="0.3">
      <c r="A3071" s="4">
        <f t="shared" si="340"/>
        <v>81000026</v>
      </c>
      <c r="B3071" s="4">
        <v>1</v>
      </c>
      <c r="C3071" s="4">
        <f>INDEX(属性!F:F,MATCH(强化!A3071,属性!A:A,0))</f>
        <v>17</v>
      </c>
      <c r="D3071" s="4">
        <f t="shared" si="341"/>
        <v>69</v>
      </c>
      <c r="E3071" s="4">
        <v>0</v>
      </c>
      <c r="F3071" s="4">
        <v>0</v>
      </c>
      <c r="G3071" s="4">
        <v>0</v>
      </c>
      <c r="H3071" s="4">
        <f t="shared" si="336"/>
        <v>0</v>
      </c>
      <c r="I3071" s="4">
        <f t="shared" si="337"/>
        <v>1080</v>
      </c>
      <c r="J3071" s="4">
        <f t="shared" si="342"/>
        <v>5539</v>
      </c>
      <c r="K3071" s="4">
        <f t="shared" si="339"/>
        <v>6000</v>
      </c>
      <c r="L3071" s="4">
        <f>IF(D3071=1,"",VLOOKUP(D3071,系数!$AA$1:$AJ$12,MATCH(C3071,圣物评级,0),1))</f>
        <v>35</v>
      </c>
      <c r="M3071" s="4">
        <f t="shared" si="338"/>
        <v>73820</v>
      </c>
    </row>
    <row r="3072" spans="1:13" x14ac:dyDescent="0.3">
      <c r="A3072" s="4">
        <f t="shared" si="340"/>
        <v>81000026</v>
      </c>
      <c r="B3072" s="4">
        <v>1</v>
      </c>
      <c r="C3072" s="4">
        <f>INDEX(属性!F:F,MATCH(强化!A3072,属性!A:A,0))</f>
        <v>17</v>
      </c>
      <c r="D3072" s="4">
        <f t="shared" si="341"/>
        <v>70</v>
      </c>
      <c r="E3072" s="4">
        <v>0</v>
      </c>
      <c r="F3072" s="4">
        <v>0</v>
      </c>
      <c r="G3072" s="4">
        <v>0</v>
      </c>
      <c r="H3072" s="4">
        <f t="shared" si="336"/>
        <v>0</v>
      </c>
      <c r="I3072" s="4">
        <f t="shared" si="337"/>
        <v>1090</v>
      </c>
      <c r="J3072" s="4">
        <f t="shared" si="342"/>
        <v>6037</v>
      </c>
      <c r="K3072" s="4">
        <f t="shared" si="339"/>
        <v>6000</v>
      </c>
      <c r="L3072" s="4">
        <f>IF(D3072=1,"",VLOOKUP(D3072,系数!$AA$1:$AJ$12,MATCH(C3072,圣物评级,0),1))</f>
        <v>40</v>
      </c>
      <c r="M3072" s="4">
        <f t="shared" si="338"/>
        <v>79359</v>
      </c>
    </row>
    <row r="3073" spans="1:13" x14ac:dyDescent="0.3">
      <c r="A3073" s="4">
        <f t="shared" si="340"/>
        <v>81000026</v>
      </c>
      <c r="B3073" s="4">
        <v>1</v>
      </c>
      <c r="C3073" s="4">
        <f>INDEX(属性!F:F,MATCH(强化!A3073,属性!A:A,0))</f>
        <v>17</v>
      </c>
      <c r="D3073" s="4">
        <f t="shared" si="341"/>
        <v>71</v>
      </c>
      <c r="E3073" s="4">
        <v>0</v>
      </c>
      <c r="F3073" s="4">
        <v>0</v>
      </c>
      <c r="G3073" s="4">
        <v>0</v>
      </c>
      <c r="H3073" s="4">
        <f t="shared" si="336"/>
        <v>0</v>
      </c>
      <c r="I3073" s="4">
        <f t="shared" si="337"/>
        <v>1100</v>
      </c>
      <c r="J3073" s="4">
        <f t="shared" si="342"/>
        <v>6701</v>
      </c>
      <c r="K3073" s="4">
        <f t="shared" si="339"/>
        <v>6000</v>
      </c>
      <c r="L3073" s="4">
        <f>IF(D3073=1,"",VLOOKUP(D3073,系数!$AA$1:$AJ$12,MATCH(C3073,圣物评级,0),1))</f>
        <v>40</v>
      </c>
      <c r="M3073" s="4">
        <f t="shared" si="338"/>
        <v>85396</v>
      </c>
    </row>
    <row r="3074" spans="1:13" x14ac:dyDescent="0.3">
      <c r="A3074" s="4">
        <f t="shared" si="340"/>
        <v>81000026</v>
      </c>
      <c r="B3074" s="4">
        <v>1</v>
      </c>
      <c r="C3074" s="4">
        <f>INDEX(属性!F:F,MATCH(强化!A3074,属性!A:A,0))</f>
        <v>17</v>
      </c>
      <c r="D3074" s="4">
        <f t="shared" si="341"/>
        <v>72</v>
      </c>
      <c r="E3074" s="4">
        <v>0</v>
      </c>
      <c r="F3074" s="4">
        <v>0</v>
      </c>
      <c r="G3074" s="4">
        <v>0</v>
      </c>
      <c r="H3074" s="4">
        <f t="shared" si="336"/>
        <v>0</v>
      </c>
      <c r="I3074" s="4">
        <f t="shared" si="337"/>
        <v>1110</v>
      </c>
      <c r="J3074" s="4">
        <f t="shared" si="342"/>
        <v>7438</v>
      </c>
      <c r="K3074" s="4">
        <f t="shared" si="339"/>
        <v>6000</v>
      </c>
      <c r="L3074" s="4">
        <f>IF(D3074=1,"",VLOOKUP(D3074,系数!$AA$1:$AJ$12,MATCH(C3074,圣物评级,0),1))</f>
        <v>40</v>
      </c>
      <c r="M3074" s="4">
        <f t="shared" si="338"/>
        <v>92097</v>
      </c>
    </row>
    <row r="3075" spans="1:13" x14ac:dyDescent="0.3">
      <c r="A3075" s="4">
        <f t="shared" si="340"/>
        <v>81000026</v>
      </c>
      <c r="B3075" s="4">
        <v>1</v>
      </c>
      <c r="C3075" s="4">
        <f>INDEX(属性!F:F,MATCH(强化!A3075,属性!A:A,0))</f>
        <v>17</v>
      </c>
      <c r="D3075" s="4">
        <f t="shared" si="341"/>
        <v>73</v>
      </c>
      <c r="E3075" s="4">
        <v>0</v>
      </c>
      <c r="F3075" s="4">
        <v>0</v>
      </c>
      <c r="G3075" s="4">
        <v>0</v>
      </c>
      <c r="H3075" s="4">
        <f t="shared" ref="H3075:H3138" si="343">IF(B3075=1,0,VLOOKUP($C3075,圣物数值,2,0)+VLOOKUP($C3075,圣物数值,3,0)*($D3075-1))</f>
        <v>0</v>
      </c>
      <c r="I3075" s="4">
        <f t="shared" ref="I3075:I3138" si="344">IF(B3075=2,0,VLOOKUP($C3075,圣物数值,2,0)+VLOOKUP($C3075,圣物数值,3,0)*($D3075-1))</f>
        <v>1120</v>
      </c>
      <c r="J3075" s="4">
        <f t="shared" si="342"/>
        <v>8256</v>
      </c>
      <c r="K3075" s="4">
        <f t="shared" si="339"/>
        <v>6000</v>
      </c>
      <c r="L3075" s="4">
        <f>IF(D3075=1,"",VLOOKUP(D3075,系数!$AA$1:$AJ$12,MATCH(C3075,圣物评级,0),1))</f>
        <v>40</v>
      </c>
      <c r="M3075" s="4">
        <f t="shared" ref="M3075:M3138" si="345">IF(D3075=1,0,M3074+J3074)</f>
        <v>99535</v>
      </c>
    </row>
    <row r="3076" spans="1:13" x14ac:dyDescent="0.3">
      <c r="A3076" s="4">
        <f t="shared" si="340"/>
        <v>81000026</v>
      </c>
      <c r="B3076" s="4">
        <v>1</v>
      </c>
      <c r="C3076" s="4">
        <f>INDEX(属性!F:F,MATCH(强化!A3076,属性!A:A,0))</f>
        <v>17</v>
      </c>
      <c r="D3076" s="4">
        <f t="shared" si="341"/>
        <v>74</v>
      </c>
      <c r="E3076" s="4">
        <v>0</v>
      </c>
      <c r="F3076" s="4">
        <v>0</v>
      </c>
      <c r="G3076" s="4">
        <v>0</v>
      </c>
      <c r="H3076" s="4">
        <f t="shared" si="343"/>
        <v>0</v>
      </c>
      <c r="I3076" s="4">
        <f t="shared" si="344"/>
        <v>1130</v>
      </c>
      <c r="J3076" s="4">
        <f t="shared" si="342"/>
        <v>9164</v>
      </c>
      <c r="K3076" s="4">
        <f t="shared" si="339"/>
        <v>6000</v>
      </c>
      <c r="L3076" s="4">
        <f>IF(D3076=1,"",VLOOKUP(D3076,系数!$AA$1:$AJ$12,MATCH(C3076,圣物评级,0),1))</f>
        <v>40</v>
      </c>
      <c r="M3076" s="4">
        <f t="shared" si="345"/>
        <v>107791</v>
      </c>
    </row>
    <row r="3077" spans="1:13" x14ac:dyDescent="0.3">
      <c r="A3077" s="4">
        <f t="shared" si="340"/>
        <v>81000026</v>
      </c>
      <c r="B3077" s="4">
        <v>1</v>
      </c>
      <c r="C3077" s="4">
        <f>INDEX(属性!F:F,MATCH(强化!A3077,属性!A:A,0))</f>
        <v>17</v>
      </c>
      <c r="D3077" s="4">
        <f t="shared" si="341"/>
        <v>75</v>
      </c>
      <c r="E3077" s="4">
        <v>0</v>
      </c>
      <c r="F3077" s="4">
        <v>0</v>
      </c>
      <c r="G3077" s="4">
        <v>0</v>
      </c>
      <c r="H3077" s="4">
        <f t="shared" si="343"/>
        <v>0</v>
      </c>
      <c r="I3077" s="4">
        <f t="shared" si="344"/>
        <v>1140</v>
      </c>
      <c r="J3077" s="4">
        <f t="shared" si="342"/>
        <v>10172</v>
      </c>
      <c r="K3077" s="4">
        <f t="shared" si="339"/>
        <v>6000</v>
      </c>
      <c r="L3077" s="4">
        <f>IF(D3077=1,"",VLOOKUP(D3077,系数!$AA$1:$AJ$12,MATCH(C3077,圣物评级,0),1))</f>
        <v>40</v>
      </c>
      <c r="M3077" s="4">
        <f t="shared" si="345"/>
        <v>116955</v>
      </c>
    </row>
    <row r="3078" spans="1:13" x14ac:dyDescent="0.3">
      <c r="A3078" s="4">
        <f t="shared" si="340"/>
        <v>81000026</v>
      </c>
      <c r="B3078" s="4">
        <v>1</v>
      </c>
      <c r="C3078" s="4">
        <f>INDEX(属性!F:F,MATCH(强化!A3078,属性!A:A,0))</f>
        <v>17</v>
      </c>
      <c r="D3078" s="4">
        <f t="shared" si="341"/>
        <v>76</v>
      </c>
      <c r="E3078" s="4">
        <v>0</v>
      </c>
      <c r="F3078" s="4">
        <v>0</v>
      </c>
      <c r="G3078" s="4">
        <v>0</v>
      </c>
      <c r="H3078" s="4">
        <f t="shared" si="343"/>
        <v>0</v>
      </c>
      <c r="I3078" s="4">
        <f t="shared" si="344"/>
        <v>1150</v>
      </c>
      <c r="J3078" s="4">
        <f t="shared" si="342"/>
        <v>11290</v>
      </c>
      <c r="K3078" s="4">
        <f t="shared" si="339"/>
        <v>6000</v>
      </c>
      <c r="L3078" s="4">
        <f>IF(D3078=1,"",VLOOKUP(D3078,系数!$AA$1:$AJ$12,MATCH(C3078,圣物评级,0),1))</f>
        <v>40</v>
      </c>
      <c r="M3078" s="4">
        <f t="shared" si="345"/>
        <v>127127</v>
      </c>
    </row>
    <row r="3079" spans="1:13" x14ac:dyDescent="0.3">
      <c r="A3079" s="4">
        <f t="shared" si="340"/>
        <v>81000026</v>
      </c>
      <c r="B3079" s="4">
        <v>1</v>
      </c>
      <c r="C3079" s="4">
        <f>INDEX(属性!F:F,MATCH(强化!A3079,属性!A:A,0))</f>
        <v>17</v>
      </c>
      <c r="D3079" s="4">
        <f t="shared" si="341"/>
        <v>77</v>
      </c>
      <c r="E3079" s="4">
        <v>0</v>
      </c>
      <c r="F3079" s="4">
        <v>0</v>
      </c>
      <c r="G3079" s="4">
        <v>0</v>
      </c>
      <c r="H3079" s="4">
        <f t="shared" si="343"/>
        <v>0</v>
      </c>
      <c r="I3079" s="4">
        <f t="shared" si="344"/>
        <v>1160</v>
      </c>
      <c r="J3079" s="4">
        <f t="shared" si="342"/>
        <v>12531</v>
      </c>
      <c r="K3079" s="4">
        <f t="shared" si="339"/>
        <v>6000</v>
      </c>
      <c r="L3079" s="4">
        <f>IF(D3079=1,"",VLOOKUP(D3079,系数!$AA$1:$AJ$12,MATCH(C3079,圣物评级,0),1))</f>
        <v>40</v>
      </c>
      <c r="M3079" s="4">
        <f t="shared" si="345"/>
        <v>138417</v>
      </c>
    </row>
    <row r="3080" spans="1:13" x14ac:dyDescent="0.3">
      <c r="A3080" s="4">
        <f t="shared" si="340"/>
        <v>81000026</v>
      </c>
      <c r="B3080" s="4">
        <v>1</v>
      </c>
      <c r="C3080" s="4">
        <f>INDEX(属性!F:F,MATCH(强化!A3080,属性!A:A,0))</f>
        <v>17</v>
      </c>
      <c r="D3080" s="4">
        <f t="shared" si="341"/>
        <v>78</v>
      </c>
      <c r="E3080" s="4">
        <v>0</v>
      </c>
      <c r="F3080" s="4">
        <v>0</v>
      </c>
      <c r="G3080" s="4">
        <v>0</v>
      </c>
      <c r="H3080" s="4">
        <f t="shared" si="343"/>
        <v>0</v>
      </c>
      <c r="I3080" s="4">
        <f t="shared" si="344"/>
        <v>1170</v>
      </c>
      <c r="J3080" s="4">
        <f t="shared" si="342"/>
        <v>13909</v>
      </c>
      <c r="K3080" s="4">
        <f t="shared" si="339"/>
        <v>6000</v>
      </c>
      <c r="L3080" s="4">
        <f>IF(D3080=1,"",VLOOKUP(D3080,系数!$AA$1:$AJ$12,MATCH(C3080,圣物评级,0),1))</f>
        <v>40</v>
      </c>
      <c r="M3080" s="4">
        <f t="shared" si="345"/>
        <v>150948</v>
      </c>
    </row>
    <row r="3081" spans="1:13" x14ac:dyDescent="0.3">
      <c r="A3081" s="4">
        <f t="shared" si="340"/>
        <v>81000026</v>
      </c>
      <c r="B3081" s="4">
        <v>1</v>
      </c>
      <c r="C3081" s="4">
        <f>INDEX(属性!F:F,MATCH(强化!A3081,属性!A:A,0))</f>
        <v>17</v>
      </c>
      <c r="D3081" s="4">
        <f t="shared" si="341"/>
        <v>79</v>
      </c>
      <c r="E3081" s="4">
        <v>0</v>
      </c>
      <c r="F3081" s="4">
        <v>0</v>
      </c>
      <c r="G3081" s="4">
        <v>0</v>
      </c>
      <c r="H3081" s="4">
        <f t="shared" si="343"/>
        <v>0</v>
      </c>
      <c r="I3081" s="4">
        <f t="shared" si="344"/>
        <v>1180</v>
      </c>
      <c r="J3081" s="4">
        <f t="shared" si="342"/>
        <v>15438</v>
      </c>
      <c r="K3081" s="4">
        <f t="shared" si="339"/>
        <v>6000</v>
      </c>
      <c r="L3081" s="4">
        <f>IF(D3081=1,"",VLOOKUP(D3081,系数!$AA$1:$AJ$12,MATCH(C3081,圣物评级,0),1))</f>
        <v>40</v>
      </c>
      <c r="M3081" s="4">
        <f t="shared" si="345"/>
        <v>164857</v>
      </c>
    </row>
    <row r="3082" spans="1:13" x14ac:dyDescent="0.3">
      <c r="A3082" s="4">
        <f t="shared" si="340"/>
        <v>81000026</v>
      </c>
      <c r="B3082" s="4">
        <v>1</v>
      </c>
      <c r="C3082" s="4">
        <f>INDEX(属性!F:F,MATCH(强化!A3082,属性!A:A,0))</f>
        <v>17</v>
      </c>
      <c r="D3082" s="4">
        <f t="shared" si="341"/>
        <v>80</v>
      </c>
      <c r="E3082" s="4">
        <v>0</v>
      </c>
      <c r="F3082" s="4">
        <v>0</v>
      </c>
      <c r="G3082" s="4">
        <v>0</v>
      </c>
      <c r="H3082" s="4">
        <f t="shared" si="343"/>
        <v>0</v>
      </c>
      <c r="I3082" s="4">
        <f t="shared" si="344"/>
        <v>1190</v>
      </c>
      <c r="J3082" s="4">
        <f t="shared" si="342"/>
        <v>18000</v>
      </c>
      <c r="K3082" s="4">
        <f t="shared" si="339"/>
        <v>6000</v>
      </c>
      <c r="L3082" s="4">
        <f>IF(D3082=1,"",VLOOKUP(D3082,系数!$AA$1:$AJ$12,MATCH(C3082,圣物评级,0),1))</f>
        <v>45</v>
      </c>
      <c r="M3082" s="4">
        <f t="shared" si="345"/>
        <v>180295</v>
      </c>
    </row>
    <row r="3083" spans="1:13" x14ac:dyDescent="0.3">
      <c r="A3083" s="4">
        <f t="shared" si="340"/>
        <v>81000026</v>
      </c>
      <c r="B3083" s="4">
        <v>1</v>
      </c>
      <c r="C3083" s="4">
        <f>INDEX(属性!F:F,MATCH(强化!A3083,属性!A:A,0))</f>
        <v>17</v>
      </c>
      <c r="D3083" s="4">
        <f t="shared" si="341"/>
        <v>81</v>
      </c>
      <c r="E3083" s="4">
        <v>0</v>
      </c>
      <c r="F3083" s="4">
        <v>0</v>
      </c>
      <c r="G3083" s="4">
        <v>0</v>
      </c>
      <c r="H3083" s="4">
        <f t="shared" si="343"/>
        <v>0</v>
      </c>
      <c r="I3083" s="4">
        <f t="shared" si="344"/>
        <v>1200</v>
      </c>
      <c r="J3083" s="4">
        <f t="shared" si="342"/>
        <v>21000</v>
      </c>
      <c r="K3083" s="4">
        <f t="shared" si="339"/>
        <v>6000</v>
      </c>
      <c r="L3083" s="4">
        <f>IF(D3083=1,"",VLOOKUP(D3083,系数!$AA$1:$AJ$12,MATCH(C3083,圣物评级,0),1))</f>
        <v>45</v>
      </c>
      <c r="M3083" s="4">
        <f t="shared" si="345"/>
        <v>198295</v>
      </c>
    </row>
    <row r="3084" spans="1:13" x14ac:dyDescent="0.3">
      <c r="A3084" s="4">
        <f t="shared" si="340"/>
        <v>81000026</v>
      </c>
      <c r="B3084" s="4">
        <v>1</v>
      </c>
      <c r="C3084" s="4">
        <f>INDEX(属性!F:F,MATCH(强化!A3084,属性!A:A,0))</f>
        <v>17</v>
      </c>
      <c r="D3084" s="4">
        <f t="shared" si="341"/>
        <v>82</v>
      </c>
      <c r="E3084" s="4">
        <v>0</v>
      </c>
      <c r="F3084" s="4">
        <v>0</v>
      </c>
      <c r="G3084" s="4">
        <v>0</v>
      </c>
      <c r="H3084" s="4">
        <f t="shared" si="343"/>
        <v>0</v>
      </c>
      <c r="I3084" s="4">
        <f t="shared" si="344"/>
        <v>1210</v>
      </c>
      <c r="J3084" s="4">
        <f t="shared" si="342"/>
        <v>24000</v>
      </c>
      <c r="K3084" s="4">
        <f t="shared" si="339"/>
        <v>6000</v>
      </c>
      <c r="L3084" s="4">
        <f>IF(D3084=1,"",VLOOKUP(D3084,系数!$AA$1:$AJ$12,MATCH(C3084,圣物评级,0),1))</f>
        <v>45</v>
      </c>
      <c r="M3084" s="4">
        <f t="shared" si="345"/>
        <v>219295</v>
      </c>
    </row>
    <row r="3085" spans="1:13" x14ac:dyDescent="0.3">
      <c r="A3085" s="4">
        <f t="shared" si="340"/>
        <v>81000026</v>
      </c>
      <c r="B3085" s="4">
        <v>1</v>
      </c>
      <c r="C3085" s="4">
        <f>INDEX(属性!F:F,MATCH(强化!A3085,属性!A:A,0))</f>
        <v>17</v>
      </c>
      <c r="D3085" s="4">
        <f t="shared" si="341"/>
        <v>83</v>
      </c>
      <c r="E3085" s="4">
        <v>0</v>
      </c>
      <c r="F3085" s="4">
        <v>0</v>
      </c>
      <c r="G3085" s="4">
        <v>0</v>
      </c>
      <c r="H3085" s="4">
        <f t="shared" si="343"/>
        <v>0</v>
      </c>
      <c r="I3085" s="4">
        <f t="shared" si="344"/>
        <v>1220</v>
      </c>
      <c r="J3085" s="4">
        <f t="shared" si="342"/>
        <v>27000</v>
      </c>
      <c r="K3085" s="4">
        <f t="shared" si="339"/>
        <v>6000</v>
      </c>
      <c r="L3085" s="4">
        <f>IF(D3085=1,"",VLOOKUP(D3085,系数!$AA$1:$AJ$12,MATCH(C3085,圣物评级,0),1))</f>
        <v>45</v>
      </c>
      <c r="M3085" s="4">
        <f t="shared" si="345"/>
        <v>243295</v>
      </c>
    </row>
    <row r="3086" spans="1:13" x14ac:dyDescent="0.3">
      <c r="A3086" s="4">
        <f t="shared" si="340"/>
        <v>81000026</v>
      </c>
      <c r="B3086" s="4">
        <v>1</v>
      </c>
      <c r="C3086" s="4">
        <f>INDEX(属性!F:F,MATCH(强化!A3086,属性!A:A,0))</f>
        <v>17</v>
      </c>
      <c r="D3086" s="4">
        <f t="shared" si="341"/>
        <v>84</v>
      </c>
      <c r="E3086" s="4">
        <v>0</v>
      </c>
      <c r="F3086" s="4">
        <v>0</v>
      </c>
      <c r="G3086" s="4">
        <v>0</v>
      </c>
      <c r="H3086" s="4">
        <f t="shared" si="343"/>
        <v>0</v>
      </c>
      <c r="I3086" s="4">
        <f t="shared" si="344"/>
        <v>1230</v>
      </c>
      <c r="J3086" s="4">
        <f t="shared" si="342"/>
        <v>30000</v>
      </c>
      <c r="K3086" s="4">
        <f t="shared" si="339"/>
        <v>6000</v>
      </c>
      <c r="L3086" s="4">
        <f>IF(D3086=1,"",VLOOKUP(D3086,系数!$AA$1:$AJ$12,MATCH(C3086,圣物评级,0),1))</f>
        <v>45</v>
      </c>
      <c r="M3086" s="4">
        <f t="shared" si="345"/>
        <v>270295</v>
      </c>
    </row>
    <row r="3087" spans="1:13" x14ac:dyDescent="0.3">
      <c r="A3087" s="4">
        <f t="shared" si="340"/>
        <v>81000026</v>
      </c>
      <c r="B3087" s="4">
        <v>1</v>
      </c>
      <c r="C3087" s="4">
        <f>INDEX(属性!F:F,MATCH(强化!A3087,属性!A:A,0))</f>
        <v>17</v>
      </c>
      <c r="D3087" s="4">
        <f t="shared" si="341"/>
        <v>85</v>
      </c>
      <c r="E3087" s="4">
        <v>0</v>
      </c>
      <c r="F3087" s="4">
        <v>0</v>
      </c>
      <c r="G3087" s="4">
        <v>0</v>
      </c>
      <c r="H3087" s="4">
        <f t="shared" si="343"/>
        <v>0</v>
      </c>
      <c r="I3087" s="4">
        <f t="shared" si="344"/>
        <v>1240</v>
      </c>
      <c r="J3087" s="4">
        <f t="shared" si="342"/>
        <v>35000</v>
      </c>
      <c r="K3087" s="4">
        <f t="shared" si="339"/>
        <v>6000</v>
      </c>
      <c r="L3087" s="4">
        <f>IF(D3087=1,"",VLOOKUP(D3087,系数!$AA$1:$AJ$12,MATCH(C3087,圣物评级,0),1))</f>
        <v>45</v>
      </c>
      <c r="M3087" s="4">
        <f t="shared" si="345"/>
        <v>300295</v>
      </c>
    </row>
    <row r="3088" spans="1:13" x14ac:dyDescent="0.3">
      <c r="A3088" s="4">
        <f t="shared" si="340"/>
        <v>81000026</v>
      </c>
      <c r="B3088" s="4">
        <v>1</v>
      </c>
      <c r="C3088" s="4">
        <f>INDEX(属性!F:F,MATCH(强化!A3088,属性!A:A,0))</f>
        <v>17</v>
      </c>
      <c r="D3088" s="4">
        <f t="shared" si="341"/>
        <v>86</v>
      </c>
      <c r="E3088" s="4">
        <v>0</v>
      </c>
      <c r="F3088" s="4">
        <v>0</v>
      </c>
      <c r="G3088" s="4">
        <v>0</v>
      </c>
      <c r="H3088" s="4">
        <f t="shared" si="343"/>
        <v>0</v>
      </c>
      <c r="I3088" s="4">
        <f t="shared" si="344"/>
        <v>1250</v>
      </c>
      <c r="J3088" s="4">
        <f t="shared" si="342"/>
        <v>40000</v>
      </c>
      <c r="K3088" s="4">
        <f t="shared" si="339"/>
        <v>6000</v>
      </c>
      <c r="L3088" s="4">
        <f>IF(D3088=1,"",VLOOKUP(D3088,系数!$AA$1:$AJ$12,MATCH(C3088,圣物评级,0),1))</f>
        <v>45</v>
      </c>
      <c r="M3088" s="4">
        <f t="shared" si="345"/>
        <v>335295</v>
      </c>
    </row>
    <row r="3089" spans="1:13" x14ac:dyDescent="0.3">
      <c r="A3089" s="4">
        <f t="shared" si="340"/>
        <v>81000026</v>
      </c>
      <c r="B3089" s="4">
        <v>1</v>
      </c>
      <c r="C3089" s="4">
        <f>INDEX(属性!F:F,MATCH(强化!A3089,属性!A:A,0))</f>
        <v>17</v>
      </c>
      <c r="D3089" s="4">
        <f t="shared" si="341"/>
        <v>87</v>
      </c>
      <c r="E3089" s="4">
        <v>0</v>
      </c>
      <c r="F3089" s="4">
        <v>0</v>
      </c>
      <c r="G3089" s="4">
        <v>0</v>
      </c>
      <c r="H3089" s="4">
        <f t="shared" si="343"/>
        <v>0</v>
      </c>
      <c r="I3089" s="4">
        <f t="shared" si="344"/>
        <v>1260</v>
      </c>
      <c r="J3089" s="4">
        <f t="shared" si="342"/>
        <v>45000</v>
      </c>
      <c r="K3089" s="4">
        <f t="shared" si="339"/>
        <v>6000</v>
      </c>
      <c r="L3089" s="4">
        <f>IF(D3089=1,"",VLOOKUP(D3089,系数!$AA$1:$AJ$12,MATCH(C3089,圣物评级,0),1))</f>
        <v>45</v>
      </c>
      <c r="M3089" s="4">
        <f t="shared" si="345"/>
        <v>375295</v>
      </c>
    </row>
    <row r="3090" spans="1:13" x14ac:dyDescent="0.3">
      <c r="A3090" s="4">
        <f t="shared" si="340"/>
        <v>81000026</v>
      </c>
      <c r="B3090" s="4">
        <v>1</v>
      </c>
      <c r="C3090" s="4">
        <f>INDEX(属性!F:F,MATCH(强化!A3090,属性!A:A,0))</f>
        <v>17</v>
      </c>
      <c r="D3090" s="4">
        <f t="shared" si="341"/>
        <v>88</v>
      </c>
      <c r="E3090" s="4">
        <v>0</v>
      </c>
      <c r="F3090" s="4">
        <v>0</v>
      </c>
      <c r="G3090" s="4">
        <v>0</v>
      </c>
      <c r="H3090" s="4">
        <f t="shared" si="343"/>
        <v>0</v>
      </c>
      <c r="I3090" s="4">
        <f t="shared" si="344"/>
        <v>1270</v>
      </c>
      <c r="J3090" s="4">
        <f t="shared" si="342"/>
        <v>50000</v>
      </c>
      <c r="K3090" s="4">
        <f t="shared" si="339"/>
        <v>6000</v>
      </c>
      <c r="L3090" s="4">
        <f>IF(D3090=1,"",VLOOKUP(D3090,系数!$AA$1:$AJ$12,MATCH(C3090,圣物评级,0),1))</f>
        <v>45</v>
      </c>
      <c r="M3090" s="4">
        <f t="shared" si="345"/>
        <v>420295</v>
      </c>
    </row>
    <row r="3091" spans="1:13" x14ac:dyDescent="0.3">
      <c r="A3091" s="4">
        <f t="shared" si="340"/>
        <v>81000026</v>
      </c>
      <c r="B3091" s="4">
        <v>1</v>
      </c>
      <c r="C3091" s="4">
        <f>INDEX(属性!F:F,MATCH(强化!A3091,属性!A:A,0))</f>
        <v>17</v>
      </c>
      <c r="D3091" s="4">
        <f t="shared" si="341"/>
        <v>89</v>
      </c>
      <c r="E3091" s="4">
        <v>0</v>
      </c>
      <c r="F3091" s="4">
        <v>0</v>
      </c>
      <c r="G3091" s="4">
        <v>0</v>
      </c>
      <c r="H3091" s="4">
        <f t="shared" si="343"/>
        <v>0</v>
      </c>
      <c r="I3091" s="4">
        <f t="shared" si="344"/>
        <v>1280</v>
      </c>
      <c r="J3091" s="4">
        <f t="shared" si="342"/>
        <v>55000</v>
      </c>
      <c r="K3091" s="4">
        <f t="shared" si="339"/>
        <v>6000</v>
      </c>
      <c r="L3091" s="4">
        <f>IF(D3091=1,"",VLOOKUP(D3091,系数!$AA$1:$AJ$12,MATCH(C3091,圣物评级,0),1))</f>
        <v>45</v>
      </c>
      <c r="M3091" s="4">
        <f t="shared" si="345"/>
        <v>470295</v>
      </c>
    </row>
    <row r="3092" spans="1:13" x14ac:dyDescent="0.3">
      <c r="A3092" s="4">
        <f t="shared" si="340"/>
        <v>81000026</v>
      </c>
      <c r="B3092" s="4">
        <v>1</v>
      </c>
      <c r="C3092" s="4">
        <f>INDEX(属性!F:F,MATCH(强化!A3092,属性!A:A,0))</f>
        <v>17</v>
      </c>
      <c r="D3092" s="4">
        <f t="shared" si="341"/>
        <v>90</v>
      </c>
      <c r="E3092" s="4">
        <v>0</v>
      </c>
      <c r="F3092" s="4">
        <v>0</v>
      </c>
      <c r="G3092" s="4">
        <v>0</v>
      </c>
      <c r="H3092" s="4">
        <f t="shared" si="343"/>
        <v>0</v>
      </c>
      <c r="I3092" s="4">
        <f t="shared" si="344"/>
        <v>1290</v>
      </c>
      <c r="J3092" s="4">
        <f t="shared" si="342"/>
        <v>55000</v>
      </c>
      <c r="K3092" s="4">
        <f t="shared" si="339"/>
        <v>6000</v>
      </c>
      <c r="L3092" s="4">
        <f>IF(D3092=1,"",VLOOKUP(D3092,系数!$AA$1:$AJ$12,MATCH(C3092,圣物评级,0),1))</f>
        <v>50</v>
      </c>
      <c r="M3092" s="4">
        <f t="shared" si="345"/>
        <v>525295</v>
      </c>
    </row>
    <row r="3093" spans="1:13" x14ac:dyDescent="0.3">
      <c r="A3093" s="4">
        <f t="shared" si="340"/>
        <v>81000026</v>
      </c>
      <c r="B3093" s="4">
        <v>1</v>
      </c>
      <c r="C3093" s="4">
        <f>INDEX(属性!F:F,MATCH(强化!A3093,属性!A:A,0))</f>
        <v>17</v>
      </c>
      <c r="D3093" s="4">
        <f t="shared" si="341"/>
        <v>91</v>
      </c>
      <c r="E3093" s="4">
        <v>0</v>
      </c>
      <c r="F3093" s="4">
        <v>0</v>
      </c>
      <c r="G3093" s="4">
        <v>0</v>
      </c>
      <c r="H3093" s="4">
        <f t="shared" si="343"/>
        <v>0</v>
      </c>
      <c r="I3093" s="4">
        <f t="shared" si="344"/>
        <v>1300</v>
      </c>
      <c r="J3093" s="4">
        <f t="shared" si="342"/>
        <v>55000</v>
      </c>
      <c r="K3093" s="4">
        <f t="shared" si="339"/>
        <v>6000</v>
      </c>
      <c r="L3093" s="4">
        <f>IF(D3093=1,"",VLOOKUP(D3093,系数!$AA$1:$AJ$12,MATCH(C3093,圣物评级,0),1))</f>
        <v>50</v>
      </c>
      <c r="M3093" s="4">
        <f t="shared" si="345"/>
        <v>580295</v>
      </c>
    </row>
    <row r="3094" spans="1:13" x14ac:dyDescent="0.3">
      <c r="A3094" s="4">
        <f t="shared" si="340"/>
        <v>81000026</v>
      </c>
      <c r="B3094" s="4">
        <v>1</v>
      </c>
      <c r="C3094" s="4">
        <f>INDEX(属性!F:F,MATCH(强化!A3094,属性!A:A,0))</f>
        <v>17</v>
      </c>
      <c r="D3094" s="4">
        <f t="shared" si="341"/>
        <v>92</v>
      </c>
      <c r="E3094" s="4">
        <v>0</v>
      </c>
      <c r="F3094" s="4">
        <v>0</v>
      </c>
      <c r="G3094" s="4">
        <v>0</v>
      </c>
      <c r="H3094" s="4">
        <f t="shared" si="343"/>
        <v>0</v>
      </c>
      <c r="I3094" s="4">
        <f t="shared" si="344"/>
        <v>1310</v>
      </c>
      <c r="J3094" s="4">
        <f t="shared" si="342"/>
        <v>55000</v>
      </c>
      <c r="K3094" s="4">
        <f t="shared" si="339"/>
        <v>6000</v>
      </c>
      <c r="L3094" s="4">
        <f>IF(D3094=1,"",VLOOKUP(D3094,系数!$AA$1:$AJ$12,MATCH(C3094,圣物评级,0),1))</f>
        <v>50</v>
      </c>
      <c r="M3094" s="4">
        <f t="shared" si="345"/>
        <v>635295</v>
      </c>
    </row>
    <row r="3095" spans="1:13" x14ac:dyDescent="0.3">
      <c r="A3095" s="4">
        <f t="shared" si="340"/>
        <v>81000026</v>
      </c>
      <c r="B3095" s="4">
        <v>1</v>
      </c>
      <c r="C3095" s="4">
        <f>INDEX(属性!F:F,MATCH(强化!A3095,属性!A:A,0))</f>
        <v>17</v>
      </c>
      <c r="D3095" s="4">
        <f t="shared" si="341"/>
        <v>93</v>
      </c>
      <c r="E3095" s="4">
        <v>0</v>
      </c>
      <c r="F3095" s="4">
        <v>0</v>
      </c>
      <c r="G3095" s="4">
        <v>0</v>
      </c>
      <c r="H3095" s="4">
        <f t="shared" si="343"/>
        <v>0</v>
      </c>
      <c r="I3095" s="4">
        <f t="shared" si="344"/>
        <v>1320</v>
      </c>
      <c r="J3095" s="4">
        <f t="shared" si="342"/>
        <v>55000</v>
      </c>
      <c r="K3095" s="4">
        <f t="shared" si="339"/>
        <v>6000</v>
      </c>
      <c r="L3095" s="4">
        <f>IF(D3095=1,"",VLOOKUP(D3095,系数!$AA$1:$AJ$12,MATCH(C3095,圣物评级,0),1))</f>
        <v>50</v>
      </c>
      <c r="M3095" s="4">
        <f t="shared" si="345"/>
        <v>690295</v>
      </c>
    </row>
    <row r="3096" spans="1:13" x14ac:dyDescent="0.3">
      <c r="A3096" s="4">
        <f t="shared" si="340"/>
        <v>81000026</v>
      </c>
      <c r="B3096" s="4">
        <v>1</v>
      </c>
      <c r="C3096" s="4">
        <f>INDEX(属性!F:F,MATCH(强化!A3096,属性!A:A,0))</f>
        <v>17</v>
      </c>
      <c r="D3096" s="4">
        <f t="shared" si="341"/>
        <v>94</v>
      </c>
      <c r="E3096" s="4">
        <v>0</v>
      </c>
      <c r="F3096" s="4">
        <v>0</v>
      </c>
      <c r="G3096" s="4">
        <v>0</v>
      </c>
      <c r="H3096" s="4">
        <f t="shared" si="343"/>
        <v>0</v>
      </c>
      <c r="I3096" s="4">
        <f t="shared" si="344"/>
        <v>1330</v>
      </c>
      <c r="J3096" s="4">
        <f t="shared" si="342"/>
        <v>55000</v>
      </c>
      <c r="K3096" s="4">
        <f t="shared" si="339"/>
        <v>6000</v>
      </c>
      <c r="L3096" s="4">
        <f>IF(D3096=1,"",VLOOKUP(D3096,系数!$AA$1:$AJ$12,MATCH(C3096,圣物评级,0),1))</f>
        <v>50</v>
      </c>
      <c r="M3096" s="4">
        <f t="shared" si="345"/>
        <v>745295</v>
      </c>
    </row>
    <row r="3097" spans="1:13" x14ac:dyDescent="0.3">
      <c r="A3097" s="4">
        <f t="shared" si="340"/>
        <v>81000026</v>
      </c>
      <c r="B3097" s="4">
        <v>1</v>
      </c>
      <c r="C3097" s="4">
        <f>INDEX(属性!F:F,MATCH(强化!A3097,属性!A:A,0))</f>
        <v>17</v>
      </c>
      <c r="D3097" s="4">
        <f t="shared" si="341"/>
        <v>95</v>
      </c>
      <c r="E3097" s="4">
        <v>0</v>
      </c>
      <c r="F3097" s="4">
        <v>0</v>
      </c>
      <c r="G3097" s="4">
        <v>0</v>
      </c>
      <c r="H3097" s="4">
        <f t="shared" si="343"/>
        <v>0</v>
      </c>
      <c r="I3097" s="4">
        <f t="shared" si="344"/>
        <v>1340</v>
      </c>
      <c r="J3097" s="4">
        <f t="shared" si="342"/>
        <v>55000</v>
      </c>
      <c r="K3097" s="4">
        <f t="shared" si="339"/>
        <v>6000</v>
      </c>
      <c r="L3097" s="4">
        <f>IF(D3097=1,"",VLOOKUP(D3097,系数!$AA$1:$AJ$12,MATCH(C3097,圣物评级,0),1))</f>
        <v>50</v>
      </c>
      <c r="M3097" s="4">
        <f t="shared" si="345"/>
        <v>800295</v>
      </c>
    </row>
    <row r="3098" spans="1:13" x14ac:dyDescent="0.3">
      <c r="A3098" s="4">
        <f t="shared" si="340"/>
        <v>81000026</v>
      </c>
      <c r="B3098" s="4">
        <v>1</v>
      </c>
      <c r="C3098" s="4">
        <f>INDEX(属性!F:F,MATCH(强化!A3098,属性!A:A,0))</f>
        <v>17</v>
      </c>
      <c r="D3098" s="4">
        <f t="shared" si="341"/>
        <v>96</v>
      </c>
      <c r="E3098" s="4">
        <v>0</v>
      </c>
      <c r="F3098" s="4">
        <v>0</v>
      </c>
      <c r="G3098" s="4">
        <v>0</v>
      </c>
      <c r="H3098" s="4">
        <f t="shared" si="343"/>
        <v>0</v>
      </c>
      <c r="I3098" s="4">
        <f t="shared" si="344"/>
        <v>1350</v>
      </c>
      <c r="J3098" s="4">
        <f t="shared" si="342"/>
        <v>55000</v>
      </c>
      <c r="K3098" s="4">
        <f t="shared" si="339"/>
        <v>6000</v>
      </c>
      <c r="L3098" s="4">
        <f>IF(D3098=1,"",VLOOKUP(D3098,系数!$AA$1:$AJ$12,MATCH(C3098,圣物评级,0),1))</f>
        <v>50</v>
      </c>
      <c r="M3098" s="4">
        <f t="shared" si="345"/>
        <v>855295</v>
      </c>
    </row>
    <row r="3099" spans="1:13" x14ac:dyDescent="0.3">
      <c r="A3099" s="4">
        <f t="shared" si="340"/>
        <v>81000026</v>
      </c>
      <c r="B3099" s="4">
        <v>1</v>
      </c>
      <c r="C3099" s="4">
        <f>INDEX(属性!F:F,MATCH(强化!A3099,属性!A:A,0))</f>
        <v>17</v>
      </c>
      <c r="D3099" s="4">
        <f t="shared" si="341"/>
        <v>97</v>
      </c>
      <c r="E3099" s="4">
        <v>0</v>
      </c>
      <c r="F3099" s="4">
        <v>0</v>
      </c>
      <c r="G3099" s="4">
        <v>0</v>
      </c>
      <c r="H3099" s="4">
        <f t="shared" si="343"/>
        <v>0</v>
      </c>
      <c r="I3099" s="4">
        <f t="shared" si="344"/>
        <v>1360</v>
      </c>
      <c r="J3099" s="4">
        <f t="shared" si="342"/>
        <v>55000</v>
      </c>
      <c r="K3099" s="4">
        <f t="shared" si="339"/>
        <v>6000</v>
      </c>
      <c r="L3099" s="4">
        <f>IF(D3099=1,"",VLOOKUP(D3099,系数!$AA$1:$AJ$12,MATCH(C3099,圣物评级,0),1))</f>
        <v>50</v>
      </c>
      <c r="M3099" s="4">
        <f t="shared" si="345"/>
        <v>910295</v>
      </c>
    </row>
    <row r="3100" spans="1:13" x14ac:dyDescent="0.3">
      <c r="A3100" s="4">
        <f t="shared" si="340"/>
        <v>81000026</v>
      </c>
      <c r="B3100" s="4">
        <v>1</v>
      </c>
      <c r="C3100" s="4">
        <f>INDEX(属性!F:F,MATCH(强化!A3100,属性!A:A,0))</f>
        <v>17</v>
      </c>
      <c r="D3100" s="4">
        <f t="shared" si="341"/>
        <v>98</v>
      </c>
      <c r="E3100" s="4">
        <v>0</v>
      </c>
      <c r="F3100" s="4">
        <v>0</v>
      </c>
      <c r="G3100" s="4">
        <v>0</v>
      </c>
      <c r="H3100" s="4">
        <f t="shared" si="343"/>
        <v>0</v>
      </c>
      <c r="I3100" s="4">
        <f t="shared" si="344"/>
        <v>1370</v>
      </c>
      <c r="J3100" s="4">
        <f t="shared" si="342"/>
        <v>55000</v>
      </c>
      <c r="K3100" s="4">
        <f t="shared" si="339"/>
        <v>6000</v>
      </c>
      <c r="L3100" s="4">
        <f>IF(D3100=1,"",VLOOKUP(D3100,系数!$AA$1:$AJ$12,MATCH(C3100,圣物评级,0),1))</f>
        <v>50</v>
      </c>
      <c r="M3100" s="4">
        <f t="shared" si="345"/>
        <v>965295</v>
      </c>
    </row>
    <row r="3101" spans="1:13" x14ac:dyDescent="0.3">
      <c r="A3101" s="4">
        <f t="shared" si="340"/>
        <v>81000026</v>
      </c>
      <c r="B3101" s="4">
        <v>1</v>
      </c>
      <c r="C3101" s="4">
        <f>INDEX(属性!F:F,MATCH(强化!A3101,属性!A:A,0))</f>
        <v>17</v>
      </c>
      <c r="D3101" s="4">
        <f t="shared" si="341"/>
        <v>99</v>
      </c>
      <c r="E3101" s="4">
        <v>0</v>
      </c>
      <c r="F3101" s="4">
        <v>0</v>
      </c>
      <c r="G3101" s="4">
        <v>0</v>
      </c>
      <c r="H3101" s="4">
        <f t="shared" si="343"/>
        <v>0</v>
      </c>
      <c r="I3101" s="4">
        <f t="shared" si="344"/>
        <v>1380</v>
      </c>
      <c r="J3101" s="4">
        <f t="shared" si="342"/>
        <v>55000</v>
      </c>
      <c r="K3101" s="4">
        <f t="shared" si="339"/>
        <v>6000</v>
      </c>
      <c r="L3101" s="4">
        <f>IF(D3101=1,"",VLOOKUP(D3101,系数!$AA$1:$AJ$12,MATCH(C3101,圣物评级,0),1))</f>
        <v>50</v>
      </c>
      <c r="M3101" s="4">
        <f t="shared" si="345"/>
        <v>1020295</v>
      </c>
    </row>
    <row r="3102" spans="1:13" x14ac:dyDescent="0.3">
      <c r="A3102" s="4">
        <f t="shared" si="340"/>
        <v>81000026</v>
      </c>
      <c r="B3102" s="4">
        <v>1</v>
      </c>
      <c r="C3102" s="4">
        <f>INDEX(属性!F:F,MATCH(强化!A3102,属性!A:A,0))</f>
        <v>17</v>
      </c>
      <c r="D3102" s="4">
        <f t="shared" si="341"/>
        <v>100</v>
      </c>
      <c r="E3102" s="4">
        <v>0</v>
      </c>
      <c r="F3102" s="4">
        <v>0</v>
      </c>
      <c r="G3102" s="4">
        <v>0</v>
      </c>
      <c r="H3102" s="4">
        <f t="shared" si="343"/>
        <v>0</v>
      </c>
      <c r="I3102" s="4">
        <f t="shared" si="344"/>
        <v>1390</v>
      </c>
      <c r="J3102" s="4">
        <f t="shared" si="342"/>
        <v>55000</v>
      </c>
      <c r="K3102" s="4">
        <f t="shared" si="339"/>
        <v>6000</v>
      </c>
      <c r="L3102" s="4">
        <f>IF(D3102=1,"",VLOOKUP(D3102,系数!$AA$1:$AJ$12,MATCH(C3102,圣物评级,0),1))</f>
        <v>55</v>
      </c>
      <c r="M3102" s="4">
        <f t="shared" si="345"/>
        <v>1075295</v>
      </c>
    </row>
    <row r="3103" spans="1:13" x14ac:dyDescent="0.3">
      <c r="A3103" s="4">
        <f t="shared" si="340"/>
        <v>81000026</v>
      </c>
      <c r="B3103" s="4">
        <v>1</v>
      </c>
      <c r="C3103" s="4">
        <f>INDEX(属性!F:F,MATCH(强化!A3103,属性!A:A,0))</f>
        <v>17</v>
      </c>
      <c r="D3103" s="4">
        <f t="shared" si="341"/>
        <v>101</v>
      </c>
      <c r="E3103" s="4">
        <v>0</v>
      </c>
      <c r="F3103" s="4">
        <v>0</v>
      </c>
      <c r="G3103" s="4">
        <v>0</v>
      </c>
      <c r="H3103" s="4">
        <f t="shared" si="343"/>
        <v>0</v>
      </c>
      <c r="I3103" s="4">
        <f t="shared" si="344"/>
        <v>1400</v>
      </c>
      <c r="J3103" s="4">
        <f t="shared" si="342"/>
        <v>55000</v>
      </c>
      <c r="K3103" s="4">
        <f t="shared" si="339"/>
        <v>6000</v>
      </c>
      <c r="L3103" s="4">
        <f>IF(D3103=1,"",VLOOKUP(D3103,系数!$AA$1:$AJ$12,MATCH(C3103,圣物评级,0),1))</f>
        <v>55</v>
      </c>
      <c r="M3103" s="4">
        <f t="shared" si="345"/>
        <v>1130295</v>
      </c>
    </row>
    <row r="3104" spans="1:13" x14ac:dyDescent="0.3">
      <c r="A3104" s="4">
        <f t="shared" si="340"/>
        <v>81000026</v>
      </c>
      <c r="B3104" s="4">
        <v>1</v>
      </c>
      <c r="C3104" s="4">
        <f>INDEX(属性!F:F,MATCH(强化!A3104,属性!A:A,0))</f>
        <v>17</v>
      </c>
      <c r="D3104" s="4">
        <f t="shared" si="341"/>
        <v>102</v>
      </c>
      <c r="E3104" s="4">
        <v>0</v>
      </c>
      <c r="F3104" s="4">
        <v>0</v>
      </c>
      <c r="G3104" s="4">
        <v>0</v>
      </c>
      <c r="H3104" s="4">
        <f t="shared" si="343"/>
        <v>0</v>
      </c>
      <c r="I3104" s="4">
        <f t="shared" si="344"/>
        <v>1410</v>
      </c>
      <c r="J3104" s="4">
        <f t="shared" si="342"/>
        <v>55000</v>
      </c>
      <c r="K3104" s="4">
        <f t="shared" si="339"/>
        <v>6000</v>
      </c>
      <c r="L3104" s="4">
        <f>IF(D3104=1,"",VLOOKUP(D3104,系数!$AA$1:$AJ$12,MATCH(C3104,圣物评级,0),1))</f>
        <v>55</v>
      </c>
      <c r="M3104" s="4">
        <f t="shared" si="345"/>
        <v>1185295</v>
      </c>
    </row>
    <row r="3105" spans="1:13" x14ac:dyDescent="0.3">
      <c r="A3105" s="4">
        <f t="shared" si="340"/>
        <v>81000026</v>
      </c>
      <c r="B3105" s="4">
        <v>1</v>
      </c>
      <c r="C3105" s="4">
        <f>INDEX(属性!F:F,MATCH(强化!A3105,属性!A:A,0))</f>
        <v>17</v>
      </c>
      <c r="D3105" s="4">
        <f t="shared" si="341"/>
        <v>103</v>
      </c>
      <c r="E3105" s="4">
        <v>0</v>
      </c>
      <c r="F3105" s="4">
        <v>0</v>
      </c>
      <c r="G3105" s="4">
        <v>0</v>
      </c>
      <c r="H3105" s="4">
        <f t="shared" si="343"/>
        <v>0</v>
      </c>
      <c r="I3105" s="4">
        <f t="shared" si="344"/>
        <v>1420</v>
      </c>
      <c r="J3105" s="4">
        <f t="shared" si="342"/>
        <v>55000</v>
      </c>
      <c r="K3105" s="4">
        <f t="shared" si="339"/>
        <v>6000</v>
      </c>
      <c r="L3105" s="4">
        <f>IF(D3105=1,"",VLOOKUP(D3105,系数!$AA$1:$AJ$12,MATCH(C3105,圣物评级,0),1))</f>
        <v>55</v>
      </c>
      <c r="M3105" s="4">
        <f t="shared" si="345"/>
        <v>1240295</v>
      </c>
    </row>
    <row r="3106" spans="1:13" x14ac:dyDescent="0.3">
      <c r="A3106" s="4">
        <f t="shared" si="340"/>
        <v>81000026</v>
      </c>
      <c r="B3106" s="4">
        <v>1</v>
      </c>
      <c r="C3106" s="4">
        <f>INDEX(属性!F:F,MATCH(强化!A3106,属性!A:A,0))</f>
        <v>17</v>
      </c>
      <c r="D3106" s="4">
        <f t="shared" si="341"/>
        <v>104</v>
      </c>
      <c r="E3106" s="4">
        <v>0</v>
      </c>
      <c r="F3106" s="4">
        <v>0</v>
      </c>
      <c r="G3106" s="4">
        <v>0</v>
      </c>
      <c r="H3106" s="4">
        <f t="shared" si="343"/>
        <v>0</v>
      </c>
      <c r="I3106" s="4">
        <f t="shared" si="344"/>
        <v>1430</v>
      </c>
      <c r="J3106" s="4">
        <f t="shared" si="342"/>
        <v>55000</v>
      </c>
      <c r="K3106" s="4">
        <f t="shared" si="339"/>
        <v>6000</v>
      </c>
      <c r="L3106" s="4">
        <f>IF(D3106=1,"",VLOOKUP(D3106,系数!$AA$1:$AJ$12,MATCH(C3106,圣物评级,0),1))</f>
        <v>55</v>
      </c>
      <c r="M3106" s="4">
        <f t="shared" si="345"/>
        <v>1295295</v>
      </c>
    </row>
    <row r="3107" spans="1:13" x14ac:dyDescent="0.3">
      <c r="A3107" s="4">
        <f t="shared" si="340"/>
        <v>81000026</v>
      </c>
      <c r="B3107" s="4">
        <v>1</v>
      </c>
      <c r="C3107" s="4">
        <f>INDEX(属性!F:F,MATCH(强化!A3107,属性!A:A,0))</f>
        <v>17</v>
      </c>
      <c r="D3107" s="4">
        <f t="shared" si="341"/>
        <v>105</v>
      </c>
      <c r="E3107" s="4">
        <v>0</v>
      </c>
      <c r="F3107" s="4">
        <v>0</v>
      </c>
      <c r="G3107" s="4">
        <v>0</v>
      </c>
      <c r="H3107" s="4">
        <f t="shared" si="343"/>
        <v>0</v>
      </c>
      <c r="I3107" s="4">
        <f t="shared" si="344"/>
        <v>1440</v>
      </c>
      <c r="J3107" s="4">
        <f t="shared" si="342"/>
        <v>55000</v>
      </c>
      <c r="K3107" s="4">
        <f t="shared" si="339"/>
        <v>6000</v>
      </c>
      <c r="L3107" s="4">
        <f>IF(D3107=1,"",VLOOKUP(D3107,系数!$AA$1:$AJ$12,MATCH(C3107,圣物评级,0),1))</f>
        <v>55</v>
      </c>
      <c r="M3107" s="4">
        <f t="shared" si="345"/>
        <v>1350295</v>
      </c>
    </row>
    <row r="3108" spans="1:13" x14ac:dyDescent="0.3">
      <c r="A3108" s="4">
        <f t="shared" si="340"/>
        <v>81000026</v>
      </c>
      <c r="B3108" s="4">
        <v>1</v>
      </c>
      <c r="C3108" s="4">
        <f>INDEX(属性!F:F,MATCH(强化!A3108,属性!A:A,0))</f>
        <v>17</v>
      </c>
      <c r="D3108" s="4">
        <f t="shared" si="341"/>
        <v>106</v>
      </c>
      <c r="E3108" s="4">
        <v>0</v>
      </c>
      <c r="F3108" s="4">
        <v>0</v>
      </c>
      <c r="G3108" s="4">
        <v>0</v>
      </c>
      <c r="H3108" s="4">
        <f t="shared" si="343"/>
        <v>0</v>
      </c>
      <c r="I3108" s="4">
        <f t="shared" si="344"/>
        <v>1450</v>
      </c>
      <c r="J3108" s="4">
        <f t="shared" si="342"/>
        <v>55000</v>
      </c>
      <c r="K3108" s="4">
        <f t="shared" si="339"/>
        <v>6000</v>
      </c>
      <c r="L3108" s="4">
        <f>IF(D3108=1,"",VLOOKUP(D3108,系数!$AA$1:$AJ$12,MATCH(C3108,圣物评级,0),1))</f>
        <v>55</v>
      </c>
      <c r="M3108" s="4">
        <f t="shared" si="345"/>
        <v>1405295</v>
      </c>
    </row>
    <row r="3109" spans="1:13" x14ac:dyDescent="0.3">
      <c r="A3109" s="4">
        <f t="shared" si="340"/>
        <v>81000026</v>
      </c>
      <c r="B3109" s="4">
        <v>1</v>
      </c>
      <c r="C3109" s="4">
        <f>INDEX(属性!F:F,MATCH(强化!A3109,属性!A:A,0))</f>
        <v>17</v>
      </c>
      <c r="D3109" s="4">
        <f t="shared" si="341"/>
        <v>107</v>
      </c>
      <c r="E3109" s="4">
        <v>0</v>
      </c>
      <c r="F3109" s="4">
        <v>0</v>
      </c>
      <c r="G3109" s="4">
        <v>0</v>
      </c>
      <c r="H3109" s="4">
        <f t="shared" si="343"/>
        <v>0</v>
      </c>
      <c r="I3109" s="4">
        <f t="shared" si="344"/>
        <v>1460</v>
      </c>
      <c r="J3109" s="4">
        <f t="shared" si="342"/>
        <v>55000</v>
      </c>
      <c r="K3109" s="4">
        <f t="shared" si="339"/>
        <v>6000</v>
      </c>
      <c r="L3109" s="4">
        <f>IF(D3109=1,"",VLOOKUP(D3109,系数!$AA$1:$AJ$12,MATCH(C3109,圣物评级,0),1))</f>
        <v>55</v>
      </c>
      <c r="M3109" s="4">
        <f t="shared" si="345"/>
        <v>1460295</v>
      </c>
    </row>
    <row r="3110" spans="1:13" x14ac:dyDescent="0.3">
      <c r="A3110" s="4">
        <f t="shared" si="340"/>
        <v>81000026</v>
      </c>
      <c r="B3110" s="4">
        <v>1</v>
      </c>
      <c r="C3110" s="4">
        <f>INDEX(属性!F:F,MATCH(强化!A3110,属性!A:A,0))</f>
        <v>17</v>
      </c>
      <c r="D3110" s="4">
        <f t="shared" si="341"/>
        <v>108</v>
      </c>
      <c r="E3110" s="4">
        <v>0</v>
      </c>
      <c r="F3110" s="4">
        <v>0</v>
      </c>
      <c r="G3110" s="4">
        <v>0</v>
      </c>
      <c r="H3110" s="4">
        <f t="shared" si="343"/>
        <v>0</v>
      </c>
      <c r="I3110" s="4">
        <f t="shared" si="344"/>
        <v>1470</v>
      </c>
      <c r="J3110" s="4">
        <f t="shared" si="342"/>
        <v>55000</v>
      </c>
      <c r="K3110" s="4">
        <f t="shared" si="339"/>
        <v>6000</v>
      </c>
      <c r="L3110" s="4">
        <f>IF(D3110=1,"",VLOOKUP(D3110,系数!$AA$1:$AJ$12,MATCH(C3110,圣物评级,0),1))</f>
        <v>55</v>
      </c>
      <c r="M3110" s="4">
        <f t="shared" si="345"/>
        <v>1515295</v>
      </c>
    </row>
    <row r="3111" spans="1:13" x14ac:dyDescent="0.3">
      <c r="A3111" s="4">
        <f t="shared" si="340"/>
        <v>81000026</v>
      </c>
      <c r="B3111" s="4">
        <v>1</v>
      </c>
      <c r="C3111" s="4">
        <f>INDEX(属性!F:F,MATCH(强化!A3111,属性!A:A,0))</f>
        <v>17</v>
      </c>
      <c r="D3111" s="4">
        <f t="shared" si="341"/>
        <v>109</v>
      </c>
      <c r="E3111" s="4">
        <v>0</v>
      </c>
      <c r="F3111" s="4">
        <v>0</v>
      </c>
      <c r="G3111" s="4">
        <v>0</v>
      </c>
      <c r="H3111" s="4">
        <f t="shared" si="343"/>
        <v>0</v>
      </c>
      <c r="I3111" s="4">
        <f t="shared" si="344"/>
        <v>1480</v>
      </c>
      <c r="J3111" s="4">
        <f t="shared" si="342"/>
        <v>55000</v>
      </c>
      <c r="K3111" s="4">
        <f t="shared" si="339"/>
        <v>6000</v>
      </c>
      <c r="L3111" s="4">
        <f>IF(D3111=1,"",VLOOKUP(D3111,系数!$AA$1:$AJ$12,MATCH(C3111,圣物评级,0),1))</f>
        <v>55</v>
      </c>
      <c r="M3111" s="4">
        <f t="shared" si="345"/>
        <v>1570295</v>
      </c>
    </row>
    <row r="3112" spans="1:13" x14ac:dyDescent="0.3">
      <c r="A3112" s="4">
        <f t="shared" si="340"/>
        <v>81000026</v>
      </c>
      <c r="B3112" s="4">
        <v>1</v>
      </c>
      <c r="C3112" s="4">
        <f>INDEX(属性!F:F,MATCH(强化!A3112,属性!A:A,0))</f>
        <v>17</v>
      </c>
      <c r="D3112" s="4">
        <f t="shared" si="341"/>
        <v>110</v>
      </c>
      <c r="E3112" s="4">
        <v>0</v>
      </c>
      <c r="F3112" s="4">
        <v>0</v>
      </c>
      <c r="G3112" s="4">
        <v>0</v>
      </c>
      <c r="H3112" s="4">
        <f t="shared" si="343"/>
        <v>0</v>
      </c>
      <c r="I3112" s="4">
        <f t="shared" si="344"/>
        <v>1490</v>
      </c>
      <c r="J3112" s="4">
        <f t="shared" si="342"/>
        <v>55000</v>
      </c>
      <c r="K3112" s="4">
        <f t="shared" si="339"/>
        <v>6000</v>
      </c>
      <c r="L3112" s="4">
        <f>IF(D3112=1,"",VLOOKUP(D3112,系数!$AA$1:$AJ$12,MATCH(C3112,圣物评级,0),1))</f>
        <v>55</v>
      </c>
      <c r="M3112" s="4">
        <f t="shared" si="345"/>
        <v>1625295</v>
      </c>
    </row>
    <row r="3113" spans="1:13" x14ac:dyDescent="0.3">
      <c r="A3113" s="4">
        <f t="shared" si="340"/>
        <v>81000026</v>
      </c>
      <c r="B3113" s="4">
        <v>1</v>
      </c>
      <c r="C3113" s="4">
        <f>INDEX(属性!F:F,MATCH(强化!A3113,属性!A:A,0))</f>
        <v>17</v>
      </c>
      <c r="D3113" s="4">
        <f t="shared" si="341"/>
        <v>111</v>
      </c>
      <c r="E3113" s="4">
        <v>0</v>
      </c>
      <c r="F3113" s="4">
        <v>0</v>
      </c>
      <c r="G3113" s="4">
        <v>0</v>
      </c>
      <c r="H3113" s="4">
        <f t="shared" si="343"/>
        <v>0</v>
      </c>
      <c r="I3113" s="4">
        <f t="shared" si="344"/>
        <v>1500</v>
      </c>
      <c r="J3113" s="4">
        <f t="shared" si="342"/>
        <v>55000</v>
      </c>
      <c r="K3113" s="4">
        <f t="shared" si="339"/>
        <v>6000</v>
      </c>
      <c r="L3113" s="4">
        <f>IF(D3113=1,"",VLOOKUP(D3113,系数!$AA$1:$AJ$12,MATCH(C3113,圣物评级,0),1))</f>
        <v>55</v>
      </c>
      <c r="M3113" s="4">
        <f t="shared" si="345"/>
        <v>1680295</v>
      </c>
    </row>
    <row r="3114" spans="1:13" x14ac:dyDescent="0.3">
      <c r="A3114" s="4">
        <f t="shared" si="340"/>
        <v>81000026</v>
      </c>
      <c r="B3114" s="4">
        <v>1</v>
      </c>
      <c r="C3114" s="4">
        <f>INDEX(属性!F:F,MATCH(强化!A3114,属性!A:A,0))</f>
        <v>17</v>
      </c>
      <c r="D3114" s="4">
        <f t="shared" si="341"/>
        <v>112</v>
      </c>
      <c r="E3114" s="4">
        <v>0</v>
      </c>
      <c r="F3114" s="4">
        <v>0</v>
      </c>
      <c r="G3114" s="4">
        <v>0</v>
      </c>
      <c r="H3114" s="4">
        <f t="shared" si="343"/>
        <v>0</v>
      </c>
      <c r="I3114" s="4">
        <f t="shared" si="344"/>
        <v>1510</v>
      </c>
      <c r="J3114" s="4">
        <f t="shared" si="342"/>
        <v>55000</v>
      </c>
      <c r="K3114" s="4">
        <f t="shared" si="339"/>
        <v>6000</v>
      </c>
      <c r="L3114" s="4">
        <f>IF(D3114=1,"",VLOOKUP(D3114,系数!$AA$1:$AJ$12,MATCH(C3114,圣物评级,0),1))</f>
        <v>55</v>
      </c>
      <c r="M3114" s="4">
        <f t="shared" si="345"/>
        <v>1735295</v>
      </c>
    </row>
    <row r="3115" spans="1:13" x14ac:dyDescent="0.3">
      <c r="A3115" s="4">
        <f t="shared" si="340"/>
        <v>81000026</v>
      </c>
      <c r="B3115" s="4">
        <v>1</v>
      </c>
      <c r="C3115" s="4">
        <f>INDEX(属性!F:F,MATCH(强化!A3115,属性!A:A,0))</f>
        <v>17</v>
      </c>
      <c r="D3115" s="4">
        <f t="shared" si="341"/>
        <v>113</v>
      </c>
      <c r="E3115" s="4">
        <v>0</v>
      </c>
      <c r="F3115" s="4">
        <v>0</v>
      </c>
      <c r="G3115" s="4">
        <v>0</v>
      </c>
      <c r="H3115" s="4">
        <f t="shared" si="343"/>
        <v>0</v>
      </c>
      <c r="I3115" s="4">
        <f t="shared" si="344"/>
        <v>1520</v>
      </c>
      <c r="J3115" s="4">
        <f t="shared" si="342"/>
        <v>55000</v>
      </c>
      <c r="K3115" s="4">
        <f t="shared" si="339"/>
        <v>6000</v>
      </c>
      <c r="L3115" s="4">
        <f>IF(D3115=1,"",VLOOKUP(D3115,系数!$AA$1:$AJ$12,MATCH(C3115,圣物评级,0),1))</f>
        <v>55</v>
      </c>
      <c r="M3115" s="4">
        <f t="shared" si="345"/>
        <v>1790295</v>
      </c>
    </row>
    <row r="3116" spans="1:13" x14ac:dyDescent="0.3">
      <c r="A3116" s="4">
        <f t="shared" si="340"/>
        <v>81000026</v>
      </c>
      <c r="B3116" s="4">
        <v>1</v>
      </c>
      <c r="C3116" s="4">
        <f>INDEX(属性!F:F,MATCH(强化!A3116,属性!A:A,0))</f>
        <v>17</v>
      </c>
      <c r="D3116" s="4">
        <f t="shared" si="341"/>
        <v>114</v>
      </c>
      <c r="E3116" s="4">
        <v>0</v>
      </c>
      <c r="F3116" s="4">
        <v>0</v>
      </c>
      <c r="G3116" s="4">
        <v>0</v>
      </c>
      <c r="H3116" s="4">
        <f t="shared" si="343"/>
        <v>0</v>
      </c>
      <c r="I3116" s="4">
        <f t="shared" si="344"/>
        <v>1530</v>
      </c>
      <c r="J3116" s="4">
        <f t="shared" si="342"/>
        <v>55000</v>
      </c>
      <c r="K3116" s="4">
        <f t="shared" si="339"/>
        <v>6000</v>
      </c>
      <c r="L3116" s="4">
        <f>IF(D3116=1,"",VLOOKUP(D3116,系数!$AA$1:$AJ$12,MATCH(C3116,圣物评级,0),1))</f>
        <v>55</v>
      </c>
      <c r="M3116" s="4">
        <f t="shared" si="345"/>
        <v>1845295</v>
      </c>
    </row>
    <row r="3117" spans="1:13" x14ac:dyDescent="0.3">
      <c r="A3117" s="4">
        <f t="shared" si="340"/>
        <v>81000026</v>
      </c>
      <c r="B3117" s="4">
        <v>1</v>
      </c>
      <c r="C3117" s="4">
        <f>INDEX(属性!F:F,MATCH(强化!A3117,属性!A:A,0))</f>
        <v>17</v>
      </c>
      <c r="D3117" s="4">
        <f t="shared" si="341"/>
        <v>115</v>
      </c>
      <c r="E3117" s="4">
        <v>0</v>
      </c>
      <c r="F3117" s="4">
        <v>0</v>
      </c>
      <c r="G3117" s="4">
        <v>0</v>
      </c>
      <c r="H3117" s="4">
        <f t="shared" si="343"/>
        <v>0</v>
      </c>
      <c r="I3117" s="4">
        <f t="shared" si="344"/>
        <v>1540</v>
      </c>
      <c r="J3117" s="4">
        <f t="shared" si="342"/>
        <v>55000</v>
      </c>
      <c r="K3117" s="4">
        <f t="shared" si="339"/>
        <v>6000</v>
      </c>
      <c r="L3117" s="4">
        <f>IF(D3117=1,"",VLOOKUP(D3117,系数!$AA$1:$AJ$12,MATCH(C3117,圣物评级,0),1))</f>
        <v>55</v>
      </c>
      <c r="M3117" s="4">
        <f t="shared" si="345"/>
        <v>1900295</v>
      </c>
    </row>
    <row r="3118" spans="1:13" x14ac:dyDescent="0.3">
      <c r="A3118" s="4">
        <f t="shared" si="340"/>
        <v>81000026</v>
      </c>
      <c r="B3118" s="4">
        <v>1</v>
      </c>
      <c r="C3118" s="4">
        <f>INDEX(属性!F:F,MATCH(强化!A3118,属性!A:A,0))</f>
        <v>17</v>
      </c>
      <c r="D3118" s="4">
        <f t="shared" si="341"/>
        <v>116</v>
      </c>
      <c r="E3118" s="4">
        <v>0</v>
      </c>
      <c r="F3118" s="4">
        <v>0</v>
      </c>
      <c r="G3118" s="4">
        <v>0</v>
      </c>
      <c r="H3118" s="4">
        <f t="shared" si="343"/>
        <v>0</v>
      </c>
      <c r="I3118" s="4">
        <f t="shared" si="344"/>
        <v>1550</v>
      </c>
      <c r="J3118" s="4">
        <f t="shared" si="342"/>
        <v>55000</v>
      </c>
      <c r="K3118" s="4">
        <f t="shared" si="339"/>
        <v>6000</v>
      </c>
      <c r="L3118" s="4">
        <f>IF(D3118=1,"",VLOOKUP(D3118,系数!$AA$1:$AJ$12,MATCH(C3118,圣物评级,0),1))</f>
        <v>55</v>
      </c>
      <c r="M3118" s="4">
        <f t="shared" si="345"/>
        <v>1955295</v>
      </c>
    </row>
    <row r="3119" spans="1:13" x14ac:dyDescent="0.3">
      <c r="A3119" s="4">
        <f t="shared" si="340"/>
        <v>81000026</v>
      </c>
      <c r="B3119" s="4">
        <v>1</v>
      </c>
      <c r="C3119" s="4">
        <f>INDEX(属性!F:F,MATCH(强化!A3119,属性!A:A,0))</f>
        <v>17</v>
      </c>
      <c r="D3119" s="4">
        <f t="shared" si="341"/>
        <v>117</v>
      </c>
      <c r="E3119" s="4">
        <v>0</v>
      </c>
      <c r="F3119" s="4">
        <v>0</v>
      </c>
      <c r="G3119" s="4">
        <v>0</v>
      </c>
      <c r="H3119" s="4">
        <f t="shared" si="343"/>
        <v>0</v>
      </c>
      <c r="I3119" s="4">
        <f t="shared" si="344"/>
        <v>1560</v>
      </c>
      <c r="J3119" s="4">
        <f t="shared" si="342"/>
        <v>55000</v>
      </c>
      <c r="K3119" s="4">
        <f t="shared" si="339"/>
        <v>6000</v>
      </c>
      <c r="L3119" s="4">
        <f>IF(D3119=1,"",VLOOKUP(D3119,系数!$AA$1:$AJ$12,MATCH(C3119,圣物评级,0),1))</f>
        <v>55</v>
      </c>
      <c r="M3119" s="4">
        <f t="shared" si="345"/>
        <v>2010295</v>
      </c>
    </row>
    <row r="3120" spans="1:13" x14ac:dyDescent="0.3">
      <c r="A3120" s="4">
        <f t="shared" si="340"/>
        <v>81000026</v>
      </c>
      <c r="B3120" s="4">
        <v>1</v>
      </c>
      <c r="C3120" s="4">
        <f>INDEX(属性!F:F,MATCH(强化!A3120,属性!A:A,0))</f>
        <v>17</v>
      </c>
      <c r="D3120" s="4">
        <f t="shared" si="341"/>
        <v>118</v>
      </c>
      <c r="E3120" s="4">
        <v>0</v>
      </c>
      <c r="F3120" s="4">
        <v>0</v>
      </c>
      <c r="G3120" s="4">
        <v>0</v>
      </c>
      <c r="H3120" s="4">
        <f t="shared" si="343"/>
        <v>0</v>
      </c>
      <c r="I3120" s="4">
        <f t="shared" si="344"/>
        <v>1570</v>
      </c>
      <c r="J3120" s="4">
        <f t="shared" si="342"/>
        <v>55000</v>
      </c>
      <c r="K3120" s="4">
        <f t="shared" si="339"/>
        <v>6000</v>
      </c>
      <c r="L3120" s="4">
        <f>IF(D3120=1,"",VLOOKUP(D3120,系数!$AA$1:$AJ$12,MATCH(C3120,圣物评级,0),1))</f>
        <v>55</v>
      </c>
      <c r="M3120" s="4">
        <f t="shared" si="345"/>
        <v>2065295</v>
      </c>
    </row>
    <row r="3121" spans="1:13" x14ac:dyDescent="0.3">
      <c r="A3121" s="4">
        <f t="shared" si="340"/>
        <v>81000026</v>
      </c>
      <c r="B3121" s="4">
        <v>1</v>
      </c>
      <c r="C3121" s="4">
        <f>INDEX(属性!F:F,MATCH(强化!A3121,属性!A:A,0))</f>
        <v>17</v>
      </c>
      <c r="D3121" s="4">
        <f t="shared" si="341"/>
        <v>119</v>
      </c>
      <c r="E3121" s="4">
        <v>0</v>
      </c>
      <c r="F3121" s="4">
        <v>0</v>
      </c>
      <c r="G3121" s="4">
        <v>0</v>
      </c>
      <c r="H3121" s="4">
        <f t="shared" si="343"/>
        <v>0</v>
      </c>
      <c r="I3121" s="4">
        <f t="shared" si="344"/>
        <v>1580</v>
      </c>
      <c r="J3121" s="4">
        <f t="shared" si="342"/>
        <v>55000</v>
      </c>
      <c r="K3121" s="4">
        <f t="shared" si="339"/>
        <v>6000</v>
      </c>
      <c r="L3121" s="4">
        <f>IF(D3121=1,"",VLOOKUP(D3121,系数!$AA$1:$AJ$12,MATCH(C3121,圣物评级,0),1))</f>
        <v>55</v>
      </c>
      <c r="M3121" s="4">
        <f t="shared" si="345"/>
        <v>2120295</v>
      </c>
    </row>
    <row r="3122" spans="1:13" x14ac:dyDescent="0.3">
      <c r="A3122" s="4">
        <f t="shared" si="340"/>
        <v>81000026</v>
      </c>
      <c r="B3122" s="4">
        <v>1</v>
      </c>
      <c r="C3122" s="4">
        <f>INDEX(属性!F:F,MATCH(强化!A3122,属性!A:A,0))</f>
        <v>17</v>
      </c>
      <c r="D3122" s="4">
        <f t="shared" si="341"/>
        <v>120</v>
      </c>
      <c r="E3122" s="4">
        <v>0</v>
      </c>
      <c r="F3122" s="4">
        <v>0</v>
      </c>
      <c r="G3122" s="4">
        <v>0</v>
      </c>
      <c r="H3122" s="4">
        <f t="shared" si="343"/>
        <v>0</v>
      </c>
      <c r="I3122" s="4">
        <f t="shared" si="344"/>
        <v>1590</v>
      </c>
      <c r="J3122" s="4">
        <f t="shared" si="342"/>
        <v>55000</v>
      </c>
      <c r="K3122" s="4">
        <f t="shared" si="339"/>
        <v>6000</v>
      </c>
      <c r="L3122" s="4">
        <f>IF(D3122=1,"",VLOOKUP(D3122,系数!$AA$1:$AJ$12,MATCH(C3122,圣物评级,0),1))</f>
        <v>55</v>
      </c>
      <c r="M3122" s="4">
        <f t="shared" si="345"/>
        <v>2175295</v>
      </c>
    </row>
    <row r="3123" spans="1:13" x14ac:dyDescent="0.3">
      <c r="A3123" s="4">
        <f t="shared" si="340"/>
        <v>81000027</v>
      </c>
      <c r="B3123" s="4">
        <v>2</v>
      </c>
      <c r="C3123" s="4">
        <f>INDEX(属性!F:F,MATCH(强化!A3123,属性!A:A,0))</f>
        <v>17</v>
      </c>
      <c r="D3123" s="4">
        <f t="shared" si="341"/>
        <v>1</v>
      </c>
      <c r="E3123" s="4">
        <v>0</v>
      </c>
      <c r="F3123" s="4">
        <v>0</v>
      </c>
      <c r="G3123" s="4">
        <v>0</v>
      </c>
      <c r="H3123" s="4">
        <f t="shared" si="343"/>
        <v>400</v>
      </c>
      <c r="I3123" s="4">
        <f t="shared" si="344"/>
        <v>0</v>
      </c>
      <c r="J3123" s="4">
        <f t="shared" si="342"/>
        <v>10</v>
      </c>
      <c r="K3123" s="4">
        <f t="shared" si="339"/>
        <v>6000</v>
      </c>
      <c r="L3123" s="4" t="str">
        <f>IF(D3123=1,"",VLOOKUP(D3123,系数!$AA$1:$AJ$12,MATCH(C3123,圣物评级,0),1))</f>
        <v/>
      </c>
      <c r="M3123" s="4">
        <f t="shared" si="345"/>
        <v>0</v>
      </c>
    </row>
    <row r="3124" spans="1:13" x14ac:dyDescent="0.3">
      <c r="A3124" s="4">
        <f t="shared" si="340"/>
        <v>81000027</v>
      </c>
      <c r="B3124" s="4">
        <v>2</v>
      </c>
      <c r="C3124" s="4">
        <f>INDEX(属性!F:F,MATCH(强化!A3124,属性!A:A,0))</f>
        <v>17</v>
      </c>
      <c r="D3124" s="4">
        <f t="shared" si="341"/>
        <v>2</v>
      </c>
      <c r="E3124" s="4">
        <v>0</v>
      </c>
      <c r="F3124" s="4">
        <v>0</v>
      </c>
      <c r="G3124" s="4">
        <v>0</v>
      </c>
      <c r="H3124" s="4">
        <f t="shared" si="343"/>
        <v>410</v>
      </c>
      <c r="I3124" s="4">
        <f t="shared" si="344"/>
        <v>0</v>
      </c>
      <c r="J3124" s="4">
        <f t="shared" si="342"/>
        <v>20</v>
      </c>
      <c r="K3124" s="4">
        <f t="shared" ref="K3124:K3187" si="346">60*100</f>
        <v>6000</v>
      </c>
      <c r="L3124" s="4">
        <f>IF(D3124=1,"",VLOOKUP(D3124,系数!$AA$1:$AJ$12,MATCH(C3124,圣物评级,0),1))</f>
        <v>5</v>
      </c>
      <c r="M3124" s="4">
        <f t="shared" si="345"/>
        <v>10</v>
      </c>
    </row>
    <row r="3125" spans="1:13" x14ac:dyDescent="0.3">
      <c r="A3125" s="4">
        <f t="shared" si="340"/>
        <v>81000027</v>
      </c>
      <c r="B3125" s="4">
        <v>2</v>
      </c>
      <c r="C3125" s="4">
        <f>INDEX(属性!F:F,MATCH(强化!A3125,属性!A:A,0))</f>
        <v>17</v>
      </c>
      <c r="D3125" s="4">
        <f t="shared" si="341"/>
        <v>3</v>
      </c>
      <c r="E3125" s="4">
        <v>0</v>
      </c>
      <c r="F3125" s="4">
        <v>0</v>
      </c>
      <c r="G3125" s="4">
        <v>0</v>
      </c>
      <c r="H3125" s="4">
        <f t="shared" si="343"/>
        <v>420</v>
      </c>
      <c r="I3125" s="4">
        <f t="shared" si="344"/>
        <v>0</v>
      </c>
      <c r="J3125" s="4">
        <f t="shared" si="342"/>
        <v>30</v>
      </c>
      <c r="K3125" s="4">
        <f t="shared" si="346"/>
        <v>6000</v>
      </c>
      <c r="L3125" s="4">
        <f>IF(D3125=1,"",VLOOKUP(D3125,系数!$AA$1:$AJ$12,MATCH(C3125,圣物评级,0),1))</f>
        <v>5</v>
      </c>
      <c r="M3125" s="4">
        <f t="shared" si="345"/>
        <v>30</v>
      </c>
    </row>
    <row r="3126" spans="1:13" x14ac:dyDescent="0.3">
      <c r="A3126" s="4">
        <f t="shared" si="340"/>
        <v>81000027</v>
      </c>
      <c r="B3126" s="4">
        <v>2</v>
      </c>
      <c r="C3126" s="4">
        <f>INDEX(属性!F:F,MATCH(强化!A3126,属性!A:A,0))</f>
        <v>17</v>
      </c>
      <c r="D3126" s="4">
        <f t="shared" si="341"/>
        <v>4</v>
      </c>
      <c r="E3126" s="4">
        <v>0</v>
      </c>
      <c r="F3126" s="4">
        <v>0</v>
      </c>
      <c r="G3126" s="4">
        <v>0</v>
      </c>
      <c r="H3126" s="4">
        <f t="shared" si="343"/>
        <v>430</v>
      </c>
      <c r="I3126" s="4">
        <f t="shared" si="344"/>
        <v>0</v>
      </c>
      <c r="J3126" s="4">
        <f t="shared" si="342"/>
        <v>40</v>
      </c>
      <c r="K3126" s="4">
        <f t="shared" si="346"/>
        <v>6000</v>
      </c>
      <c r="L3126" s="4">
        <f>IF(D3126=1,"",VLOOKUP(D3126,系数!$AA$1:$AJ$12,MATCH(C3126,圣物评级,0),1))</f>
        <v>5</v>
      </c>
      <c r="M3126" s="4">
        <f t="shared" si="345"/>
        <v>60</v>
      </c>
    </row>
    <row r="3127" spans="1:13" x14ac:dyDescent="0.3">
      <c r="A3127" s="4">
        <f t="shared" si="340"/>
        <v>81000027</v>
      </c>
      <c r="B3127" s="4">
        <v>2</v>
      </c>
      <c r="C3127" s="4">
        <f>INDEX(属性!F:F,MATCH(强化!A3127,属性!A:A,0))</f>
        <v>17</v>
      </c>
      <c r="D3127" s="4">
        <f t="shared" si="341"/>
        <v>5</v>
      </c>
      <c r="E3127" s="4">
        <v>0</v>
      </c>
      <c r="F3127" s="4">
        <v>0</v>
      </c>
      <c r="G3127" s="4">
        <v>0</v>
      </c>
      <c r="H3127" s="4">
        <f t="shared" si="343"/>
        <v>440</v>
      </c>
      <c r="I3127" s="4">
        <f t="shared" si="344"/>
        <v>0</v>
      </c>
      <c r="J3127" s="4">
        <f t="shared" si="342"/>
        <v>50</v>
      </c>
      <c r="K3127" s="4">
        <f t="shared" si="346"/>
        <v>6000</v>
      </c>
      <c r="L3127" s="4">
        <f>IF(D3127=1,"",VLOOKUP(D3127,系数!$AA$1:$AJ$12,MATCH(C3127,圣物评级,0),1))</f>
        <v>5</v>
      </c>
      <c r="M3127" s="4">
        <f t="shared" si="345"/>
        <v>100</v>
      </c>
    </row>
    <row r="3128" spans="1:13" x14ac:dyDescent="0.3">
      <c r="A3128" s="4">
        <f t="shared" si="340"/>
        <v>81000027</v>
      </c>
      <c r="B3128" s="4">
        <v>2</v>
      </c>
      <c r="C3128" s="4">
        <f>INDEX(属性!F:F,MATCH(强化!A3128,属性!A:A,0))</f>
        <v>17</v>
      </c>
      <c r="D3128" s="4">
        <f t="shared" si="341"/>
        <v>6</v>
      </c>
      <c r="E3128" s="4">
        <v>0</v>
      </c>
      <c r="F3128" s="4">
        <v>0</v>
      </c>
      <c r="G3128" s="4">
        <v>0</v>
      </c>
      <c r="H3128" s="4">
        <f t="shared" si="343"/>
        <v>450</v>
      </c>
      <c r="I3128" s="4">
        <f t="shared" si="344"/>
        <v>0</v>
      </c>
      <c r="J3128" s="4">
        <f t="shared" si="342"/>
        <v>60</v>
      </c>
      <c r="K3128" s="4">
        <f t="shared" si="346"/>
        <v>6000</v>
      </c>
      <c r="L3128" s="4">
        <f>IF(D3128=1,"",VLOOKUP(D3128,系数!$AA$1:$AJ$12,MATCH(C3128,圣物评级,0),1))</f>
        <v>5</v>
      </c>
      <c r="M3128" s="4">
        <f t="shared" si="345"/>
        <v>150</v>
      </c>
    </row>
    <row r="3129" spans="1:13" x14ac:dyDescent="0.3">
      <c r="A3129" s="4">
        <f t="shared" si="340"/>
        <v>81000027</v>
      </c>
      <c r="B3129" s="4">
        <v>2</v>
      </c>
      <c r="C3129" s="4">
        <f>INDEX(属性!F:F,MATCH(强化!A3129,属性!A:A,0))</f>
        <v>17</v>
      </c>
      <c r="D3129" s="4">
        <f t="shared" si="341"/>
        <v>7</v>
      </c>
      <c r="E3129" s="4">
        <v>0</v>
      </c>
      <c r="F3129" s="4">
        <v>0</v>
      </c>
      <c r="G3129" s="4">
        <v>0</v>
      </c>
      <c r="H3129" s="4">
        <f t="shared" si="343"/>
        <v>460</v>
      </c>
      <c r="I3129" s="4">
        <f t="shared" si="344"/>
        <v>0</v>
      </c>
      <c r="J3129" s="4">
        <f t="shared" si="342"/>
        <v>70</v>
      </c>
      <c r="K3129" s="4">
        <f t="shared" si="346"/>
        <v>6000</v>
      </c>
      <c r="L3129" s="4">
        <f>IF(D3129=1,"",VLOOKUP(D3129,系数!$AA$1:$AJ$12,MATCH(C3129,圣物评级,0),1))</f>
        <v>5</v>
      </c>
      <c r="M3129" s="4">
        <f t="shared" si="345"/>
        <v>210</v>
      </c>
    </row>
    <row r="3130" spans="1:13" x14ac:dyDescent="0.3">
      <c r="A3130" s="4">
        <f t="shared" si="340"/>
        <v>81000027</v>
      </c>
      <c r="B3130" s="4">
        <v>2</v>
      </c>
      <c r="C3130" s="4">
        <f>INDEX(属性!F:F,MATCH(强化!A3130,属性!A:A,0))</f>
        <v>17</v>
      </c>
      <c r="D3130" s="4">
        <f t="shared" si="341"/>
        <v>8</v>
      </c>
      <c r="E3130" s="4">
        <v>0</v>
      </c>
      <c r="F3130" s="4">
        <v>0</v>
      </c>
      <c r="G3130" s="4">
        <v>0</v>
      </c>
      <c r="H3130" s="4">
        <f t="shared" si="343"/>
        <v>470</v>
      </c>
      <c r="I3130" s="4">
        <f t="shared" si="344"/>
        <v>0</v>
      </c>
      <c r="J3130" s="4">
        <f t="shared" si="342"/>
        <v>80</v>
      </c>
      <c r="K3130" s="4">
        <f t="shared" si="346"/>
        <v>6000</v>
      </c>
      <c r="L3130" s="4">
        <f>IF(D3130=1,"",VLOOKUP(D3130,系数!$AA$1:$AJ$12,MATCH(C3130,圣物评级,0),1))</f>
        <v>5</v>
      </c>
      <c r="M3130" s="4">
        <f t="shared" si="345"/>
        <v>280</v>
      </c>
    </row>
    <row r="3131" spans="1:13" x14ac:dyDescent="0.3">
      <c r="A3131" s="4">
        <f t="shared" si="340"/>
        <v>81000027</v>
      </c>
      <c r="B3131" s="4">
        <v>2</v>
      </c>
      <c r="C3131" s="4">
        <f>INDEX(属性!F:F,MATCH(强化!A3131,属性!A:A,0))</f>
        <v>17</v>
      </c>
      <c r="D3131" s="4">
        <f t="shared" si="341"/>
        <v>9</v>
      </c>
      <c r="E3131" s="4">
        <v>0</v>
      </c>
      <c r="F3131" s="4">
        <v>0</v>
      </c>
      <c r="G3131" s="4">
        <v>0</v>
      </c>
      <c r="H3131" s="4">
        <f t="shared" si="343"/>
        <v>480</v>
      </c>
      <c r="I3131" s="4">
        <f t="shared" si="344"/>
        <v>0</v>
      </c>
      <c r="J3131" s="4">
        <f t="shared" si="342"/>
        <v>90</v>
      </c>
      <c r="K3131" s="4">
        <f t="shared" si="346"/>
        <v>6000</v>
      </c>
      <c r="L3131" s="4">
        <f>IF(D3131=1,"",VLOOKUP(D3131,系数!$AA$1:$AJ$12,MATCH(C3131,圣物评级,0),1))</f>
        <v>5</v>
      </c>
      <c r="M3131" s="4">
        <f t="shared" si="345"/>
        <v>360</v>
      </c>
    </row>
    <row r="3132" spans="1:13" x14ac:dyDescent="0.3">
      <c r="A3132" s="4">
        <f t="shared" ref="A3132:A3195" si="347">A3012+1</f>
        <v>81000027</v>
      </c>
      <c r="B3132" s="4">
        <v>2</v>
      </c>
      <c r="C3132" s="4">
        <f>INDEX(属性!F:F,MATCH(强化!A3132,属性!A:A,0))</f>
        <v>17</v>
      </c>
      <c r="D3132" s="4">
        <f t="shared" ref="D3132:D3195" si="348">D3012</f>
        <v>10</v>
      </c>
      <c r="E3132" s="4">
        <v>0</v>
      </c>
      <c r="F3132" s="4">
        <v>0</v>
      </c>
      <c r="G3132" s="4">
        <v>0</v>
      </c>
      <c r="H3132" s="4">
        <f t="shared" si="343"/>
        <v>490</v>
      </c>
      <c r="I3132" s="4">
        <f t="shared" si="344"/>
        <v>0</v>
      </c>
      <c r="J3132" s="4">
        <f t="shared" ref="J3132:J3195" si="349">J3012</f>
        <v>100</v>
      </c>
      <c r="K3132" s="4">
        <f t="shared" si="346"/>
        <v>6000</v>
      </c>
      <c r="L3132" s="4">
        <f>IF(D3132=1,"",VLOOKUP(D3132,系数!$AA$1:$AJ$12,MATCH(C3132,圣物评级,0),1))</f>
        <v>10</v>
      </c>
      <c r="M3132" s="4">
        <f t="shared" si="345"/>
        <v>450</v>
      </c>
    </row>
    <row r="3133" spans="1:13" x14ac:dyDescent="0.3">
      <c r="A3133" s="4">
        <f t="shared" si="347"/>
        <v>81000027</v>
      </c>
      <c r="B3133" s="4">
        <v>2</v>
      </c>
      <c r="C3133" s="4">
        <f>INDEX(属性!F:F,MATCH(强化!A3133,属性!A:A,0))</f>
        <v>17</v>
      </c>
      <c r="D3133" s="4">
        <f t="shared" si="348"/>
        <v>11</v>
      </c>
      <c r="E3133" s="4">
        <v>0</v>
      </c>
      <c r="F3133" s="4">
        <v>0</v>
      </c>
      <c r="G3133" s="4">
        <v>0</v>
      </c>
      <c r="H3133" s="4">
        <f t="shared" si="343"/>
        <v>500</v>
      </c>
      <c r="I3133" s="4">
        <f t="shared" si="344"/>
        <v>0</v>
      </c>
      <c r="J3133" s="4">
        <f t="shared" si="349"/>
        <v>120</v>
      </c>
      <c r="K3133" s="4">
        <f t="shared" si="346"/>
        <v>6000</v>
      </c>
      <c r="L3133" s="4">
        <f>IF(D3133=1,"",VLOOKUP(D3133,系数!$AA$1:$AJ$12,MATCH(C3133,圣物评级,0),1))</f>
        <v>10</v>
      </c>
      <c r="M3133" s="4">
        <f t="shared" si="345"/>
        <v>550</v>
      </c>
    </row>
    <row r="3134" spans="1:13" x14ac:dyDescent="0.3">
      <c r="A3134" s="4">
        <f t="shared" si="347"/>
        <v>81000027</v>
      </c>
      <c r="B3134" s="4">
        <v>2</v>
      </c>
      <c r="C3134" s="4">
        <f>INDEX(属性!F:F,MATCH(强化!A3134,属性!A:A,0))</f>
        <v>17</v>
      </c>
      <c r="D3134" s="4">
        <f t="shared" si="348"/>
        <v>12</v>
      </c>
      <c r="E3134" s="4">
        <v>0</v>
      </c>
      <c r="F3134" s="4">
        <v>0</v>
      </c>
      <c r="G3134" s="4">
        <v>0</v>
      </c>
      <c r="H3134" s="4">
        <f t="shared" si="343"/>
        <v>510</v>
      </c>
      <c r="I3134" s="4">
        <f t="shared" si="344"/>
        <v>0</v>
      </c>
      <c r="J3134" s="4">
        <f t="shared" si="349"/>
        <v>140</v>
      </c>
      <c r="K3134" s="4">
        <f t="shared" si="346"/>
        <v>6000</v>
      </c>
      <c r="L3134" s="4">
        <f>IF(D3134=1,"",VLOOKUP(D3134,系数!$AA$1:$AJ$12,MATCH(C3134,圣物评级,0),1))</f>
        <v>10</v>
      </c>
      <c r="M3134" s="4">
        <f t="shared" si="345"/>
        <v>670</v>
      </c>
    </row>
    <row r="3135" spans="1:13" x14ac:dyDescent="0.3">
      <c r="A3135" s="4">
        <f t="shared" si="347"/>
        <v>81000027</v>
      </c>
      <c r="B3135" s="4">
        <v>2</v>
      </c>
      <c r="C3135" s="4">
        <f>INDEX(属性!F:F,MATCH(强化!A3135,属性!A:A,0))</f>
        <v>17</v>
      </c>
      <c r="D3135" s="4">
        <f t="shared" si="348"/>
        <v>13</v>
      </c>
      <c r="E3135" s="4">
        <v>0</v>
      </c>
      <c r="F3135" s="4">
        <v>0</v>
      </c>
      <c r="G3135" s="4">
        <v>0</v>
      </c>
      <c r="H3135" s="4">
        <f t="shared" si="343"/>
        <v>520</v>
      </c>
      <c r="I3135" s="4">
        <f t="shared" si="344"/>
        <v>0</v>
      </c>
      <c r="J3135" s="4">
        <f t="shared" si="349"/>
        <v>160</v>
      </c>
      <c r="K3135" s="4">
        <f t="shared" si="346"/>
        <v>6000</v>
      </c>
      <c r="L3135" s="4">
        <f>IF(D3135=1,"",VLOOKUP(D3135,系数!$AA$1:$AJ$12,MATCH(C3135,圣物评级,0),1))</f>
        <v>10</v>
      </c>
      <c r="M3135" s="4">
        <f t="shared" si="345"/>
        <v>810</v>
      </c>
    </row>
    <row r="3136" spans="1:13" x14ac:dyDescent="0.3">
      <c r="A3136" s="4">
        <f t="shared" si="347"/>
        <v>81000027</v>
      </c>
      <c r="B3136" s="4">
        <v>2</v>
      </c>
      <c r="C3136" s="4">
        <f>INDEX(属性!F:F,MATCH(强化!A3136,属性!A:A,0))</f>
        <v>17</v>
      </c>
      <c r="D3136" s="4">
        <f t="shared" si="348"/>
        <v>14</v>
      </c>
      <c r="E3136" s="4">
        <v>0</v>
      </c>
      <c r="F3136" s="4">
        <v>0</v>
      </c>
      <c r="G3136" s="4">
        <v>0</v>
      </c>
      <c r="H3136" s="4">
        <f t="shared" si="343"/>
        <v>530</v>
      </c>
      <c r="I3136" s="4">
        <f t="shared" si="344"/>
        <v>0</v>
      </c>
      <c r="J3136" s="4">
        <f t="shared" si="349"/>
        <v>180</v>
      </c>
      <c r="K3136" s="4">
        <f t="shared" si="346"/>
        <v>6000</v>
      </c>
      <c r="L3136" s="4">
        <f>IF(D3136=1,"",VLOOKUP(D3136,系数!$AA$1:$AJ$12,MATCH(C3136,圣物评级,0),1))</f>
        <v>10</v>
      </c>
      <c r="M3136" s="4">
        <f t="shared" si="345"/>
        <v>970</v>
      </c>
    </row>
    <row r="3137" spans="1:13" x14ac:dyDescent="0.3">
      <c r="A3137" s="4">
        <f t="shared" si="347"/>
        <v>81000027</v>
      </c>
      <c r="B3137" s="4">
        <v>2</v>
      </c>
      <c r="C3137" s="4">
        <f>INDEX(属性!F:F,MATCH(强化!A3137,属性!A:A,0))</f>
        <v>17</v>
      </c>
      <c r="D3137" s="4">
        <f t="shared" si="348"/>
        <v>15</v>
      </c>
      <c r="E3137" s="4">
        <v>0</v>
      </c>
      <c r="F3137" s="4">
        <v>0</v>
      </c>
      <c r="G3137" s="4">
        <v>0</v>
      </c>
      <c r="H3137" s="4">
        <f t="shared" si="343"/>
        <v>540</v>
      </c>
      <c r="I3137" s="4">
        <f t="shared" si="344"/>
        <v>0</v>
      </c>
      <c r="J3137" s="4">
        <f t="shared" si="349"/>
        <v>200</v>
      </c>
      <c r="K3137" s="4">
        <f t="shared" si="346"/>
        <v>6000</v>
      </c>
      <c r="L3137" s="4">
        <f>IF(D3137=1,"",VLOOKUP(D3137,系数!$AA$1:$AJ$12,MATCH(C3137,圣物评级,0),1))</f>
        <v>10</v>
      </c>
      <c r="M3137" s="4">
        <f t="shared" si="345"/>
        <v>1150</v>
      </c>
    </row>
    <row r="3138" spans="1:13" x14ac:dyDescent="0.3">
      <c r="A3138" s="4">
        <f t="shared" si="347"/>
        <v>81000027</v>
      </c>
      <c r="B3138" s="4">
        <v>2</v>
      </c>
      <c r="C3138" s="4">
        <f>INDEX(属性!F:F,MATCH(强化!A3138,属性!A:A,0))</f>
        <v>17</v>
      </c>
      <c r="D3138" s="4">
        <f t="shared" si="348"/>
        <v>16</v>
      </c>
      <c r="E3138" s="4">
        <v>0</v>
      </c>
      <c r="F3138" s="4">
        <v>0</v>
      </c>
      <c r="G3138" s="4">
        <v>0</v>
      </c>
      <c r="H3138" s="4">
        <f t="shared" si="343"/>
        <v>550</v>
      </c>
      <c r="I3138" s="4">
        <f t="shared" si="344"/>
        <v>0</v>
      </c>
      <c r="J3138" s="4">
        <f t="shared" si="349"/>
        <v>220</v>
      </c>
      <c r="K3138" s="4">
        <f t="shared" si="346"/>
        <v>6000</v>
      </c>
      <c r="L3138" s="4">
        <f>IF(D3138=1,"",VLOOKUP(D3138,系数!$AA$1:$AJ$12,MATCH(C3138,圣物评级,0),1))</f>
        <v>10</v>
      </c>
      <c r="M3138" s="4">
        <f t="shared" si="345"/>
        <v>1350</v>
      </c>
    </row>
    <row r="3139" spans="1:13" x14ac:dyDescent="0.3">
      <c r="A3139" s="4">
        <f t="shared" si="347"/>
        <v>81000027</v>
      </c>
      <c r="B3139" s="4">
        <v>2</v>
      </c>
      <c r="C3139" s="4">
        <f>INDEX(属性!F:F,MATCH(强化!A3139,属性!A:A,0))</f>
        <v>17</v>
      </c>
      <c r="D3139" s="4">
        <f t="shared" si="348"/>
        <v>17</v>
      </c>
      <c r="E3139" s="4">
        <v>0</v>
      </c>
      <c r="F3139" s="4">
        <v>0</v>
      </c>
      <c r="G3139" s="4">
        <v>0</v>
      </c>
      <c r="H3139" s="4">
        <f t="shared" ref="H3139:H3202" si="350">IF(B3139=1,0,VLOOKUP($C3139,圣物数值,2,0)+VLOOKUP($C3139,圣物数值,3,0)*($D3139-1))</f>
        <v>560</v>
      </c>
      <c r="I3139" s="4">
        <f t="shared" ref="I3139:I3202" si="351">IF(B3139=2,0,VLOOKUP($C3139,圣物数值,2,0)+VLOOKUP($C3139,圣物数值,3,0)*($D3139-1))</f>
        <v>0</v>
      </c>
      <c r="J3139" s="4">
        <f t="shared" si="349"/>
        <v>240</v>
      </c>
      <c r="K3139" s="4">
        <f t="shared" si="346"/>
        <v>6000</v>
      </c>
      <c r="L3139" s="4">
        <f>IF(D3139=1,"",VLOOKUP(D3139,系数!$AA$1:$AJ$12,MATCH(C3139,圣物评级,0),1))</f>
        <v>10</v>
      </c>
      <c r="M3139" s="4">
        <f t="shared" ref="M3139:M3202" si="352">IF(D3139=1,0,M3138+J3138)</f>
        <v>1570</v>
      </c>
    </row>
    <row r="3140" spans="1:13" x14ac:dyDescent="0.3">
      <c r="A3140" s="4">
        <f t="shared" si="347"/>
        <v>81000027</v>
      </c>
      <c r="B3140" s="4">
        <v>2</v>
      </c>
      <c r="C3140" s="4">
        <f>INDEX(属性!F:F,MATCH(强化!A3140,属性!A:A,0))</f>
        <v>17</v>
      </c>
      <c r="D3140" s="4">
        <f t="shared" si="348"/>
        <v>18</v>
      </c>
      <c r="E3140" s="4">
        <v>0</v>
      </c>
      <c r="F3140" s="4">
        <v>0</v>
      </c>
      <c r="G3140" s="4">
        <v>0</v>
      </c>
      <c r="H3140" s="4">
        <f t="shared" si="350"/>
        <v>570</v>
      </c>
      <c r="I3140" s="4">
        <f t="shared" si="351"/>
        <v>0</v>
      </c>
      <c r="J3140" s="4">
        <f t="shared" si="349"/>
        <v>260</v>
      </c>
      <c r="K3140" s="4">
        <f t="shared" si="346"/>
        <v>6000</v>
      </c>
      <c r="L3140" s="4">
        <f>IF(D3140=1,"",VLOOKUP(D3140,系数!$AA$1:$AJ$12,MATCH(C3140,圣物评级,0),1))</f>
        <v>10</v>
      </c>
      <c r="M3140" s="4">
        <f t="shared" si="352"/>
        <v>1810</v>
      </c>
    </row>
    <row r="3141" spans="1:13" x14ac:dyDescent="0.3">
      <c r="A3141" s="4">
        <f t="shared" si="347"/>
        <v>81000027</v>
      </c>
      <c r="B3141" s="4">
        <v>2</v>
      </c>
      <c r="C3141" s="4">
        <f>INDEX(属性!F:F,MATCH(强化!A3141,属性!A:A,0))</f>
        <v>17</v>
      </c>
      <c r="D3141" s="4">
        <f t="shared" si="348"/>
        <v>19</v>
      </c>
      <c r="E3141" s="4">
        <v>0</v>
      </c>
      <c r="F3141" s="4">
        <v>0</v>
      </c>
      <c r="G3141" s="4">
        <v>0</v>
      </c>
      <c r="H3141" s="4">
        <f t="shared" si="350"/>
        <v>580</v>
      </c>
      <c r="I3141" s="4">
        <f t="shared" si="351"/>
        <v>0</v>
      </c>
      <c r="J3141" s="4">
        <f t="shared" si="349"/>
        <v>280</v>
      </c>
      <c r="K3141" s="4">
        <f t="shared" si="346"/>
        <v>6000</v>
      </c>
      <c r="L3141" s="4">
        <f>IF(D3141=1,"",VLOOKUP(D3141,系数!$AA$1:$AJ$12,MATCH(C3141,圣物评级,0),1))</f>
        <v>10</v>
      </c>
      <c r="M3141" s="4">
        <f t="shared" si="352"/>
        <v>2070</v>
      </c>
    </row>
    <row r="3142" spans="1:13" x14ac:dyDescent="0.3">
      <c r="A3142" s="4">
        <f t="shared" si="347"/>
        <v>81000027</v>
      </c>
      <c r="B3142" s="4">
        <v>2</v>
      </c>
      <c r="C3142" s="4">
        <f>INDEX(属性!F:F,MATCH(强化!A3142,属性!A:A,0))</f>
        <v>17</v>
      </c>
      <c r="D3142" s="4">
        <f t="shared" si="348"/>
        <v>20</v>
      </c>
      <c r="E3142" s="4">
        <v>0</v>
      </c>
      <c r="F3142" s="4">
        <v>0</v>
      </c>
      <c r="G3142" s="4">
        <v>0</v>
      </c>
      <c r="H3142" s="4">
        <f t="shared" si="350"/>
        <v>590</v>
      </c>
      <c r="I3142" s="4">
        <f t="shared" si="351"/>
        <v>0</v>
      </c>
      <c r="J3142" s="4">
        <f t="shared" si="349"/>
        <v>300</v>
      </c>
      <c r="K3142" s="4">
        <f t="shared" si="346"/>
        <v>6000</v>
      </c>
      <c r="L3142" s="4">
        <f>IF(D3142=1,"",VLOOKUP(D3142,系数!$AA$1:$AJ$12,MATCH(C3142,圣物评级,0),1))</f>
        <v>15</v>
      </c>
      <c r="M3142" s="4">
        <f t="shared" si="352"/>
        <v>2350</v>
      </c>
    </row>
    <row r="3143" spans="1:13" x14ac:dyDescent="0.3">
      <c r="A3143" s="4">
        <f t="shared" si="347"/>
        <v>81000027</v>
      </c>
      <c r="B3143" s="4">
        <v>2</v>
      </c>
      <c r="C3143" s="4">
        <f>INDEX(属性!F:F,MATCH(强化!A3143,属性!A:A,0))</f>
        <v>17</v>
      </c>
      <c r="D3143" s="4">
        <f t="shared" si="348"/>
        <v>21</v>
      </c>
      <c r="E3143" s="4">
        <v>0</v>
      </c>
      <c r="F3143" s="4">
        <v>0</v>
      </c>
      <c r="G3143" s="4">
        <v>0</v>
      </c>
      <c r="H3143" s="4">
        <f t="shared" si="350"/>
        <v>600</v>
      </c>
      <c r="I3143" s="4">
        <f t="shared" si="351"/>
        <v>0</v>
      </c>
      <c r="J3143" s="4">
        <f t="shared" si="349"/>
        <v>320</v>
      </c>
      <c r="K3143" s="4">
        <f t="shared" si="346"/>
        <v>6000</v>
      </c>
      <c r="L3143" s="4">
        <f>IF(D3143=1,"",VLOOKUP(D3143,系数!$AA$1:$AJ$12,MATCH(C3143,圣物评级,0),1))</f>
        <v>15</v>
      </c>
      <c r="M3143" s="4">
        <f t="shared" si="352"/>
        <v>2650</v>
      </c>
    </row>
    <row r="3144" spans="1:13" x14ac:dyDescent="0.3">
      <c r="A3144" s="4">
        <f t="shared" si="347"/>
        <v>81000027</v>
      </c>
      <c r="B3144" s="4">
        <v>2</v>
      </c>
      <c r="C3144" s="4">
        <f>INDEX(属性!F:F,MATCH(强化!A3144,属性!A:A,0))</f>
        <v>17</v>
      </c>
      <c r="D3144" s="4">
        <f t="shared" si="348"/>
        <v>22</v>
      </c>
      <c r="E3144" s="4">
        <v>0</v>
      </c>
      <c r="F3144" s="4">
        <v>0</v>
      </c>
      <c r="G3144" s="4">
        <v>0</v>
      </c>
      <c r="H3144" s="4">
        <f t="shared" si="350"/>
        <v>610</v>
      </c>
      <c r="I3144" s="4">
        <f t="shared" si="351"/>
        <v>0</v>
      </c>
      <c r="J3144" s="4">
        <f t="shared" si="349"/>
        <v>340</v>
      </c>
      <c r="K3144" s="4">
        <f t="shared" si="346"/>
        <v>6000</v>
      </c>
      <c r="L3144" s="4">
        <f>IF(D3144=1,"",VLOOKUP(D3144,系数!$AA$1:$AJ$12,MATCH(C3144,圣物评级,0),1))</f>
        <v>15</v>
      </c>
      <c r="M3144" s="4">
        <f t="shared" si="352"/>
        <v>2970</v>
      </c>
    </row>
    <row r="3145" spans="1:13" x14ac:dyDescent="0.3">
      <c r="A3145" s="4">
        <f t="shared" si="347"/>
        <v>81000027</v>
      </c>
      <c r="B3145" s="4">
        <v>2</v>
      </c>
      <c r="C3145" s="4">
        <f>INDEX(属性!F:F,MATCH(强化!A3145,属性!A:A,0))</f>
        <v>17</v>
      </c>
      <c r="D3145" s="4">
        <f t="shared" si="348"/>
        <v>23</v>
      </c>
      <c r="E3145" s="4">
        <v>0</v>
      </c>
      <c r="F3145" s="4">
        <v>0</v>
      </c>
      <c r="G3145" s="4">
        <v>0</v>
      </c>
      <c r="H3145" s="4">
        <f t="shared" si="350"/>
        <v>620</v>
      </c>
      <c r="I3145" s="4">
        <f t="shared" si="351"/>
        <v>0</v>
      </c>
      <c r="J3145" s="4">
        <f t="shared" si="349"/>
        <v>360</v>
      </c>
      <c r="K3145" s="4">
        <f t="shared" si="346"/>
        <v>6000</v>
      </c>
      <c r="L3145" s="4">
        <f>IF(D3145=1,"",VLOOKUP(D3145,系数!$AA$1:$AJ$12,MATCH(C3145,圣物评级,0),1))</f>
        <v>15</v>
      </c>
      <c r="M3145" s="4">
        <f t="shared" si="352"/>
        <v>3310</v>
      </c>
    </row>
    <row r="3146" spans="1:13" x14ac:dyDescent="0.3">
      <c r="A3146" s="4">
        <f t="shared" si="347"/>
        <v>81000027</v>
      </c>
      <c r="B3146" s="4">
        <v>2</v>
      </c>
      <c r="C3146" s="4">
        <f>INDEX(属性!F:F,MATCH(强化!A3146,属性!A:A,0))</f>
        <v>17</v>
      </c>
      <c r="D3146" s="4">
        <f t="shared" si="348"/>
        <v>24</v>
      </c>
      <c r="E3146" s="4">
        <v>0</v>
      </c>
      <c r="F3146" s="4">
        <v>0</v>
      </c>
      <c r="G3146" s="4">
        <v>0</v>
      </c>
      <c r="H3146" s="4">
        <f t="shared" si="350"/>
        <v>630</v>
      </c>
      <c r="I3146" s="4">
        <f t="shared" si="351"/>
        <v>0</v>
      </c>
      <c r="J3146" s="4">
        <f t="shared" si="349"/>
        <v>380</v>
      </c>
      <c r="K3146" s="4">
        <f t="shared" si="346"/>
        <v>6000</v>
      </c>
      <c r="L3146" s="4">
        <f>IF(D3146=1,"",VLOOKUP(D3146,系数!$AA$1:$AJ$12,MATCH(C3146,圣物评级,0),1))</f>
        <v>15</v>
      </c>
      <c r="M3146" s="4">
        <f t="shared" si="352"/>
        <v>3670</v>
      </c>
    </row>
    <row r="3147" spans="1:13" x14ac:dyDescent="0.3">
      <c r="A3147" s="4">
        <f t="shared" si="347"/>
        <v>81000027</v>
      </c>
      <c r="B3147" s="4">
        <v>2</v>
      </c>
      <c r="C3147" s="4">
        <f>INDEX(属性!F:F,MATCH(强化!A3147,属性!A:A,0))</f>
        <v>17</v>
      </c>
      <c r="D3147" s="4">
        <f t="shared" si="348"/>
        <v>25</v>
      </c>
      <c r="E3147" s="4">
        <v>0</v>
      </c>
      <c r="F3147" s="4">
        <v>0</v>
      </c>
      <c r="G3147" s="4">
        <v>0</v>
      </c>
      <c r="H3147" s="4">
        <f t="shared" si="350"/>
        <v>640</v>
      </c>
      <c r="I3147" s="4">
        <f t="shared" si="351"/>
        <v>0</v>
      </c>
      <c r="J3147" s="4">
        <f t="shared" si="349"/>
        <v>400</v>
      </c>
      <c r="K3147" s="4">
        <f t="shared" si="346"/>
        <v>6000</v>
      </c>
      <c r="L3147" s="4">
        <f>IF(D3147=1,"",VLOOKUP(D3147,系数!$AA$1:$AJ$12,MATCH(C3147,圣物评级,0),1))</f>
        <v>15</v>
      </c>
      <c r="M3147" s="4">
        <f t="shared" si="352"/>
        <v>4050</v>
      </c>
    </row>
    <row r="3148" spans="1:13" x14ac:dyDescent="0.3">
      <c r="A3148" s="4">
        <f t="shared" si="347"/>
        <v>81000027</v>
      </c>
      <c r="B3148" s="4">
        <v>2</v>
      </c>
      <c r="C3148" s="4">
        <f>INDEX(属性!F:F,MATCH(强化!A3148,属性!A:A,0))</f>
        <v>17</v>
      </c>
      <c r="D3148" s="4">
        <f t="shared" si="348"/>
        <v>26</v>
      </c>
      <c r="E3148" s="4">
        <v>0</v>
      </c>
      <c r="F3148" s="4">
        <v>0</v>
      </c>
      <c r="G3148" s="4">
        <v>0</v>
      </c>
      <c r="H3148" s="4">
        <f t="shared" si="350"/>
        <v>650</v>
      </c>
      <c r="I3148" s="4">
        <f t="shared" si="351"/>
        <v>0</v>
      </c>
      <c r="J3148" s="4">
        <f t="shared" si="349"/>
        <v>420</v>
      </c>
      <c r="K3148" s="4">
        <f t="shared" si="346"/>
        <v>6000</v>
      </c>
      <c r="L3148" s="4">
        <f>IF(D3148=1,"",VLOOKUP(D3148,系数!$AA$1:$AJ$12,MATCH(C3148,圣物评级,0),1))</f>
        <v>15</v>
      </c>
      <c r="M3148" s="4">
        <f t="shared" si="352"/>
        <v>4450</v>
      </c>
    </row>
    <row r="3149" spans="1:13" x14ac:dyDescent="0.3">
      <c r="A3149" s="4">
        <f t="shared" si="347"/>
        <v>81000027</v>
      </c>
      <c r="B3149" s="4">
        <v>2</v>
      </c>
      <c r="C3149" s="4">
        <f>INDEX(属性!F:F,MATCH(强化!A3149,属性!A:A,0))</f>
        <v>17</v>
      </c>
      <c r="D3149" s="4">
        <f t="shared" si="348"/>
        <v>27</v>
      </c>
      <c r="E3149" s="4">
        <v>0</v>
      </c>
      <c r="F3149" s="4">
        <v>0</v>
      </c>
      <c r="G3149" s="4">
        <v>0</v>
      </c>
      <c r="H3149" s="4">
        <f t="shared" si="350"/>
        <v>660</v>
      </c>
      <c r="I3149" s="4">
        <f t="shared" si="351"/>
        <v>0</v>
      </c>
      <c r="J3149" s="4">
        <f t="shared" si="349"/>
        <v>440</v>
      </c>
      <c r="K3149" s="4">
        <f t="shared" si="346"/>
        <v>6000</v>
      </c>
      <c r="L3149" s="4">
        <f>IF(D3149=1,"",VLOOKUP(D3149,系数!$AA$1:$AJ$12,MATCH(C3149,圣物评级,0),1))</f>
        <v>15</v>
      </c>
      <c r="M3149" s="4">
        <f t="shared" si="352"/>
        <v>4870</v>
      </c>
    </row>
    <row r="3150" spans="1:13" x14ac:dyDescent="0.3">
      <c r="A3150" s="4">
        <f t="shared" si="347"/>
        <v>81000027</v>
      </c>
      <c r="B3150" s="4">
        <v>2</v>
      </c>
      <c r="C3150" s="4">
        <f>INDEX(属性!F:F,MATCH(强化!A3150,属性!A:A,0))</f>
        <v>17</v>
      </c>
      <c r="D3150" s="4">
        <f t="shared" si="348"/>
        <v>28</v>
      </c>
      <c r="E3150" s="4">
        <v>0</v>
      </c>
      <c r="F3150" s="4">
        <v>0</v>
      </c>
      <c r="G3150" s="4">
        <v>0</v>
      </c>
      <c r="H3150" s="4">
        <f t="shared" si="350"/>
        <v>670</v>
      </c>
      <c r="I3150" s="4">
        <f t="shared" si="351"/>
        <v>0</v>
      </c>
      <c r="J3150" s="4">
        <f t="shared" si="349"/>
        <v>460</v>
      </c>
      <c r="K3150" s="4">
        <f t="shared" si="346"/>
        <v>6000</v>
      </c>
      <c r="L3150" s="4">
        <f>IF(D3150=1,"",VLOOKUP(D3150,系数!$AA$1:$AJ$12,MATCH(C3150,圣物评级,0),1))</f>
        <v>15</v>
      </c>
      <c r="M3150" s="4">
        <f t="shared" si="352"/>
        <v>5310</v>
      </c>
    </row>
    <row r="3151" spans="1:13" x14ac:dyDescent="0.3">
      <c r="A3151" s="4">
        <f t="shared" si="347"/>
        <v>81000027</v>
      </c>
      <c r="B3151" s="4">
        <v>2</v>
      </c>
      <c r="C3151" s="4">
        <f>INDEX(属性!F:F,MATCH(强化!A3151,属性!A:A,0))</f>
        <v>17</v>
      </c>
      <c r="D3151" s="4">
        <f t="shared" si="348"/>
        <v>29</v>
      </c>
      <c r="E3151" s="4">
        <v>0</v>
      </c>
      <c r="F3151" s="4">
        <v>0</v>
      </c>
      <c r="G3151" s="4">
        <v>0</v>
      </c>
      <c r="H3151" s="4">
        <f t="shared" si="350"/>
        <v>680</v>
      </c>
      <c r="I3151" s="4">
        <f t="shared" si="351"/>
        <v>0</v>
      </c>
      <c r="J3151" s="4">
        <f t="shared" si="349"/>
        <v>480</v>
      </c>
      <c r="K3151" s="4">
        <f t="shared" si="346"/>
        <v>6000</v>
      </c>
      <c r="L3151" s="4">
        <f>IF(D3151=1,"",VLOOKUP(D3151,系数!$AA$1:$AJ$12,MATCH(C3151,圣物评级,0),1))</f>
        <v>15</v>
      </c>
      <c r="M3151" s="4">
        <f t="shared" si="352"/>
        <v>5770</v>
      </c>
    </row>
    <row r="3152" spans="1:13" x14ac:dyDescent="0.3">
      <c r="A3152" s="4">
        <f t="shared" si="347"/>
        <v>81000027</v>
      </c>
      <c r="B3152" s="4">
        <v>2</v>
      </c>
      <c r="C3152" s="4">
        <f>INDEX(属性!F:F,MATCH(强化!A3152,属性!A:A,0))</f>
        <v>17</v>
      </c>
      <c r="D3152" s="4">
        <f t="shared" si="348"/>
        <v>30</v>
      </c>
      <c r="E3152" s="4">
        <v>0</v>
      </c>
      <c r="F3152" s="4">
        <v>0</v>
      </c>
      <c r="G3152" s="4">
        <v>0</v>
      </c>
      <c r="H3152" s="4">
        <f t="shared" si="350"/>
        <v>690</v>
      </c>
      <c r="I3152" s="4">
        <f t="shared" si="351"/>
        <v>0</v>
      </c>
      <c r="J3152" s="4">
        <f t="shared" si="349"/>
        <v>500</v>
      </c>
      <c r="K3152" s="4">
        <f t="shared" si="346"/>
        <v>6000</v>
      </c>
      <c r="L3152" s="4">
        <f>IF(D3152=1,"",VLOOKUP(D3152,系数!$AA$1:$AJ$12,MATCH(C3152,圣物评级,0),1))</f>
        <v>20</v>
      </c>
      <c r="M3152" s="4">
        <f t="shared" si="352"/>
        <v>6250</v>
      </c>
    </row>
    <row r="3153" spans="1:13" x14ac:dyDescent="0.3">
      <c r="A3153" s="4">
        <f t="shared" si="347"/>
        <v>81000027</v>
      </c>
      <c r="B3153" s="4">
        <v>2</v>
      </c>
      <c r="C3153" s="4">
        <f>INDEX(属性!F:F,MATCH(强化!A3153,属性!A:A,0))</f>
        <v>17</v>
      </c>
      <c r="D3153" s="4">
        <f t="shared" si="348"/>
        <v>31</v>
      </c>
      <c r="E3153" s="4">
        <v>0</v>
      </c>
      <c r="F3153" s="4">
        <v>0</v>
      </c>
      <c r="G3153" s="4">
        <v>0</v>
      </c>
      <c r="H3153" s="4">
        <f t="shared" si="350"/>
        <v>700</v>
      </c>
      <c r="I3153" s="4">
        <f t="shared" si="351"/>
        <v>0</v>
      </c>
      <c r="J3153" s="4">
        <f t="shared" si="349"/>
        <v>530</v>
      </c>
      <c r="K3153" s="4">
        <f t="shared" si="346"/>
        <v>6000</v>
      </c>
      <c r="L3153" s="4">
        <f>IF(D3153=1,"",VLOOKUP(D3153,系数!$AA$1:$AJ$12,MATCH(C3153,圣物评级,0),1))</f>
        <v>20</v>
      </c>
      <c r="M3153" s="4">
        <f t="shared" si="352"/>
        <v>6750</v>
      </c>
    </row>
    <row r="3154" spans="1:13" x14ac:dyDescent="0.3">
      <c r="A3154" s="4">
        <f t="shared" si="347"/>
        <v>81000027</v>
      </c>
      <c r="B3154" s="4">
        <v>2</v>
      </c>
      <c r="C3154" s="4">
        <f>INDEX(属性!F:F,MATCH(强化!A3154,属性!A:A,0))</f>
        <v>17</v>
      </c>
      <c r="D3154" s="4">
        <f t="shared" si="348"/>
        <v>32</v>
      </c>
      <c r="E3154" s="4">
        <v>0</v>
      </c>
      <c r="F3154" s="4">
        <v>0</v>
      </c>
      <c r="G3154" s="4">
        <v>0</v>
      </c>
      <c r="H3154" s="4">
        <f t="shared" si="350"/>
        <v>710</v>
      </c>
      <c r="I3154" s="4">
        <f t="shared" si="351"/>
        <v>0</v>
      </c>
      <c r="J3154" s="4">
        <f t="shared" si="349"/>
        <v>560</v>
      </c>
      <c r="K3154" s="4">
        <f t="shared" si="346"/>
        <v>6000</v>
      </c>
      <c r="L3154" s="4">
        <f>IF(D3154=1,"",VLOOKUP(D3154,系数!$AA$1:$AJ$12,MATCH(C3154,圣物评级,0),1))</f>
        <v>20</v>
      </c>
      <c r="M3154" s="4">
        <f t="shared" si="352"/>
        <v>7280</v>
      </c>
    </row>
    <row r="3155" spans="1:13" x14ac:dyDescent="0.3">
      <c r="A3155" s="4">
        <f t="shared" si="347"/>
        <v>81000027</v>
      </c>
      <c r="B3155" s="4">
        <v>2</v>
      </c>
      <c r="C3155" s="4">
        <f>INDEX(属性!F:F,MATCH(强化!A3155,属性!A:A,0))</f>
        <v>17</v>
      </c>
      <c r="D3155" s="4">
        <f t="shared" si="348"/>
        <v>33</v>
      </c>
      <c r="E3155" s="4">
        <v>0</v>
      </c>
      <c r="F3155" s="4">
        <v>0</v>
      </c>
      <c r="G3155" s="4">
        <v>0</v>
      </c>
      <c r="H3155" s="4">
        <f t="shared" si="350"/>
        <v>720</v>
      </c>
      <c r="I3155" s="4">
        <f t="shared" si="351"/>
        <v>0</v>
      </c>
      <c r="J3155" s="4">
        <f t="shared" si="349"/>
        <v>590</v>
      </c>
      <c r="K3155" s="4">
        <f t="shared" si="346"/>
        <v>6000</v>
      </c>
      <c r="L3155" s="4">
        <f>IF(D3155=1,"",VLOOKUP(D3155,系数!$AA$1:$AJ$12,MATCH(C3155,圣物评级,0),1))</f>
        <v>20</v>
      </c>
      <c r="M3155" s="4">
        <f t="shared" si="352"/>
        <v>7840</v>
      </c>
    </row>
    <row r="3156" spans="1:13" x14ac:dyDescent="0.3">
      <c r="A3156" s="4">
        <f t="shared" si="347"/>
        <v>81000027</v>
      </c>
      <c r="B3156" s="4">
        <v>2</v>
      </c>
      <c r="C3156" s="4">
        <f>INDEX(属性!F:F,MATCH(强化!A3156,属性!A:A,0))</f>
        <v>17</v>
      </c>
      <c r="D3156" s="4">
        <f t="shared" si="348"/>
        <v>34</v>
      </c>
      <c r="E3156" s="4">
        <v>0</v>
      </c>
      <c r="F3156" s="4">
        <v>0</v>
      </c>
      <c r="G3156" s="4">
        <v>0</v>
      </c>
      <c r="H3156" s="4">
        <f t="shared" si="350"/>
        <v>730</v>
      </c>
      <c r="I3156" s="4">
        <f t="shared" si="351"/>
        <v>0</v>
      </c>
      <c r="J3156" s="4">
        <f t="shared" si="349"/>
        <v>620</v>
      </c>
      <c r="K3156" s="4">
        <f t="shared" si="346"/>
        <v>6000</v>
      </c>
      <c r="L3156" s="4">
        <f>IF(D3156=1,"",VLOOKUP(D3156,系数!$AA$1:$AJ$12,MATCH(C3156,圣物评级,0),1))</f>
        <v>20</v>
      </c>
      <c r="M3156" s="4">
        <f t="shared" si="352"/>
        <v>8430</v>
      </c>
    </row>
    <row r="3157" spans="1:13" x14ac:dyDescent="0.3">
      <c r="A3157" s="4">
        <f t="shared" si="347"/>
        <v>81000027</v>
      </c>
      <c r="B3157" s="4">
        <v>2</v>
      </c>
      <c r="C3157" s="4">
        <f>INDEX(属性!F:F,MATCH(强化!A3157,属性!A:A,0))</f>
        <v>17</v>
      </c>
      <c r="D3157" s="4">
        <f t="shared" si="348"/>
        <v>35</v>
      </c>
      <c r="E3157" s="4">
        <v>0</v>
      </c>
      <c r="F3157" s="4">
        <v>0</v>
      </c>
      <c r="G3157" s="4">
        <v>0</v>
      </c>
      <c r="H3157" s="4">
        <f t="shared" si="350"/>
        <v>740</v>
      </c>
      <c r="I3157" s="4">
        <f t="shared" si="351"/>
        <v>0</v>
      </c>
      <c r="J3157" s="4">
        <f t="shared" si="349"/>
        <v>650</v>
      </c>
      <c r="K3157" s="4">
        <f t="shared" si="346"/>
        <v>6000</v>
      </c>
      <c r="L3157" s="4">
        <f>IF(D3157=1,"",VLOOKUP(D3157,系数!$AA$1:$AJ$12,MATCH(C3157,圣物评级,0),1))</f>
        <v>20</v>
      </c>
      <c r="M3157" s="4">
        <f t="shared" si="352"/>
        <v>9050</v>
      </c>
    </row>
    <row r="3158" spans="1:13" x14ac:dyDescent="0.3">
      <c r="A3158" s="4">
        <f t="shared" si="347"/>
        <v>81000027</v>
      </c>
      <c r="B3158" s="4">
        <v>2</v>
      </c>
      <c r="C3158" s="4">
        <f>INDEX(属性!F:F,MATCH(强化!A3158,属性!A:A,0))</f>
        <v>17</v>
      </c>
      <c r="D3158" s="4">
        <f t="shared" si="348"/>
        <v>36</v>
      </c>
      <c r="E3158" s="4">
        <v>0</v>
      </c>
      <c r="F3158" s="4">
        <v>0</v>
      </c>
      <c r="G3158" s="4">
        <v>0</v>
      </c>
      <c r="H3158" s="4">
        <f t="shared" si="350"/>
        <v>750</v>
      </c>
      <c r="I3158" s="4">
        <f t="shared" si="351"/>
        <v>0</v>
      </c>
      <c r="J3158" s="4">
        <f t="shared" si="349"/>
        <v>680</v>
      </c>
      <c r="K3158" s="4">
        <f t="shared" si="346"/>
        <v>6000</v>
      </c>
      <c r="L3158" s="4">
        <f>IF(D3158=1,"",VLOOKUP(D3158,系数!$AA$1:$AJ$12,MATCH(C3158,圣物评级,0),1))</f>
        <v>20</v>
      </c>
      <c r="M3158" s="4">
        <f t="shared" si="352"/>
        <v>9700</v>
      </c>
    </row>
    <row r="3159" spans="1:13" x14ac:dyDescent="0.3">
      <c r="A3159" s="4">
        <f t="shared" si="347"/>
        <v>81000027</v>
      </c>
      <c r="B3159" s="4">
        <v>2</v>
      </c>
      <c r="C3159" s="4">
        <f>INDEX(属性!F:F,MATCH(强化!A3159,属性!A:A,0))</f>
        <v>17</v>
      </c>
      <c r="D3159" s="4">
        <f t="shared" si="348"/>
        <v>37</v>
      </c>
      <c r="E3159" s="4">
        <v>0</v>
      </c>
      <c r="F3159" s="4">
        <v>0</v>
      </c>
      <c r="G3159" s="4">
        <v>0</v>
      </c>
      <c r="H3159" s="4">
        <f t="shared" si="350"/>
        <v>760</v>
      </c>
      <c r="I3159" s="4">
        <f t="shared" si="351"/>
        <v>0</v>
      </c>
      <c r="J3159" s="4">
        <f t="shared" si="349"/>
        <v>710</v>
      </c>
      <c r="K3159" s="4">
        <f t="shared" si="346"/>
        <v>6000</v>
      </c>
      <c r="L3159" s="4">
        <f>IF(D3159=1,"",VLOOKUP(D3159,系数!$AA$1:$AJ$12,MATCH(C3159,圣物评级,0),1))</f>
        <v>20</v>
      </c>
      <c r="M3159" s="4">
        <f t="shared" si="352"/>
        <v>10380</v>
      </c>
    </row>
    <row r="3160" spans="1:13" x14ac:dyDescent="0.3">
      <c r="A3160" s="4">
        <f t="shared" si="347"/>
        <v>81000027</v>
      </c>
      <c r="B3160" s="4">
        <v>2</v>
      </c>
      <c r="C3160" s="4">
        <f>INDEX(属性!F:F,MATCH(强化!A3160,属性!A:A,0))</f>
        <v>17</v>
      </c>
      <c r="D3160" s="4">
        <f t="shared" si="348"/>
        <v>38</v>
      </c>
      <c r="E3160" s="4">
        <v>0</v>
      </c>
      <c r="F3160" s="4">
        <v>0</v>
      </c>
      <c r="G3160" s="4">
        <v>0</v>
      </c>
      <c r="H3160" s="4">
        <f t="shared" si="350"/>
        <v>770</v>
      </c>
      <c r="I3160" s="4">
        <f t="shared" si="351"/>
        <v>0</v>
      </c>
      <c r="J3160" s="4">
        <f t="shared" si="349"/>
        <v>740</v>
      </c>
      <c r="K3160" s="4">
        <f t="shared" si="346"/>
        <v>6000</v>
      </c>
      <c r="L3160" s="4">
        <f>IF(D3160=1,"",VLOOKUP(D3160,系数!$AA$1:$AJ$12,MATCH(C3160,圣物评级,0),1))</f>
        <v>20</v>
      </c>
      <c r="M3160" s="4">
        <f t="shared" si="352"/>
        <v>11090</v>
      </c>
    </row>
    <row r="3161" spans="1:13" x14ac:dyDescent="0.3">
      <c r="A3161" s="4">
        <f t="shared" si="347"/>
        <v>81000027</v>
      </c>
      <c r="B3161" s="4">
        <v>2</v>
      </c>
      <c r="C3161" s="4">
        <f>INDEX(属性!F:F,MATCH(强化!A3161,属性!A:A,0))</f>
        <v>17</v>
      </c>
      <c r="D3161" s="4">
        <f t="shared" si="348"/>
        <v>39</v>
      </c>
      <c r="E3161" s="4">
        <v>0</v>
      </c>
      <c r="F3161" s="4">
        <v>0</v>
      </c>
      <c r="G3161" s="4">
        <v>0</v>
      </c>
      <c r="H3161" s="4">
        <f t="shared" si="350"/>
        <v>780</v>
      </c>
      <c r="I3161" s="4">
        <f t="shared" si="351"/>
        <v>0</v>
      </c>
      <c r="J3161" s="4">
        <f t="shared" si="349"/>
        <v>770</v>
      </c>
      <c r="K3161" s="4">
        <f t="shared" si="346"/>
        <v>6000</v>
      </c>
      <c r="L3161" s="4">
        <f>IF(D3161=1,"",VLOOKUP(D3161,系数!$AA$1:$AJ$12,MATCH(C3161,圣物评级,0),1))</f>
        <v>20</v>
      </c>
      <c r="M3161" s="4">
        <f t="shared" si="352"/>
        <v>11830</v>
      </c>
    </row>
    <row r="3162" spans="1:13" x14ac:dyDescent="0.3">
      <c r="A3162" s="4">
        <f t="shared" si="347"/>
        <v>81000027</v>
      </c>
      <c r="B3162" s="4">
        <v>2</v>
      </c>
      <c r="C3162" s="4">
        <f>INDEX(属性!F:F,MATCH(强化!A3162,属性!A:A,0))</f>
        <v>17</v>
      </c>
      <c r="D3162" s="4">
        <f t="shared" si="348"/>
        <v>40</v>
      </c>
      <c r="E3162" s="4">
        <v>0</v>
      </c>
      <c r="F3162" s="4">
        <v>0</v>
      </c>
      <c r="G3162" s="4">
        <v>0</v>
      </c>
      <c r="H3162" s="4">
        <f t="shared" si="350"/>
        <v>790</v>
      </c>
      <c r="I3162" s="4">
        <f t="shared" si="351"/>
        <v>0</v>
      </c>
      <c r="J3162" s="4">
        <f t="shared" si="349"/>
        <v>800</v>
      </c>
      <c r="K3162" s="4">
        <f t="shared" si="346"/>
        <v>6000</v>
      </c>
      <c r="L3162" s="4">
        <f>IF(D3162=1,"",VLOOKUP(D3162,系数!$AA$1:$AJ$12,MATCH(C3162,圣物评级,0),1))</f>
        <v>25</v>
      </c>
      <c r="M3162" s="4">
        <f t="shared" si="352"/>
        <v>12600</v>
      </c>
    </row>
    <row r="3163" spans="1:13" x14ac:dyDescent="0.3">
      <c r="A3163" s="4">
        <f t="shared" si="347"/>
        <v>81000027</v>
      </c>
      <c r="B3163" s="4">
        <v>2</v>
      </c>
      <c r="C3163" s="4">
        <f>INDEX(属性!F:F,MATCH(强化!A3163,属性!A:A,0))</f>
        <v>17</v>
      </c>
      <c r="D3163" s="4">
        <f t="shared" si="348"/>
        <v>41</v>
      </c>
      <c r="E3163" s="4">
        <v>0</v>
      </c>
      <c r="F3163" s="4">
        <v>0</v>
      </c>
      <c r="G3163" s="4">
        <v>0</v>
      </c>
      <c r="H3163" s="4">
        <f t="shared" si="350"/>
        <v>800</v>
      </c>
      <c r="I3163" s="4">
        <f t="shared" si="351"/>
        <v>0</v>
      </c>
      <c r="J3163" s="4">
        <f t="shared" si="349"/>
        <v>840</v>
      </c>
      <c r="K3163" s="4">
        <f t="shared" si="346"/>
        <v>6000</v>
      </c>
      <c r="L3163" s="4">
        <f>IF(D3163=1,"",VLOOKUP(D3163,系数!$AA$1:$AJ$12,MATCH(C3163,圣物评级,0),1))</f>
        <v>25</v>
      </c>
      <c r="M3163" s="4">
        <f t="shared" si="352"/>
        <v>13400</v>
      </c>
    </row>
    <row r="3164" spans="1:13" x14ac:dyDescent="0.3">
      <c r="A3164" s="4">
        <f t="shared" si="347"/>
        <v>81000027</v>
      </c>
      <c r="B3164" s="4">
        <v>2</v>
      </c>
      <c r="C3164" s="4">
        <f>INDEX(属性!F:F,MATCH(强化!A3164,属性!A:A,0))</f>
        <v>17</v>
      </c>
      <c r="D3164" s="4">
        <f t="shared" si="348"/>
        <v>42</v>
      </c>
      <c r="E3164" s="4">
        <v>0</v>
      </c>
      <c r="F3164" s="4">
        <v>0</v>
      </c>
      <c r="G3164" s="4">
        <v>0</v>
      </c>
      <c r="H3164" s="4">
        <f t="shared" si="350"/>
        <v>810</v>
      </c>
      <c r="I3164" s="4">
        <f t="shared" si="351"/>
        <v>0</v>
      </c>
      <c r="J3164" s="4">
        <f t="shared" si="349"/>
        <v>882</v>
      </c>
      <c r="K3164" s="4">
        <f t="shared" si="346"/>
        <v>6000</v>
      </c>
      <c r="L3164" s="4">
        <f>IF(D3164=1,"",VLOOKUP(D3164,系数!$AA$1:$AJ$12,MATCH(C3164,圣物评级,0),1))</f>
        <v>25</v>
      </c>
      <c r="M3164" s="4">
        <f t="shared" si="352"/>
        <v>14240</v>
      </c>
    </row>
    <row r="3165" spans="1:13" x14ac:dyDescent="0.3">
      <c r="A3165" s="4">
        <f t="shared" si="347"/>
        <v>81000027</v>
      </c>
      <c r="B3165" s="4">
        <v>2</v>
      </c>
      <c r="C3165" s="4">
        <f>INDEX(属性!F:F,MATCH(强化!A3165,属性!A:A,0))</f>
        <v>17</v>
      </c>
      <c r="D3165" s="4">
        <f t="shared" si="348"/>
        <v>43</v>
      </c>
      <c r="E3165" s="4">
        <v>0</v>
      </c>
      <c r="F3165" s="4">
        <v>0</v>
      </c>
      <c r="G3165" s="4">
        <v>0</v>
      </c>
      <c r="H3165" s="4">
        <f t="shared" si="350"/>
        <v>820</v>
      </c>
      <c r="I3165" s="4">
        <f t="shared" si="351"/>
        <v>0</v>
      </c>
      <c r="J3165" s="4">
        <f t="shared" si="349"/>
        <v>926</v>
      </c>
      <c r="K3165" s="4">
        <f t="shared" si="346"/>
        <v>6000</v>
      </c>
      <c r="L3165" s="4">
        <f>IF(D3165=1,"",VLOOKUP(D3165,系数!$AA$1:$AJ$12,MATCH(C3165,圣物评级,0),1))</f>
        <v>25</v>
      </c>
      <c r="M3165" s="4">
        <f t="shared" si="352"/>
        <v>15122</v>
      </c>
    </row>
    <row r="3166" spans="1:13" x14ac:dyDescent="0.3">
      <c r="A3166" s="4">
        <f t="shared" si="347"/>
        <v>81000027</v>
      </c>
      <c r="B3166" s="4">
        <v>2</v>
      </c>
      <c r="C3166" s="4">
        <f>INDEX(属性!F:F,MATCH(强化!A3166,属性!A:A,0))</f>
        <v>17</v>
      </c>
      <c r="D3166" s="4">
        <f t="shared" si="348"/>
        <v>44</v>
      </c>
      <c r="E3166" s="4">
        <v>0</v>
      </c>
      <c r="F3166" s="4">
        <v>0</v>
      </c>
      <c r="G3166" s="4">
        <v>0</v>
      </c>
      <c r="H3166" s="4">
        <f t="shared" si="350"/>
        <v>830</v>
      </c>
      <c r="I3166" s="4">
        <f t="shared" si="351"/>
        <v>0</v>
      </c>
      <c r="J3166" s="4">
        <f t="shared" si="349"/>
        <v>972</v>
      </c>
      <c r="K3166" s="4">
        <f t="shared" si="346"/>
        <v>6000</v>
      </c>
      <c r="L3166" s="4">
        <f>IF(D3166=1,"",VLOOKUP(D3166,系数!$AA$1:$AJ$12,MATCH(C3166,圣物评级,0),1))</f>
        <v>25</v>
      </c>
      <c r="M3166" s="4">
        <f t="shared" si="352"/>
        <v>16048</v>
      </c>
    </row>
    <row r="3167" spans="1:13" x14ac:dyDescent="0.3">
      <c r="A3167" s="4">
        <f t="shared" si="347"/>
        <v>81000027</v>
      </c>
      <c r="B3167" s="4">
        <v>2</v>
      </c>
      <c r="C3167" s="4">
        <f>INDEX(属性!F:F,MATCH(强化!A3167,属性!A:A,0))</f>
        <v>17</v>
      </c>
      <c r="D3167" s="4">
        <f t="shared" si="348"/>
        <v>45</v>
      </c>
      <c r="E3167" s="4">
        <v>0</v>
      </c>
      <c r="F3167" s="4">
        <v>0</v>
      </c>
      <c r="G3167" s="4">
        <v>0</v>
      </c>
      <c r="H3167" s="4">
        <f t="shared" si="350"/>
        <v>840</v>
      </c>
      <c r="I3167" s="4">
        <f t="shared" si="351"/>
        <v>0</v>
      </c>
      <c r="J3167" s="4">
        <f t="shared" si="349"/>
        <v>1020</v>
      </c>
      <c r="K3167" s="4">
        <f t="shared" si="346"/>
        <v>6000</v>
      </c>
      <c r="L3167" s="4">
        <f>IF(D3167=1,"",VLOOKUP(D3167,系数!$AA$1:$AJ$12,MATCH(C3167,圣物评级,0),1))</f>
        <v>25</v>
      </c>
      <c r="M3167" s="4">
        <f t="shared" si="352"/>
        <v>17020</v>
      </c>
    </row>
    <row r="3168" spans="1:13" x14ac:dyDescent="0.3">
      <c r="A3168" s="4">
        <f t="shared" si="347"/>
        <v>81000027</v>
      </c>
      <c r="B3168" s="4">
        <v>2</v>
      </c>
      <c r="C3168" s="4">
        <f>INDEX(属性!F:F,MATCH(强化!A3168,属性!A:A,0))</f>
        <v>17</v>
      </c>
      <c r="D3168" s="4">
        <f t="shared" si="348"/>
        <v>46</v>
      </c>
      <c r="E3168" s="4">
        <v>0</v>
      </c>
      <c r="F3168" s="4">
        <v>0</v>
      </c>
      <c r="G3168" s="4">
        <v>0</v>
      </c>
      <c r="H3168" s="4">
        <f t="shared" si="350"/>
        <v>850</v>
      </c>
      <c r="I3168" s="4">
        <f t="shared" si="351"/>
        <v>0</v>
      </c>
      <c r="J3168" s="4">
        <f t="shared" si="349"/>
        <v>1071</v>
      </c>
      <c r="K3168" s="4">
        <f t="shared" si="346"/>
        <v>6000</v>
      </c>
      <c r="L3168" s="4">
        <f>IF(D3168=1,"",VLOOKUP(D3168,系数!$AA$1:$AJ$12,MATCH(C3168,圣物评级,0),1))</f>
        <v>25</v>
      </c>
      <c r="M3168" s="4">
        <f t="shared" si="352"/>
        <v>18040</v>
      </c>
    </row>
    <row r="3169" spans="1:13" x14ac:dyDescent="0.3">
      <c r="A3169" s="4">
        <f t="shared" si="347"/>
        <v>81000027</v>
      </c>
      <c r="B3169" s="4">
        <v>2</v>
      </c>
      <c r="C3169" s="4">
        <f>INDEX(属性!F:F,MATCH(强化!A3169,属性!A:A,0))</f>
        <v>17</v>
      </c>
      <c r="D3169" s="4">
        <f t="shared" si="348"/>
        <v>47</v>
      </c>
      <c r="E3169" s="4">
        <v>0</v>
      </c>
      <c r="F3169" s="4">
        <v>0</v>
      </c>
      <c r="G3169" s="4">
        <v>0</v>
      </c>
      <c r="H3169" s="4">
        <f t="shared" si="350"/>
        <v>860</v>
      </c>
      <c r="I3169" s="4">
        <f t="shared" si="351"/>
        <v>0</v>
      </c>
      <c r="J3169" s="4">
        <f t="shared" si="349"/>
        <v>1124</v>
      </c>
      <c r="K3169" s="4">
        <f t="shared" si="346"/>
        <v>6000</v>
      </c>
      <c r="L3169" s="4">
        <f>IF(D3169=1,"",VLOOKUP(D3169,系数!$AA$1:$AJ$12,MATCH(C3169,圣物评级,0),1))</f>
        <v>25</v>
      </c>
      <c r="M3169" s="4">
        <f t="shared" si="352"/>
        <v>19111</v>
      </c>
    </row>
    <row r="3170" spans="1:13" x14ac:dyDescent="0.3">
      <c r="A3170" s="4">
        <f t="shared" si="347"/>
        <v>81000027</v>
      </c>
      <c r="B3170" s="4">
        <v>2</v>
      </c>
      <c r="C3170" s="4">
        <f>INDEX(属性!F:F,MATCH(强化!A3170,属性!A:A,0))</f>
        <v>17</v>
      </c>
      <c r="D3170" s="4">
        <f t="shared" si="348"/>
        <v>48</v>
      </c>
      <c r="E3170" s="4">
        <v>0</v>
      </c>
      <c r="F3170" s="4">
        <v>0</v>
      </c>
      <c r="G3170" s="4">
        <v>0</v>
      </c>
      <c r="H3170" s="4">
        <f t="shared" si="350"/>
        <v>870</v>
      </c>
      <c r="I3170" s="4">
        <f t="shared" si="351"/>
        <v>0</v>
      </c>
      <c r="J3170" s="4">
        <f t="shared" si="349"/>
        <v>1180</v>
      </c>
      <c r="K3170" s="4">
        <f t="shared" si="346"/>
        <v>6000</v>
      </c>
      <c r="L3170" s="4">
        <f>IF(D3170=1,"",VLOOKUP(D3170,系数!$AA$1:$AJ$12,MATCH(C3170,圣物评级,0),1))</f>
        <v>25</v>
      </c>
      <c r="M3170" s="4">
        <f t="shared" si="352"/>
        <v>20235</v>
      </c>
    </row>
    <row r="3171" spans="1:13" x14ac:dyDescent="0.3">
      <c r="A3171" s="4">
        <f t="shared" si="347"/>
        <v>81000027</v>
      </c>
      <c r="B3171" s="4">
        <v>2</v>
      </c>
      <c r="C3171" s="4">
        <f>INDEX(属性!F:F,MATCH(强化!A3171,属性!A:A,0))</f>
        <v>17</v>
      </c>
      <c r="D3171" s="4">
        <f t="shared" si="348"/>
        <v>49</v>
      </c>
      <c r="E3171" s="4">
        <v>0</v>
      </c>
      <c r="F3171" s="4">
        <v>0</v>
      </c>
      <c r="G3171" s="4">
        <v>0</v>
      </c>
      <c r="H3171" s="4">
        <f t="shared" si="350"/>
        <v>880</v>
      </c>
      <c r="I3171" s="4">
        <f t="shared" si="351"/>
        <v>0</v>
      </c>
      <c r="J3171" s="4">
        <f t="shared" si="349"/>
        <v>1239</v>
      </c>
      <c r="K3171" s="4">
        <f t="shared" si="346"/>
        <v>6000</v>
      </c>
      <c r="L3171" s="4">
        <f>IF(D3171=1,"",VLOOKUP(D3171,系数!$AA$1:$AJ$12,MATCH(C3171,圣物评级,0),1))</f>
        <v>25</v>
      </c>
      <c r="M3171" s="4">
        <f t="shared" si="352"/>
        <v>21415</v>
      </c>
    </row>
    <row r="3172" spans="1:13" x14ac:dyDescent="0.3">
      <c r="A3172" s="4">
        <f t="shared" si="347"/>
        <v>81000027</v>
      </c>
      <c r="B3172" s="4">
        <v>2</v>
      </c>
      <c r="C3172" s="4">
        <f>INDEX(属性!F:F,MATCH(强化!A3172,属性!A:A,0))</f>
        <v>17</v>
      </c>
      <c r="D3172" s="4">
        <f t="shared" si="348"/>
        <v>50</v>
      </c>
      <c r="E3172" s="4">
        <v>0</v>
      </c>
      <c r="F3172" s="4">
        <v>0</v>
      </c>
      <c r="G3172" s="4">
        <v>0</v>
      </c>
      <c r="H3172" s="4">
        <f t="shared" si="350"/>
        <v>890</v>
      </c>
      <c r="I3172" s="4">
        <f t="shared" si="351"/>
        <v>0</v>
      </c>
      <c r="J3172" s="4">
        <f t="shared" si="349"/>
        <v>1300</v>
      </c>
      <c r="K3172" s="4">
        <f t="shared" si="346"/>
        <v>6000</v>
      </c>
      <c r="L3172" s="4">
        <f>IF(D3172=1,"",VLOOKUP(D3172,系数!$AA$1:$AJ$12,MATCH(C3172,圣物评级,0),1))</f>
        <v>30</v>
      </c>
      <c r="M3172" s="4">
        <f t="shared" si="352"/>
        <v>22654</v>
      </c>
    </row>
    <row r="3173" spans="1:13" x14ac:dyDescent="0.3">
      <c r="A3173" s="4">
        <f t="shared" si="347"/>
        <v>81000027</v>
      </c>
      <c r="B3173" s="4">
        <v>2</v>
      </c>
      <c r="C3173" s="4">
        <f>INDEX(属性!F:F,MATCH(强化!A3173,属性!A:A,0))</f>
        <v>17</v>
      </c>
      <c r="D3173" s="4">
        <f t="shared" si="348"/>
        <v>51</v>
      </c>
      <c r="E3173" s="4">
        <v>0</v>
      </c>
      <c r="F3173" s="4">
        <v>0</v>
      </c>
      <c r="G3173" s="4">
        <v>0</v>
      </c>
      <c r="H3173" s="4">
        <f t="shared" si="350"/>
        <v>900</v>
      </c>
      <c r="I3173" s="4">
        <f t="shared" si="351"/>
        <v>0</v>
      </c>
      <c r="J3173" s="4">
        <f t="shared" si="349"/>
        <v>1391</v>
      </c>
      <c r="K3173" s="4">
        <f t="shared" si="346"/>
        <v>6000</v>
      </c>
      <c r="L3173" s="4">
        <f>IF(D3173=1,"",VLOOKUP(D3173,系数!$AA$1:$AJ$12,MATCH(C3173,圣物评级,0),1))</f>
        <v>30</v>
      </c>
      <c r="M3173" s="4">
        <f t="shared" si="352"/>
        <v>23954</v>
      </c>
    </row>
    <row r="3174" spans="1:13" x14ac:dyDescent="0.3">
      <c r="A3174" s="4">
        <f t="shared" si="347"/>
        <v>81000027</v>
      </c>
      <c r="B3174" s="4">
        <v>2</v>
      </c>
      <c r="C3174" s="4">
        <f>INDEX(属性!F:F,MATCH(强化!A3174,属性!A:A,0))</f>
        <v>17</v>
      </c>
      <c r="D3174" s="4">
        <f t="shared" si="348"/>
        <v>52</v>
      </c>
      <c r="E3174" s="4">
        <v>0</v>
      </c>
      <c r="F3174" s="4">
        <v>0</v>
      </c>
      <c r="G3174" s="4">
        <v>0</v>
      </c>
      <c r="H3174" s="4">
        <f t="shared" si="350"/>
        <v>910</v>
      </c>
      <c r="I3174" s="4">
        <f t="shared" si="351"/>
        <v>0</v>
      </c>
      <c r="J3174" s="4">
        <f t="shared" si="349"/>
        <v>1488</v>
      </c>
      <c r="K3174" s="4">
        <f t="shared" si="346"/>
        <v>6000</v>
      </c>
      <c r="L3174" s="4">
        <f>IF(D3174=1,"",VLOOKUP(D3174,系数!$AA$1:$AJ$12,MATCH(C3174,圣物评级,0),1))</f>
        <v>30</v>
      </c>
      <c r="M3174" s="4">
        <f t="shared" si="352"/>
        <v>25345</v>
      </c>
    </row>
    <row r="3175" spans="1:13" x14ac:dyDescent="0.3">
      <c r="A3175" s="4">
        <f t="shared" si="347"/>
        <v>81000027</v>
      </c>
      <c r="B3175" s="4">
        <v>2</v>
      </c>
      <c r="C3175" s="4">
        <f>INDEX(属性!F:F,MATCH(强化!A3175,属性!A:A,0))</f>
        <v>17</v>
      </c>
      <c r="D3175" s="4">
        <f t="shared" si="348"/>
        <v>53</v>
      </c>
      <c r="E3175" s="4">
        <v>0</v>
      </c>
      <c r="F3175" s="4">
        <v>0</v>
      </c>
      <c r="G3175" s="4">
        <v>0</v>
      </c>
      <c r="H3175" s="4">
        <f t="shared" si="350"/>
        <v>920</v>
      </c>
      <c r="I3175" s="4">
        <f t="shared" si="351"/>
        <v>0</v>
      </c>
      <c r="J3175" s="4">
        <f t="shared" si="349"/>
        <v>1592</v>
      </c>
      <c r="K3175" s="4">
        <f t="shared" si="346"/>
        <v>6000</v>
      </c>
      <c r="L3175" s="4">
        <f>IF(D3175=1,"",VLOOKUP(D3175,系数!$AA$1:$AJ$12,MATCH(C3175,圣物评级,0),1))</f>
        <v>30</v>
      </c>
      <c r="M3175" s="4">
        <f t="shared" si="352"/>
        <v>26833</v>
      </c>
    </row>
    <row r="3176" spans="1:13" x14ac:dyDescent="0.3">
      <c r="A3176" s="4">
        <f t="shared" si="347"/>
        <v>81000027</v>
      </c>
      <c r="B3176" s="4">
        <v>2</v>
      </c>
      <c r="C3176" s="4">
        <f>INDEX(属性!F:F,MATCH(强化!A3176,属性!A:A,0))</f>
        <v>17</v>
      </c>
      <c r="D3176" s="4">
        <f t="shared" si="348"/>
        <v>54</v>
      </c>
      <c r="E3176" s="4">
        <v>0</v>
      </c>
      <c r="F3176" s="4">
        <v>0</v>
      </c>
      <c r="G3176" s="4">
        <v>0</v>
      </c>
      <c r="H3176" s="4">
        <f t="shared" si="350"/>
        <v>930</v>
      </c>
      <c r="I3176" s="4">
        <f t="shared" si="351"/>
        <v>0</v>
      </c>
      <c r="J3176" s="4">
        <f t="shared" si="349"/>
        <v>1703</v>
      </c>
      <c r="K3176" s="4">
        <f t="shared" si="346"/>
        <v>6000</v>
      </c>
      <c r="L3176" s="4">
        <f>IF(D3176=1,"",VLOOKUP(D3176,系数!$AA$1:$AJ$12,MATCH(C3176,圣物评级,0),1))</f>
        <v>30</v>
      </c>
      <c r="M3176" s="4">
        <f t="shared" si="352"/>
        <v>28425</v>
      </c>
    </row>
    <row r="3177" spans="1:13" x14ac:dyDescent="0.3">
      <c r="A3177" s="4">
        <f t="shared" si="347"/>
        <v>81000027</v>
      </c>
      <c r="B3177" s="4">
        <v>2</v>
      </c>
      <c r="C3177" s="4">
        <f>INDEX(属性!F:F,MATCH(强化!A3177,属性!A:A,0))</f>
        <v>17</v>
      </c>
      <c r="D3177" s="4">
        <f t="shared" si="348"/>
        <v>55</v>
      </c>
      <c r="E3177" s="4">
        <v>0</v>
      </c>
      <c r="F3177" s="4">
        <v>0</v>
      </c>
      <c r="G3177" s="4">
        <v>0</v>
      </c>
      <c r="H3177" s="4">
        <f t="shared" si="350"/>
        <v>940</v>
      </c>
      <c r="I3177" s="4">
        <f t="shared" si="351"/>
        <v>0</v>
      </c>
      <c r="J3177" s="4">
        <f t="shared" si="349"/>
        <v>1822</v>
      </c>
      <c r="K3177" s="4">
        <f t="shared" si="346"/>
        <v>6000</v>
      </c>
      <c r="L3177" s="4">
        <f>IF(D3177=1,"",VLOOKUP(D3177,系数!$AA$1:$AJ$12,MATCH(C3177,圣物评级,0),1))</f>
        <v>30</v>
      </c>
      <c r="M3177" s="4">
        <f t="shared" si="352"/>
        <v>30128</v>
      </c>
    </row>
    <row r="3178" spans="1:13" x14ac:dyDescent="0.3">
      <c r="A3178" s="4">
        <f t="shared" si="347"/>
        <v>81000027</v>
      </c>
      <c r="B3178" s="4">
        <v>2</v>
      </c>
      <c r="C3178" s="4">
        <f>INDEX(属性!F:F,MATCH(强化!A3178,属性!A:A,0))</f>
        <v>17</v>
      </c>
      <c r="D3178" s="4">
        <f t="shared" si="348"/>
        <v>56</v>
      </c>
      <c r="E3178" s="4">
        <v>0</v>
      </c>
      <c r="F3178" s="4">
        <v>0</v>
      </c>
      <c r="G3178" s="4">
        <v>0</v>
      </c>
      <c r="H3178" s="4">
        <f t="shared" si="350"/>
        <v>950</v>
      </c>
      <c r="I3178" s="4">
        <f t="shared" si="351"/>
        <v>0</v>
      </c>
      <c r="J3178" s="4">
        <f t="shared" si="349"/>
        <v>1949</v>
      </c>
      <c r="K3178" s="4">
        <f t="shared" si="346"/>
        <v>6000</v>
      </c>
      <c r="L3178" s="4">
        <f>IF(D3178=1,"",VLOOKUP(D3178,系数!$AA$1:$AJ$12,MATCH(C3178,圣物评级,0),1))</f>
        <v>30</v>
      </c>
      <c r="M3178" s="4">
        <f t="shared" si="352"/>
        <v>31950</v>
      </c>
    </row>
    <row r="3179" spans="1:13" x14ac:dyDescent="0.3">
      <c r="A3179" s="4">
        <f t="shared" si="347"/>
        <v>81000027</v>
      </c>
      <c r="B3179" s="4">
        <v>2</v>
      </c>
      <c r="C3179" s="4">
        <f>INDEX(属性!F:F,MATCH(强化!A3179,属性!A:A,0))</f>
        <v>17</v>
      </c>
      <c r="D3179" s="4">
        <f t="shared" si="348"/>
        <v>57</v>
      </c>
      <c r="E3179" s="4">
        <v>0</v>
      </c>
      <c r="F3179" s="4">
        <v>0</v>
      </c>
      <c r="G3179" s="4">
        <v>0</v>
      </c>
      <c r="H3179" s="4">
        <f t="shared" si="350"/>
        <v>960</v>
      </c>
      <c r="I3179" s="4">
        <f t="shared" si="351"/>
        <v>0</v>
      </c>
      <c r="J3179" s="4">
        <f t="shared" si="349"/>
        <v>2085</v>
      </c>
      <c r="K3179" s="4">
        <f t="shared" si="346"/>
        <v>6000</v>
      </c>
      <c r="L3179" s="4">
        <f>IF(D3179=1,"",VLOOKUP(D3179,系数!$AA$1:$AJ$12,MATCH(C3179,圣物评级,0),1))</f>
        <v>30</v>
      </c>
      <c r="M3179" s="4">
        <f t="shared" si="352"/>
        <v>33899</v>
      </c>
    </row>
    <row r="3180" spans="1:13" x14ac:dyDescent="0.3">
      <c r="A3180" s="4">
        <f t="shared" si="347"/>
        <v>81000027</v>
      </c>
      <c r="B3180" s="4">
        <v>2</v>
      </c>
      <c r="C3180" s="4">
        <f>INDEX(属性!F:F,MATCH(强化!A3180,属性!A:A,0))</f>
        <v>17</v>
      </c>
      <c r="D3180" s="4">
        <f t="shared" si="348"/>
        <v>58</v>
      </c>
      <c r="E3180" s="4">
        <v>0</v>
      </c>
      <c r="F3180" s="4">
        <v>0</v>
      </c>
      <c r="G3180" s="4">
        <v>0</v>
      </c>
      <c r="H3180" s="4">
        <f t="shared" si="350"/>
        <v>970</v>
      </c>
      <c r="I3180" s="4">
        <f t="shared" si="351"/>
        <v>0</v>
      </c>
      <c r="J3180" s="4">
        <f t="shared" si="349"/>
        <v>2230</v>
      </c>
      <c r="K3180" s="4">
        <f t="shared" si="346"/>
        <v>6000</v>
      </c>
      <c r="L3180" s="4">
        <f>IF(D3180=1,"",VLOOKUP(D3180,系数!$AA$1:$AJ$12,MATCH(C3180,圣物评级,0),1))</f>
        <v>30</v>
      </c>
      <c r="M3180" s="4">
        <f t="shared" si="352"/>
        <v>35984</v>
      </c>
    </row>
    <row r="3181" spans="1:13" x14ac:dyDescent="0.3">
      <c r="A3181" s="4">
        <f t="shared" si="347"/>
        <v>81000027</v>
      </c>
      <c r="B3181" s="4">
        <v>2</v>
      </c>
      <c r="C3181" s="4">
        <f>INDEX(属性!F:F,MATCH(强化!A3181,属性!A:A,0))</f>
        <v>17</v>
      </c>
      <c r="D3181" s="4">
        <f t="shared" si="348"/>
        <v>59</v>
      </c>
      <c r="E3181" s="4">
        <v>0</v>
      </c>
      <c r="F3181" s="4">
        <v>0</v>
      </c>
      <c r="G3181" s="4">
        <v>0</v>
      </c>
      <c r="H3181" s="4">
        <f t="shared" si="350"/>
        <v>980</v>
      </c>
      <c r="I3181" s="4">
        <f t="shared" si="351"/>
        <v>0</v>
      </c>
      <c r="J3181" s="4">
        <f t="shared" si="349"/>
        <v>2386</v>
      </c>
      <c r="K3181" s="4">
        <f t="shared" si="346"/>
        <v>6000</v>
      </c>
      <c r="L3181" s="4">
        <f>IF(D3181=1,"",VLOOKUP(D3181,系数!$AA$1:$AJ$12,MATCH(C3181,圣物评级,0),1))</f>
        <v>30</v>
      </c>
      <c r="M3181" s="4">
        <f t="shared" si="352"/>
        <v>38214</v>
      </c>
    </row>
    <row r="3182" spans="1:13" x14ac:dyDescent="0.3">
      <c r="A3182" s="4">
        <f t="shared" si="347"/>
        <v>81000027</v>
      </c>
      <c r="B3182" s="4">
        <v>2</v>
      </c>
      <c r="C3182" s="4">
        <f>INDEX(属性!F:F,MATCH(强化!A3182,属性!A:A,0))</f>
        <v>17</v>
      </c>
      <c r="D3182" s="4">
        <f t="shared" si="348"/>
        <v>60</v>
      </c>
      <c r="E3182" s="4">
        <v>0</v>
      </c>
      <c r="F3182" s="4">
        <v>0</v>
      </c>
      <c r="G3182" s="4">
        <v>0</v>
      </c>
      <c r="H3182" s="4">
        <f t="shared" si="350"/>
        <v>990</v>
      </c>
      <c r="I3182" s="4">
        <f t="shared" si="351"/>
        <v>0</v>
      </c>
      <c r="J3182" s="4">
        <f t="shared" si="349"/>
        <v>2553</v>
      </c>
      <c r="K3182" s="4">
        <f t="shared" si="346"/>
        <v>6000</v>
      </c>
      <c r="L3182" s="4">
        <f>IF(D3182=1,"",VLOOKUP(D3182,系数!$AA$1:$AJ$12,MATCH(C3182,圣物评级,0),1))</f>
        <v>35</v>
      </c>
      <c r="M3182" s="4">
        <f t="shared" si="352"/>
        <v>40600</v>
      </c>
    </row>
    <row r="3183" spans="1:13" x14ac:dyDescent="0.3">
      <c r="A3183" s="4">
        <f t="shared" si="347"/>
        <v>81000027</v>
      </c>
      <c r="B3183" s="4">
        <v>2</v>
      </c>
      <c r="C3183" s="4">
        <f>INDEX(属性!F:F,MATCH(强化!A3183,属性!A:A,0))</f>
        <v>17</v>
      </c>
      <c r="D3183" s="4">
        <f t="shared" si="348"/>
        <v>61</v>
      </c>
      <c r="E3183" s="4">
        <v>0</v>
      </c>
      <c r="F3183" s="4">
        <v>0</v>
      </c>
      <c r="G3183" s="4">
        <v>0</v>
      </c>
      <c r="H3183" s="4">
        <f t="shared" si="350"/>
        <v>1000</v>
      </c>
      <c r="I3183" s="4">
        <f t="shared" si="351"/>
        <v>0</v>
      </c>
      <c r="J3183" s="4">
        <f t="shared" si="349"/>
        <v>2782</v>
      </c>
      <c r="K3183" s="4">
        <f t="shared" si="346"/>
        <v>6000</v>
      </c>
      <c r="L3183" s="4">
        <f>IF(D3183=1,"",VLOOKUP(D3183,系数!$AA$1:$AJ$12,MATCH(C3183,圣物评级,0),1))</f>
        <v>35</v>
      </c>
      <c r="M3183" s="4">
        <f t="shared" si="352"/>
        <v>43153</v>
      </c>
    </row>
    <row r="3184" spans="1:13" x14ac:dyDescent="0.3">
      <c r="A3184" s="4">
        <f t="shared" si="347"/>
        <v>81000027</v>
      </c>
      <c r="B3184" s="4">
        <v>2</v>
      </c>
      <c r="C3184" s="4">
        <f>INDEX(属性!F:F,MATCH(强化!A3184,属性!A:A,0))</f>
        <v>17</v>
      </c>
      <c r="D3184" s="4">
        <f t="shared" si="348"/>
        <v>62</v>
      </c>
      <c r="E3184" s="4">
        <v>0</v>
      </c>
      <c r="F3184" s="4">
        <v>0</v>
      </c>
      <c r="G3184" s="4">
        <v>0</v>
      </c>
      <c r="H3184" s="4">
        <f t="shared" si="350"/>
        <v>1010</v>
      </c>
      <c r="I3184" s="4">
        <f t="shared" si="351"/>
        <v>0</v>
      </c>
      <c r="J3184" s="4">
        <f t="shared" si="349"/>
        <v>3032</v>
      </c>
      <c r="K3184" s="4">
        <f t="shared" si="346"/>
        <v>6000</v>
      </c>
      <c r="L3184" s="4">
        <f>IF(D3184=1,"",VLOOKUP(D3184,系数!$AA$1:$AJ$12,MATCH(C3184,圣物评级,0),1))</f>
        <v>35</v>
      </c>
      <c r="M3184" s="4">
        <f t="shared" si="352"/>
        <v>45935</v>
      </c>
    </row>
    <row r="3185" spans="1:13" x14ac:dyDescent="0.3">
      <c r="A3185" s="4">
        <f t="shared" si="347"/>
        <v>81000027</v>
      </c>
      <c r="B3185" s="4">
        <v>2</v>
      </c>
      <c r="C3185" s="4">
        <f>INDEX(属性!F:F,MATCH(强化!A3185,属性!A:A,0))</f>
        <v>17</v>
      </c>
      <c r="D3185" s="4">
        <f t="shared" si="348"/>
        <v>63</v>
      </c>
      <c r="E3185" s="4">
        <v>0</v>
      </c>
      <c r="F3185" s="4">
        <v>0</v>
      </c>
      <c r="G3185" s="4">
        <v>0</v>
      </c>
      <c r="H3185" s="4">
        <f t="shared" si="350"/>
        <v>1020</v>
      </c>
      <c r="I3185" s="4">
        <f t="shared" si="351"/>
        <v>0</v>
      </c>
      <c r="J3185" s="4">
        <f t="shared" si="349"/>
        <v>3304</v>
      </c>
      <c r="K3185" s="4">
        <f t="shared" si="346"/>
        <v>6000</v>
      </c>
      <c r="L3185" s="4">
        <f>IF(D3185=1,"",VLOOKUP(D3185,系数!$AA$1:$AJ$12,MATCH(C3185,圣物评级,0),1))</f>
        <v>35</v>
      </c>
      <c r="M3185" s="4">
        <f t="shared" si="352"/>
        <v>48967</v>
      </c>
    </row>
    <row r="3186" spans="1:13" x14ac:dyDescent="0.3">
      <c r="A3186" s="4">
        <f t="shared" si="347"/>
        <v>81000027</v>
      </c>
      <c r="B3186" s="4">
        <v>2</v>
      </c>
      <c r="C3186" s="4">
        <f>INDEX(属性!F:F,MATCH(强化!A3186,属性!A:A,0))</f>
        <v>17</v>
      </c>
      <c r="D3186" s="4">
        <f t="shared" si="348"/>
        <v>64</v>
      </c>
      <c r="E3186" s="4">
        <v>0</v>
      </c>
      <c r="F3186" s="4">
        <v>0</v>
      </c>
      <c r="G3186" s="4">
        <v>0</v>
      </c>
      <c r="H3186" s="4">
        <f t="shared" si="350"/>
        <v>1030</v>
      </c>
      <c r="I3186" s="4">
        <f t="shared" si="351"/>
        <v>0</v>
      </c>
      <c r="J3186" s="4">
        <f t="shared" si="349"/>
        <v>3601</v>
      </c>
      <c r="K3186" s="4">
        <f t="shared" si="346"/>
        <v>6000</v>
      </c>
      <c r="L3186" s="4">
        <f>IF(D3186=1,"",VLOOKUP(D3186,系数!$AA$1:$AJ$12,MATCH(C3186,圣物评级,0),1))</f>
        <v>35</v>
      </c>
      <c r="M3186" s="4">
        <f t="shared" si="352"/>
        <v>52271</v>
      </c>
    </row>
    <row r="3187" spans="1:13" x14ac:dyDescent="0.3">
      <c r="A3187" s="4">
        <f t="shared" si="347"/>
        <v>81000027</v>
      </c>
      <c r="B3187" s="4">
        <v>2</v>
      </c>
      <c r="C3187" s="4">
        <f>INDEX(属性!F:F,MATCH(强化!A3187,属性!A:A,0))</f>
        <v>17</v>
      </c>
      <c r="D3187" s="4">
        <f t="shared" si="348"/>
        <v>65</v>
      </c>
      <c r="E3187" s="4">
        <v>0</v>
      </c>
      <c r="F3187" s="4">
        <v>0</v>
      </c>
      <c r="G3187" s="4">
        <v>0</v>
      </c>
      <c r="H3187" s="4">
        <f t="shared" si="350"/>
        <v>1040</v>
      </c>
      <c r="I3187" s="4">
        <f t="shared" si="351"/>
        <v>0</v>
      </c>
      <c r="J3187" s="4">
        <f t="shared" si="349"/>
        <v>3925</v>
      </c>
      <c r="K3187" s="4">
        <f t="shared" si="346"/>
        <v>6000</v>
      </c>
      <c r="L3187" s="4">
        <f>IF(D3187=1,"",VLOOKUP(D3187,系数!$AA$1:$AJ$12,MATCH(C3187,圣物评级,0),1))</f>
        <v>35</v>
      </c>
      <c r="M3187" s="4">
        <f t="shared" si="352"/>
        <v>55872</v>
      </c>
    </row>
    <row r="3188" spans="1:13" x14ac:dyDescent="0.3">
      <c r="A3188" s="4">
        <f t="shared" si="347"/>
        <v>81000027</v>
      </c>
      <c r="B3188" s="4">
        <v>2</v>
      </c>
      <c r="C3188" s="4">
        <f>INDEX(属性!F:F,MATCH(强化!A3188,属性!A:A,0))</f>
        <v>17</v>
      </c>
      <c r="D3188" s="4">
        <f t="shared" si="348"/>
        <v>66</v>
      </c>
      <c r="E3188" s="4">
        <v>0</v>
      </c>
      <c r="F3188" s="4">
        <v>0</v>
      </c>
      <c r="G3188" s="4">
        <v>0</v>
      </c>
      <c r="H3188" s="4">
        <f t="shared" si="350"/>
        <v>1050</v>
      </c>
      <c r="I3188" s="4">
        <f t="shared" si="351"/>
        <v>0</v>
      </c>
      <c r="J3188" s="4">
        <f t="shared" si="349"/>
        <v>4278</v>
      </c>
      <c r="K3188" s="4">
        <f t="shared" ref="K3188:K3251" si="353">60*100</f>
        <v>6000</v>
      </c>
      <c r="L3188" s="4">
        <f>IF(D3188=1,"",VLOOKUP(D3188,系数!$AA$1:$AJ$12,MATCH(C3188,圣物评级,0),1))</f>
        <v>35</v>
      </c>
      <c r="M3188" s="4">
        <f t="shared" si="352"/>
        <v>59797</v>
      </c>
    </row>
    <row r="3189" spans="1:13" x14ac:dyDescent="0.3">
      <c r="A3189" s="4">
        <f t="shared" si="347"/>
        <v>81000027</v>
      </c>
      <c r="B3189" s="4">
        <v>2</v>
      </c>
      <c r="C3189" s="4">
        <f>INDEX(属性!F:F,MATCH(强化!A3189,属性!A:A,0))</f>
        <v>17</v>
      </c>
      <c r="D3189" s="4">
        <f t="shared" si="348"/>
        <v>67</v>
      </c>
      <c r="E3189" s="4">
        <v>0</v>
      </c>
      <c r="F3189" s="4">
        <v>0</v>
      </c>
      <c r="G3189" s="4">
        <v>0</v>
      </c>
      <c r="H3189" s="4">
        <f t="shared" si="350"/>
        <v>1060</v>
      </c>
      <c r="I3189" s="4">
        <f t="shared" si="351"/>
        <v>0</v>
      </c>
      <c r="J3189" s="4">
        <f t="shared" si="349"/>
        <v>4663</v>
      </c>
      <c r="K3189" s="4">
        <f t="shared" si="353"/>
        <v>6000</v>
      </c>
      <c r="L3189" s="4">
        <f>IF(D3189=1,"",VLOOKUP(D3189,系数!$AA$1:$AJ$12,MATCH(C3189,圣物评级,0),1))</f>
        <v>35</v>
      </c>
      <c r="M3189" s="4">
        <f t="shared" si="352"/>
        <v>64075</v>
      </c>
    </row>
    <row r="3190" spans="1:13" x14ac:dyDescent="0.3">
      <c r="A3190" s="4">
        <f t="shared" si="347"/>
        <v>81000027</v>
      </c>
      <c r="B3190" s="4">
        <v>2</v>
      </c>
      <c r="C3190" s="4">
        <f>INDEX(属性!F:F,MATCH(强化!A3190,属性!A:A,0))</f>
        <v>17</v>
      </c>
      <c r="D3190" s="4">
        <f t="shared" si="348"/>
        <v>68</v>
      </c>
      <c r="E3190" s="4">
        <v>0</v>
      </c>
      <c r="F3190" s="4">
        <v>0</v>
      </c>
      <c r="G3190" s="4">
        <v>0</v>
      </c>
      <c r="H3190" s="4">
        <f t="shared" si="350"/>
        <v>1070</v>
      </c>
      <c r="I3190" s="4">
        <f t="shared" si="351"/>
        <v>0</v>
      </c>
      <c r="J3190" s="4">
        <f t="shared" si="349"/>
        <v>5082</v>
      </c>
      <c r="K3190" s="4">
        <f t="shared" si="353"/>
        <v>6000</v>
      </c>
      <c r="L3190" s="4">
        <f>IF(D3190=1,"",VLOOKUP(D3190,系数!$AA$1:$AJ$12,MATCH(C3190,圣物评级,0),1))</f>
        <v>35</v>
      </c>
      <c r="M3190" s="4">
        <f t="shared" si="352"/>
        <v>68738</v>
      </c>
    </row>
    <row r="3191" spans="1:13" x14ac:dyDescent="0.3">
      <c r="A3191" s="4">
        <f t="shared" si="347"/>
        <v>81000027</v>
      </c>
      <c r="B3191" s="4">
        <v>2</v>
      </c>
      <c r="C3191" s="4">
        <f>INDEX(属性!F:F,MATCH(强化!A3191,属性!A:A,0))</f>
        <v>17</v>
      </c>
      <c r="D3191" s="4">
        <f t="shared" si="348"/>
        <v>69</v>
      </c>
      <c r="E3191" s="4">
        <v>0</v>
      </c>
      <c r="F3191" s="4">
        <v>0</v>
      </c>
      <c r="G3191" s="4">
        <v>0</v>
      </c>
      <c r="H3191" s="4">
        <f t="shared" si="350"/>
        <v>1080</v>
      </c>
      <c r="I3191" s="4">
        <f t="shared" si="351"/>
        <v>0</v>
      </c>
      <c r="J3191" s="4">
        <f t="shared" si="349"/>
        <v>5539</v>
      </c>
      <c r="K3191" s="4">
        <f t="shared" si="353"/>
        <v>6000</v>
      </c>
      <c r="L3191" s="4">
        <f>IF(D3191=1,"",VLOOKUP(D3191,系数!$AA$1:$AJ$12,MATCH(C3191,圣物评级,0),1))</f>
        <v>35</v>
      </c>
      <c r="M3191" s="4">
        <f t="shared" si="352"/>
        <v>73820</v>
      </c>
    </row>
    <row r="3192" spans="1:13" x14ac:dyDescent="0.3">
      <c r="A3192" s="4">
        <f t="shared" si="347"/>
        <v>81000027</v>
      </c>
      <c r="B3192" s="4">
        <v>2</v>
      </c>
      <c r="C3192" s="4">
        <f>INDEX(属性!F:F,MATCH(强化!A3192,属性!A:A,0))</f>
        <v>17</v>
      </c>
      <c r="D3192" s="4">
        <f t="shared" si="348"/>
        <v>70</v>
      </c>
      <c r="E3192" s="4">
        <v>0</v>
      </c>
      <c r="F3192" s="4">
        <v>0</v>
      </c>
      <c r="G3192" s="4">
        <v>0</v>
      </c>
      <c r="H3192" s="4">
        <f t="shared" si="350"/>
        <v>1090</v>
      </c>
      <c r="I3192" s="4">
        <f t="shared" si="351"/>
        <v>0</v>
      </c>
      <c r="J3192" s="4">
        <f t="shared" si="349"/>
        <v>6037</v>
      </c>
      <c r="K3192" s="4">
        <f t="shared" si="353"/>
        <v>6000</v>
      </c>
      <c r="L3192" s="4">
        <f>IF(D3192=1,"",VLOOKUP(D3192,系数!$AA$1:$AJ$12,MATCH(C3192,圣物评级,0),1))</f>
        <v>40</v>
      </c>
      <c r="M3192" s="4">
        <f t="shared" si="352"/>
        <v>79359</v>
      </c>
    </row>
    <row r="3193" spans="1:13" x14ac:dyDescent="0.3">
      <c r="A3193" s="4">
        <f t="shared" si="347"/>
        <v>81000027</v>
      </c>
      <c r="B3193" s="4">
        <v>2</v>
      </c>
      <c r="C3193" s="4">
        <f>INDEX(属性!F:F,MATCH(强化!A3193,属性!A:A,0))</f>
        <v>17</v>
      </c>
      <c r="D3193" s="4">
        <f t="shared" si="348"/>
        <v>71</v>
      </c>
      <c r="E3193" s="4">
        <v>0</v>
      </c>
      <c r="F3193" s="4">
        <v>0</v>
      </c>
      <c r="G3193" s="4">
        <v>0</v>
      </c>
      <c r="H3193" s="4">
        <f t="shared" si="350"/>
        <v>1100</v>
      </c>
      <c r="I3193" s="4">
        <f t="shared" si="351"/>
        <v>0</v>
      </c>
      <c r="J3193" s="4">
        <f t="shared" si="349"/>
        <v>6701</v>
      </c>
      <c r="K3193" s="4">
        <f t="shared" si="353"/>
        <v>6000</v>
      </c>
      <c r="L3193" s="4">
        <f>IF(D3193=1,"",VLOOKUP(D3193,系数!$AA$1:$AJ$12,MATCH(C3193,圣物评级,0),1))</f>
        <v>40</v>
      </c>
      <c r="M3193" s="4">
        <f t="shared" si="352"/>
        <v>85396</v>
      </c>
    </row>
    <row r="3194" spans="1:13" x14ac:dyDescent="0.3">
      <c r="A3194" s="4">
        <f t="shared" si="347"/>
        <v>81000027</v>
      </c>
      <c r="B3194" s="4">
        <v>2</v>
      </c>
      <c r="C3194" s="4">
        <f>INDEX(属性!F:F,MATCH(强化!A3194,属性!A:A,0))</f>
        <v>17</v>
      </c>
      <c r="D3194" s="4">
        <f t="shared" si="348"/>
        <v>72</v>
      </c>
      <c r="E3194" s="4">
        <v>0</v>
      </c>
      <c r="F3194" s="4">
        <v>0</v>
      </c>
      <c r="G3194" s="4">
        <v>0</v>
      </c>
      <c r="H3194" s="4">
        <f t="shared" si="350"/>
        <v>1110</v>
      </c>
      <c r="I3194" s="4">
        <f t="shared" si="351"/>
        <v>0</v>
      </c>
      <c r="J3194" s="4">
        <f t="shared" si="349"/>
        <v>7438</v>
      </c>
      <c r="K3194" s="4">
        <f t="shared" si="353"/>
        <v>6000</v>
      </c>
      <c r="L3194" s="4">
        <f>IF(D3194=1,"",VLOOKUP(D3194,系数!$AA$1:$AJ$12,MATCH(C3194,圣物评级,0),1))</f>
        <v>40</v>
      </c>
      <c r="M3194" s="4">
        <f t="shared" si="352"/>
        <v>92097</v>
      </c>
    </row>
    <row r="3195" spans="1:13" x14ac:dyDescent="0.3">
      <c r="A3195" s="4">
        <f t="shared" si="347"/>
        <v>81000027</v>
      </c>
      <c r="B3195" s="4">
        <v>2</v>
      </c>
      <c r="C3195" s="4">
        <f>INDEX(属性!F:F,MATCH(强化!A3195,属性!A:A,0))</f>
        <v>17</v>
      </c>
      <c r="D3195" s="4">
        <f t="shared" si="348"/>
        <v>73</v>
      </c>
      <c r="E3195" s="4">
        <v>0</v>
      </c>
      <c r="F3195" s="4">
        <v>0</v>
      </c>
      <c r="G3195" s="4">
        <v>0</v>
      </c>
      <c r="H3195" s="4">
        <f t="shared" si="350"/>
        <v>1120</v>
      </c>
      <c r="I3195" s="4">
        <f t="shared" si="351"/>
        <v>0</v>
      </c>
      <c r="J3195" s="4">
        <f t="shared" si="349"/>
        <v>8256</v>
      </c>
      <c r="K3195" s="4">
        <f t="shared" si="353"/>
        <v>6000</v>
      </c>
      <c r="L3195" s="4">
        <f>IF(D3195=1,"",VLOOKUP(D3195,系数!$AA$1:$AJ$12,MATCH(C3195,圣物评级,0),1))</f>
        <v>40</v>
      </c>
      <c r="M3195" s="4">
        <f t="shared" si="352"/>
        <v>99535</v>
      </c>
    </row>
    <row r="3196" spans="1:13" x14ac:dyDescent="0.3">
      <c r="A3196" s="4">
        <f t="shared" ref="A3196:A3259" si="354">A3076+1</f>
        <v>81000027</v>
      </c>
      <c r="B3196" s="4">
        <v>2</v>
      </c>
      <c r="C3196" s="4">
        <f>INDEX(属性!F:F,MATCH(强化!A3196,属性!A:A,0))</f>
        <v>17</v>
      </c>
      <c r="D3196" s="4">
        <f t="shared" ref="D3196:D3259" si="355">D3076</f>
        <v>74</v>
      </c>
      <c r="E3196" s="4">
        <v>0</v>
      </c>
      <c r="F3196" s="4">
        <v>0</v>
      </c>
      <c r="G3196" s="4">
        <v>0</v>
      </c>
      <c r="H3196" s="4">
        <f t="shared" si="350"/>
        <v>1130</v>
      </c>
      <c r="I3196" s="4">
        <f t="shared" si="351"/>
        <v>0</v>
      </c>
      <c r="J3196" s="4">
        <f t="shared" ref="J3196:J3259" si="356">J3076</f>
        <v>9164</v>
      </c>
      <c r="K3196" s="4">
        <f t="shared" si="353"/>
        <v>6000</v>
      </c>
      <c r="L3196" s="4">
        <f>IF(D3196=1,"",VLOOKUP(D3196,系数!$AA$1:$AJ$12,MATCH(C3196,圣物评级,0),1))</f>
        <v>40</v>
      </c>
      <c r="M3196" s="4">
        <f t="shared" si="352"/>
        <v>107791</v>
      </c>
    </row>
    <row r="3197" spans="1:13" x14ac:dyDescent="0.3">
      <c r="A3197" s="4">
        <f t="shared" si="354"/>
        <v>81000027</v>
      </c>
      <c r="B3197" s="4">
        <v>2</v>
      </c>
      <c r="C3197" s="4">
        <f>INDEX(属性!F:F,MATCH(强化!A3197,属性!A:A,0))</f>
        <v>17</v>
      </c>
      <c r="D3197" s="4">
        <f t="shared" si="355"/>
        <v>75</v>
      </c>
      <c r="E3197" s="4">
        <v>0</v>
      </c>
      <c r="F3197" s="4">
        <v>0</v>
      </c>
      <c r="G3197" s="4">
        <v>0</v>
      </c>
      <c r="H3197" s="4">
        <f t="shared" si="350"/>
        <v>1140</v>
      </c>
      <c r="I3197" s="4">
        <f t="shared" si="351"/>
        <v>0</v>
      </c>
      <c r="J3197" s="4">
        <f t="shared" si="356"/>
        <v>10172</v>
      </c>
      <c r="K3197" s="4">
        <f t="shared" si="353"/>
        <v>6000</v>
      </c>
      <c r="L3197" s="4">
        <f>IF(D3197=1,"",VLOOKUP(D3197,系数!$AA$1:$AJ$12,MATCH(C3197,圣物评级,0),1))</f>
        <v>40</v>
      </c>
      <c r="M3197" s="4">
        <f t="shared" si="352"/>
        <v>116955</v>
      </c>
    </row>
    <row r="3198" spans="1:13" x14ac:dyDescent="0.3">
      <c r="A3198" s="4">
        <f t="shared" si="354"/>
        <v>81000027</v>
      </c>
      <c r="B3198" s="4">
        <v>2</v>
      </c>
      <c r="C3198" s="4">
        <f>INDEX(属性!F:F,MATCH(强化!A3198,属性!A:A,0))</f>
        <v>17</v>
      </c>
      <c r="D3198" s="4">
        <f t="shared" si="355"/>
        <v>76</v>
      </c>
      <c r="E3198" s="4">
        <v>0</v>
      </c>
      <c r="F3198" s="4">
        <v>0</v>
      </c>
      <c r="G3198" s="4">
        <v>0</v>
      </c>
      <c r="H3198" s="4">
        <f t="shared" si="350"/>
        <v>1150</v>
      </c>
      <c r="I3198" s="4">
        <f t="shared" si="351"/>
        <v>0</v>
      </c>
      <c r="J3198" s="4">
        <f t="shared" si="356"/>
        <v>11290</v>
      </c>
      <c r="K3198" s="4">
        <f t="shared" si="353"/>
        <v>6000</v>
      </c>
      <c r="L3198" s="4">
        <f>IF(D3198=1,"",VLOOKUP(D3198,系数!$AA$1:$AJ$12,MATCH(C3198,圣物评级,0),1))</f>
        <v>40</v>
      </c>
      <c r="M3198" s="4">
        <f t="shared" si="352"/>
        <v>127127</v>
      </c>
    </row>
    <row r="3199" spans="1:13" x14ac:dyDescent="0.3">
      <c r="A3199" s="4">
        <f t="shared" si="354"/>
        <v>81000027</v>
      </c>
      <c r="B3199" s="4">
        <v>2</v>
      </c>
      <c r="C3199" s="4">
        <f>INDEX(属性!F:F,MATCH(强化!A3199,属性!A:A,0))</f>
        <v>17</v>
      </c>
      <c r="D3199" s="4">
        <f t="shared" si="355"/>
        <v>77</v>
      </c>
      <c r="E3199" s="4">
        <v>0</v>
      </c>
      <c r="F3199" s="4">
        <v>0</v>
      </c>
      <c r="G3199" s="4">
        <v>0</v>
      </c>
      <c r="H3199" s="4">
        <f t="shared" si="350"/>
        <v>1160</v>
      </c>
      <c r="I3199" s="4">
        <f t="shared" si="351"/>
        <v>0</v>
      </c>
      <c r="J3199" s="4">
        <f t="shared" si="356"/>
        <v>12531</v>
      </c>
      <c r="K3199" s="4">
        <f t="shared" si="353"/>
        <v>6000</v>
      </c>
      <c r="L3199" s="4">
        <f>IF(D3199=1,"",VLOOKUP(D3199,系数!$AA$1:$AJ$12,MATCH(C3199,圣物评级,0),1))</f>
        <v>40</v>
      </c>
      <c r="M3199" s="4">
        <f t="shared" si="352"/>
        <v>138417</v>
      </c>
    </row>
    <row r="3200" spans="1:13" x14ac:dyDescent="0.3">
      <c r="A3200" s="4">
        <f t="shared" si="354"/>
        <v>81000027</v>
      </c>
      <c r="B3200" s="4">
        <v>2</v>
      </c>
      <c r="C3200" s="4">
        <f>INDEX(属性!F:F,MATCH(强化!A3200,属性!A:A,0))</f>
        <v>17</v>
      </c>
      <c r="D3200" s="4">
        <f t="shared" si="355"/>
        <v>78</v>
      </c>
      <c r="E3200" s="4">
        <v>0</v>
      </c>
      <c r="F3200" s="4">
        <v>0</v>
      </c>
      <c r="G3200" s="4">
        <v>0</v>
      </c>
      <c r="H3200" s="4">
        <f t="shared" si="350"/>
        <v>1170</v>
      </c>
      <c r="I3200" s="4">
        <f t="shared" si="351"/>
        <v>0</v>
      </c>
      <c r="J3200" s="4">
        <f t="shared" si="356"/>
        <v>13909</v>
      </c>
      <c r="K3200" s="4">
        <f t="shared" si="353"/>
        <v>6000</v>
      </c>
      <c r="L3200" s="4">
        <f>IF(D3200=1,"",VLOOKUP(D3200,系数!$AA$1:$AJ$12,MATCH(C3200,圣物评级,0),1))</f>
        <v>40</v>
      </c>
      <c r="M3200" s="4">
        <f t="shared" si="352"/>
        <v>150948</v>
      </c>
    </row>
    <row r="3201" spans="1:13" x14ac:dyDescent="0.3">
      <c r="A3201" s="4">
        <f t="shared" si="354"/>
        <v>81000027</v>
      </c>
      <c r="B3201" s="4">
        <v>2</v>
      </c>
      <c r="C3201" s="4">
        <f>INDEX(属性!F:F,MATCH(强化!A3201,属性!A:A,0))</f>
        <v>17</v>
      </c>
      <c r="D3201" s="4">
        <f t="shared" si="355"/>
        <v>79</v>
      </c>
      <c r="E3201" s="4">
        <v>0</v>
      </c>
      <c r="F3201" s="4">
        <v>0</v>
      </c>
      <c r="G3201" s="4">
        <v>0</v>
      </c>
      <c r="H3201" s="4">
        <f t="shared" si="350"/>
        <v>1180</v>
      </c>
      <c r="I3201" s="4">
        <f t="shared" si="351"/>
        <v>0</v>
      </c>
      <c r="J3201" s="4">
        <f t="shared" si="356"/>
        <v>15438</v>
      </c>
      <c r="K3201" s="4">
        <f t="shared" si="353"/>
        <v>6000</v>
      </c>
      <c r="L3201" s="4">
        <f>IF(D3201=1,"",VLOOKUP(D3201,系数!$AA$1:$AJ$12,MATCH(C3201,圣物评级,0),1))</f>
        <v>40</v>
      </c>
      <c r="M3201" s="4">
        <f t="shared" si="352"/>
        <v>164857</v>
      </c>
    </row>
    <row r="3202" spans="1:13" x14ac:dyDescent="0.3">
      <c r="A3202" s="4">
        <f t="shared" si="354"/>
        <v>81000027</v>
      </c>
      <c r="B3202" s="4">
        <v>2</v>
      </c>
      <c r="C3202" s="4">
        <f>INDEX(属性!F:F,MATCH(强化!A3202,属性!A:A,0))</f>
        <v>17</v>
      </c>
      <c r="D3202" s="4">
        <f t="shared" si="355"/>
        <v>80</v>
      </c>
      <c r="E3202" s="4">
        <v>0</v>
      </c>
      <c r="F3202" s="4">
        <v>0</v>
      </c>
      <c r="G3202" s="4">
        <v>0</v>
      </c>
      <c r="H3202" s="4">
        <f t="shared" si="350"/>
        <v>1190</v>
      </c>
      <c r="I3202" s="4">
        <f t="shared" si="351"/>
        <v>0</v>
      </c>
      <c r="J3202" s="4">
        <f t="shared" si="356"/>
        <v>18000</v>
      </c>
      <c r="K3202" s="4">
        <f t="shared" si="353"/>
        <v>6000</v>
      </c>
      <c r="L3202" s="4">
        <f>IF(D3202=1,"",VLOOKUP(D3202,系数!$AA$1:$AJ$12,MATCH(C3202,圣物评级,0),1))</f>
        <v>45</v>
      </c>
      <c r="M3202" s="4">
        <f t="shared" si="352"/>
        <v>180295</v>
      </c>
    </row>
    <row r="3203" spans="1:13" x14ac:dyDescent="0.3">
      <c r="A3203" s="4">
        <f t="shared" si="354"/>
        <v>81000027</v>
      </c>
      <c r="B3203" s="4">
        <v>2</v>
      </c>
      <c r="C3203" s="4">
        <f>INDEX(属性!F:F,MATCH(强化!A3203,属性!A:A,0))</f>
        <v>17</v>
      </c>
      <c r="D3203" s="4">
        <f t="shared" si="355"/>
        <v>81</v>
      </c>
      <c r="E3203" s="4">
        <v>0</v>
      </c>
      <c r="F3203" s="4">
        <v>0</v>
      </c>
      <c r="G3203" s="4">
        <v>0</v>
      </c>
      <c r="H3203" s="4">
        <f t="shared" ref="H3203:H3266" si="357">IF(B3203=1,0,VLOOKUP($C3203,圣物数值,2,0)+VLOOKUP($C3203,圣物数值,3,0)*($D3203-1))</f>
        <v>1200</v>
      </c>
      <c r="I3203" s="4">
        <f t="shared" ref="I3203:I3266" si="358">IF(B3203=2,0,VLOOKUP($C3203,圣物数值,2,0)+VLOOKUP($C3203,圣物数值,3,0)*($D3203-1))</f>
        <v>0</v>
      </c>
      <c r="J3203" s="4">
        <f t="shared" si="356"/>
        <v>21000</v>
      </c>
      <c r="K3203" s="4">
        <f t="shared" si="353"/>
        <v>6000</v>
      </c>
      <c r="L3203" s="4">
        <f>IF(D3203=1,"",VLOOKUP(D3203,系数!$AA$1:$AJ$12,MATCH(C3203,圣物评级,0),1))</f>
        <v>45</v>
      </c>
      <c r="M3203" s="4">
        <f t="shared" ref="M3203:M3266" si="359">IF(D3203=1,0,M3202+J3202)</f>
        <v>198295</v>
      </c>
    </row>
    <row r="3204" spans="1:13" x14ac:dyDescent="0.3">
      <c r="A3204" s="4">
        <f t="shared" si="354"/>
        <v>81000027</v>
      </c>
      <c r="B3204" s="4">
        <v>2</v>
      </c>
      <c r="C3204" s="4">
        <f>INDEX(属性!F:F,MATCH(强化!A3204,属性!A:A,0))</f>
        <v>17</v>
      </c>
      <c r="D3204" s="4">
        <f t="shared" si="355"/>
        <v>82</v>
      </c>
      <c r="E3204" s="4">
        <v>0</v>
      </c>
      <c r="F3204" s="4">
        <v>0</v>
      </c>
      <c r="G3204" s="4">
        <v>0</v>
      </c>
      <c r="H3204" s="4">
        <f t="shared" si="357"/>
        <v>1210</v>
      </c>
      <c r="I3204" s="4">
        <f t="shared" si="358"/>
        <v>0</v>
      </c>
      <c r="J3204" s="4">
        <f t="shared" si="356"/>
        <v>24000</v>
      </c>
      <c r="K3204" s="4">
        <f t="shared" si="353"/>
        <v>6000</v>
      </c>
      <c r="L3204" s="4">
        <f>IF(D3204=1,"",VLOOKUP(D3204,系数!$AA$1:$AJ$12,MATCH(C3204,圣物评级,0),1))</f>
        <v>45</v>
      </c>
      <c r="M3204" s="4">
        <f t="shared" si="359"/>
        <v>219295</v>
      </c>
    </row>
    <row r="3205" spans="1:13" x14ac:dyDescent="0.3">
      <c r="A3205" s="4">
        <f t="shared" si="354"/>
        <v>81000027</v>
      </c>
      <c r="B3205" s="4">
        <v>2</v>
      </c>
      <c r="C3205" s="4">
        <f>INDEX(属性!F:F,MATCH(强化!A3205,属性!A:A,0))</f>
        <v>17</v>
      </c>
      <c r="D3205" s="4">
        <f t="shared" si="355"/>
        <v>83</v>
      </c>
      <c r="E3205" s="4">
        <v>0</v>
      </c>
      <c r="F3205" s="4">
        <v>0</v>
      </c>
      <c r="G3205" s="4">
        <v>0</v>
      </c>
      <c r="H3205" s="4">
        <f t="shared" si="357"/>
        <v>1220</v>
      </c>
      <c r="I3205" s="4">
        <f t="shared" si="358"/>
        <v>0</v>
      </c>
      <c r="J3205" s="4">
        <f t="shared" si="356"/>
        <v>27000</v>
      </c>
      <c r="K3205" s="4">
        <f t="shared" si="353"/>
        <v>6000</v>
      </c>
      <c r="L3205" s="4">
        <f>IF(D3205=1,"",VLOOKUP(D3205,系数!$AA$1:$AJ$12,MATCH(C3205,圣物评级,0),1))</f>
        <v>45</v>
      </c>
      <c r="M3205" s="4">
        <f t="shared" si="359"/>
        <v>243295</v>
      </c>
    </row>
    <row r="3206" spans="1:13" x14ac:dyDescent="0.3">
      <c r="A3206" s="4">
        <f t="shared" si="354"/>
        <v>81000027</v>
      </c>
      <c r="B3206" s="4">
        <v>2</v>
      </c>
      <c r="C3206" s="4">
        <f>INDEX(属性!F:F,MATCH(强化!A3206,属性!A:A,0))</f>
        <v>17</v>
      </c>
      <c r="D3206" s="4">
        <f t="shared" si="355"/>
        <v>84</v>
      </c>
      <c r="E3206" s="4">
        <v>0</v>
      </c>
      <c r="F3206" s="4">
        <v>0</v>
      </c>
      <c r="G3206" s="4">
        <v>0</v>
      </c>
      <c r="H3206" s="4">
        <f t="shared" si="357"/>
        <v>1230</v>
      </c>
      <c r="I3206" s="4">
        <f t="shared" si="358"/>
        <v>0</v>
      </c>
      <c r="J3206" s="4">
        <f t="shared" si="356"/>
        <v>30000</v>
      </c>
      <c r="K3206" s="4">
        <f t="shared" si="353"/>
        <v>6000</v>
      </c>
      <c r="L3206" s="4">
        <f>IF(D3206=1,"",VLOOKUP(D3206,系数!$AA$1:$AJ$12,MATCH(C3206,圣物评级,0),1))</f>
        <v>45</v>
      </c>
      <c r="M3206" s="4">
        <f t="shared" si="359"/>
        <v>270295</v>
      </c>
    </row>
    <row r="3207" spans="1:13" x14ac:dyDescent="0.3">
      <c r="A3207" s="4">
        <f t="shared" si="354"/>
        <v>81000027</v>
      </c>
      <c r="B3207" s="4">
        <v>2</v>
      </c>
      <c r="C3207" s="4">
        <f>INDEX(属性!F:F,MATCH(强化!A3207,属性!A:A,0))</f>
        <v>17</v>
      </c>
      <c r="D3207" s="4">
        <f t="shared" si="355"/>
        <v>85</v>
      </c>
      <c r="E3207" s="4">
        <v>0</v>
      </c>
      <c r="F3207" s="4">
        <v>0</v>
      </c>
      <c r="G3207" s="4">
        <v>0</v>
      </c>
      <c r="H3207" s="4">
        <f t="shared" si="357"/>
        <v>1240</v>
      </c>
      <c r="I3207" s="4">
        <f t="shared" si="358"/>
        <v>0</v>
      </c>
      <c r="J3207" s="4">
        <f t="shared" si="356"/>
        <v>35000</v>
      </c>
      <c r="K3207" s="4">
        <f t="shared" si="353"/>
        <v>6000</v>
      </c>
      <c r="L3207" s="4">
        <f>IF(D3207=1,"",VLOOKUP(D3207,系数!$AA$1:$AJ$12,MATCH(C3207,圣物评级,0),1))</f>
        <v>45</v>
      </c>
      <c r="M3207" s="4">
        <f t="shared" si="359"/>
        <v>300295</v>
      </c>
    </row>
    <row r="3208" spans="1:13" x14ac:dyDescent="0.3">
      <c r="A3208" s="4">
        <f t="shared" si="354"/>
        <v>81000027</v>
      </c>
      <c r="B3208" s="4">
        <v>2</v>
      </c>
      <c r="C3208" s="4">
        <f>INDEX(属性!F:F,MATCH(强化!A3208,属性!A:A,0))</f>
        <v>17</v>
      </c>
      <c r="D3208" s="4">
        <f t="shared" si="355"/>
        <v>86</v>
      </c>
      <c r="E3208" s="4">
        <v>0</v>
      </c>
      <c r="F3208" s="4">
        <v>0</v>
      </c>
      <c r="G3208" s="4">
        <v>0</v>
      </c>
      <c r="H3208" s="4">
        <f t="shared" si="357"/>
        <v>1250</v>
      </c>
      <c r="I3208" s="4">
        <f t="shared" si="358"/>
        <v>0</v>
      </c>
      <c r="J3208" s="4">
        <f t="shared" si="356"/>
        <v>40000</v>
      </c>
      <c r="K3208" s="4">
        <f t="shared" si="353"/>
        <v>6000</v>
      </c>
      <c r="L3208" s="4">
        <f>IF(D3208=1,"",VLOOKUP(D3208,系数!$AA$1:$AJ$12,MATCH(C3208,圣物评级,0),1))</f>
        <v>45</v>
      </c>
      <c r="M3208" s="4">
        <f t="shared" si="359"/>
        <v>335295</v>
      </c>
    </row>
    <row r="3209" spans="1:13" x14ac:dyDescent="0.3">
      <c r="A3209" s="4">
        <f t="shared" si="354"/>
        <v>81000027</v>
      </c>
      <c r="B3209" s="4">
        <v>2</v>
      </c>
      <c r="C3209" s="4">
        <f>INDEX(属性!F:F,MATCH(强化!A3209,属性!A:A,0))</f>
        <v>17</v>
      </c>
      <c r="D3209" s="4">
        <f t="shared" si="355"/>
        <v>87</v>
      </c>
      <c r="E3209" s="4">
        <v>0</v>
      </c>
      <c r="F3209" s="4">
        <v>0</v>
      </c>
      <c r="G3209" s="4">
        <v>0</v>
      </c>
      <c r="H3209" s="4">
        <f t="shared" si="357"/>
        <v>1260</v>
      </c>
      <c r="I3209" s="4">
        <f t="shared" si="358"/>
        <v>0</v>
      </c>
      <c r="J3209" s="4">
        <f t="shared" si="356"/>
        <v>45000</v>
      </c>
      <c r="K3209" s="4">
        <f t="shared" si="353"/>
        <v>6000</v>
      </c>
      <c r="L3209" s="4">
        <f>IF(D3209=1,"",VLOOKUP(D3209,系数!$AA$1:$AJ$12,MATCH(C3209,圣物评级,0),1))</f>
        <v>45</v>
      </c>
      <c r="M3209" s="4">
        <f t="shared" si="359"/>
        <v>375295</v>
      </c>
    </row>
    <row r="3210" spans="1:13" x14ac:dyDescent="0.3">
      <c r="A3210" s="4">
        <f t="shared" si="354"/>
        <v>81000027</v>
      </c>
      <c r="B3210" s="4">
        <v>2</v>
      </c>
      <c r="C3210" s="4">
        <f>INDEX(属性!F:F,MATCH(强化!A3210,属性!A:A,0))</f>
        <v>17</v>
      </c>
      <c r="D3210" s="4">
        <f t="shared" si="355"/>
        <v>88</v>
      </c>
      <c r="E3210" s="4">
        <v>0</v>
      </c>
      <c r="F3210" s="4">
        <v>0</v>
      </c>
      <c r="G3210" s="4">
        <v>0</v>
      </c>
      <c r="H3210" s="4">
        <f t="shared" si="357"/>
        <v>1270</v>
      </c>
      <c r="I3210" s="4">
        <f t="shared" si="358"/>
        <v>0</v>
      </c>
      <c r="J3210" s="4">
        <f t="shared" si="356"/>
        <v>50000</v>
      </c>
      <c r="K3210" s="4">
        <f t="shared" si="353"/>
        <v>6000</v>
      </c>
      <c r="L3210" s="4">
        <f>IF(D3210=1,"",VLOOKUP(D3210,系数!$AA$1:$AJ$12,MATCH(C3210,圣物评级,0),1))</f>
        <v>45</v>
      </c>
      <c r="M3210" s="4">
        <f t="shared" si="359"/>
        <v>420295</v>
      </c>
    </row>
    <row r="3211" spans="1:13" x14ac:dyDescent="0.3">
      <c r="A3211" s="4">
        <f t="shared" si="354"/>
        <v>81000027</v>
      </c>
      <c r="B3211" s="4">
        <v>2</v>
      </c>
      <c r="C3211" s="4">
        <f>INDEX(属性!F:F,MATCH(强化!A3211,属性!A:A,0))</f>
        <v>17</v>
      </c>
      <c r="D3211" s="4">
        <f t="shared" si="355"/>
        <v>89</v>
      </c>
      <c r="E3211" s="4">
        <v>0</v>
      </c>
      <c r="F3211" s="4">
        <v>0</v>
      </c>
      <c r="G3211" s="4">
        <v>0</v>
      </c>
      <c r="H3211" s="4">
        <f t="shared" si="357"/>
        <v>1280</v>
      </c>
      <c r="I3211" s="4">
        <f t="shared" si="358"/>
        <v>0</v>
      </c>
      <c r="J3211" s="4">
        <f t="shared" si="356"/>
        <v>55000</v>
      </c>
      <c r="K3211" s="4">
        <f t="shared" si="353"/>
        <v>6000</v>
      </c>
      <c r="L3211" s="4">
        <f>IF(D3211=1,"",VLOOKUP(D3211,系数!$AA$1:$AJ$12,MATCH(C3211,圣物评级,0),1))</f>
        <v>45</v>
      </c>
      <c r="M3211" s="4">
        <f t="shared" si="359"/>
        <v>470295</v>
      </c>
    </row>
    <row r="3212" spans="1:13" x14ac:dyDescent="0.3">
      <c r="A3212" s="4">
        <f t="shared" si="354"/>
        <v>81000027</v>
      </c>
      <c r="B3212" s="4">
        <v>2</v>
      </c>
      <c r="C3212" s="4">
        <f>INDEX(属性!F:F,MATCH(强化!A3212,属性!A:A,0))</f>
        <v>17</v>
      </c>
      <c r="D3212" s="4">
        <f t="shared" si="355"/>
        <v>90</v>
      </c>
      <c r="E3212" s="4">
        <v>0</v>
      </c>
      <c r="F3212" s="4">
        <v>0</v>
      </c>
      <c r="G3212" s="4">
        <v>0</v>
      </c>
      <c r="H3212" s="4">
        <f t="shared" si="357"/>
        <v>1290</v>
      </c>
      <c r="I3212" s="4">
        <f t="shared" si="358"/>
        <v>0</v>
      </c>
      <c r="J3212" s="4">
        <f t="shared" si="356"/>
        <v>55000</v>
      </c>
      <c r="K3212" s="4">
        <f t="shared" si="353"/>
        <v>6000</v>
      </c>
      <c r="L3212" s="4">
        <f>IF(D3212=1,"",VLOOKUP(D3212,系数!$AA$1:$AJ$12,MATCH(C3212,圣物评级,0),1))</f>
        <v>50</v>
      </c>
      <c r="M3212" s="4">
        <f t="shared" si="359"/>
        <v>525295</v>
      </c>
    </row>
    <row r="3213" spans="1:13" x14ac:dyDescent="0.3">
      <c r="A3213" s="4">
        <f t="shared" si="354"/>
        <v>81000027</v>
      </c>
      <c r="B3213" s="4">
        <v>2</v>
      </c>
      <c r="C3213" s="4">
        <f>INDEX(属性!F:F,MATCH(强化!A3213,属性!A:A,0))</f>
        <v>17</v>
      </c>
      <c r="D3213" s="4">
        <f t="shared" si="355"/>
        <v>91</v>
      </c>
      <c r="E3213" s="4">
        <v>0</v>
      </c>
      <c r="F3213" s="4">
        <v>0</v>
      </c>
      <c r="G3213" s="4">
        <v>0</v>
      </c>
      <c r="H3213" s="4">
        <f t="shared" si="357"/>
        <v>1300</v>
      </c>
      <c r="I3213" s="4">
        <f t="shared" si="358"/>
        <v>0</v>
      </c>
      <c r="J3213" s="4">
        <f t="shared" si="356"/>
        <v>55000</v>
      </c>
      <c r="K3213" s="4">
        <f t="shared" si="353"/>
        <v>6000</v>
      </c>
      <c r="L3213" s="4">
        <f>IF(D3213=1,"",VLOOKUP(D3213,系数!$AA$1:$AJ$12,MATCH(C3213,圣物评级,0),1))</f>
        <v>50</v>
      </c>
      <c r="M3213" s="4">
        <f t="shared" si="359"/>
        <v>580295</v>
      </c>
    </row>
    <row r="3214" spans="1:13" x14ac:dyDescent="0.3">
      <c r="A3214" s="4">
        <f t="shared" si="354"/>
        <v>81000027</v>
      </c>
      <c r="B3214" s="4">
        <v>2</v>
      </c>
      <c r="C3214" s="4">
        <f>INDEX(属性!F:F,MATCH(强化!A3214,属性!A:A,0))</f>
        <v>17</v>
      </c>
      <c r="D3214" s="4">
        <f t="shared" si="355"/>
        <v>92</v>
      </c>
      <c r="E3214" s="4">
        <v>0</v>
      </c>
      <c r="F3214" s="4">
        <v>0</v>
      </c>
      <c r="G3214" s="4">
        <v>0</v>
      </c>
      <c r="H3214" s="4">
        <f t="shared" si="357"/>
        <v>1310</v>
      </c>
      <c r="I3214" s="4">
        <f t="shared" si="358"/>
        <v>0</v>
      </c>
      <c r="J3214" s="4">
        <f t="shared" si="356"/>
        <v>55000</v>
      </c>
      <c r="K3214" s="4">
        <f t="shared" si="353"/>
        <v>6000</v>
      </c>
      <c r="L3214" s="4">
        <f>IF(D3214=1,"",VLOOKUP(D3214,系数!$AA$1:$AJ$12,MATCH(C3214,圣物评级,0),1))</f>
        <v>50</v>
      </c>
      <c r="M3214" s="4">
        <f t="shared" si="359"/>
        <v>635295</v>
      </c>
    </row>
    <row r="3215" spans="1:13" x14ac:dyDescent="0.3">
      <c r="A3215" s="4">
        <f t="shared" si="354"/>
        <v>81000027</v>
      </c>
      <c r="B3215" s="4">
        <v>2</v>
      </c>
      <c r="C3215" s="4">
        <f>INDEX(属性!F:F,MATCH(强化!A3215,属性!A:A,0))</f>
        <v>17</v>
      </c>
      <c r="D3215" s="4">
        <f t="shared" si="355"/>
        <v>93</v>
      </c>
      <c r="E3215" s="4">
        <v>0</v>
      </c>
      <c r="F3215" s="4">
        <v>0</v>
      </c>
      <c r="G3215" s="4">
        <v>0</v>
      </c>
      <c r="H3215" s="4">
        <f t="shared" si="357"/>
        <v>1320</v>
      </c>
      <c r="I3215" s="4">
        <f t="shared" si="358"/>
        <v>0</v>
      </c>
      <c r="J3215" s="4">
        <f t="shared" si="356"/>
        <v>55000</v>
      </c>
      <c r="K3215" s="4">
        <f t="shared" si="353"/>
        <v>6000</v>
      </c>
      <c r="L3215" s="4">
        <f>IF(D3215=1,"",VLOOKUP(D3215,系数!$AA$1:$AJ$12,MATCH(C3215,圣物评级,0),1))</f>
        <v>50</v>
      </c>
      <c r="M3215" s="4">
        <f t="shared" si="359"/>
        <v>690295</v>
      </c>
    </row>
    <row r="3216" spans="1:13" x14ac:dyDescent="0.3">
      <c r="A3216" s="4">
        <f t="shared" si="354"/>
        <v>81000027</v>
      </c>
      <c r="B3216" s="4">
        <v>2</v>
      </c>
      <c r="C3216" s="4">
        <f>INDEX(属性!F:F,MATCH(强化!A3216,属性!A:A,0))</f>
        <v>17</v>
      </c>
      <c r="D3216" s="4">
        <f t="shared" si="355"/>
        <v>94</v>
      </c>
      <c r="E3216" s="4">
        <v>0</v>
      </c>
      <c r="F3216" s="4">
        <v>0</v>
      </c>
      <c r="G3216" s="4">
        <v>0</v>
      </c>
      <c r="H3216" s="4">
        <f t="shared" si="357"/>
        <v>1330</v>
      </c>
      <c r="I3216" s="4">
        <f t="shared" si="358"/>
        <v>0</v>
      </c>
      <c r="J3216" s="4">
        <f t="shared" si="356"/>
        <v>55000</v>
      </c>
      <c r="K3216" s="4">
        <f t="shared" si="353"/>
        <v>6000</v>
      </c>
      <c r="L3216" s="4">
        <f>IF(D3216=1,"",VLOOKUP(D3216,系数!$AA$1:$AJ$12,MATCH(C3216,圣物评级,0),1))</f>
        <v>50</v>
      </c>
      <c r="M3216" s="4">
        <f t="shared" si="359"/>
        <v>745295</v>
      </c>
    </row>
    <row r="3217" spans="1:13" x14ac:dyDescent="0.3">
      <c r="A3217" s="4">
        <f t="shared" si="354"/>
        <v>81000027</v>
      </c>
      <c r="B3217" s="4">
        <v>2</v>
      </c>
      <c r="C3217" s="4">
        <f>INDEX(属性!F:F,MATCH(强化!A3217,属性!A:A,0))</f>
        <v>17</v>
      </c>
      <c r="D3217" s="4">
        <f t="shared" si="355"/>
        <v>95</v>
      </c>
      <c r="E3217" s="4">
        <v>0</v>
      </c>
      <c r="F3217" s="4">
        <v>0</v>
      </c>
      <c r="G3217" s="4">
        <v>0</v>
      </c>
      <c r="H3217" s="4">
        <f t="shared" si="357"/>
        <v>1340</v>
      </c>
      <c r="I3217" s="4">
        <f t="shared" si="358"/>
        <v>0</v>
      </c>
      <c r="J3217" s="4">
        <f t="shared" si="356"/>
        <v>55000</v>
      </c>
      <c r="K3217" s="4">
        <f t="shared" si="353"/>
        <v>6000</v>
      </c>
      <c r="L3217" s="4">
        <f>IF(D3217=1,"",VLOOKUP(D3217,系数!$AA$1:$AJ$12,MATCH(C3217,圣物评级,0),1))</f>
        <v>50</v>
      </c>
      <c r="M3217" s="4">
        <f t="shared" si="359"/>
        <v>800295</v>
      </c>
    </row>
    <row r="3218" spans="1:13" x14ac:dyDescent="0.3">
      <c r="A3218" s="4">
        <f t="shared" si="354"/>
        <v>81000027</v>
      </c>
      <c r="B3218" s="4">
        <v>2</v>
      </c>
      <c r="C3218" s="4">
        <f>INDEX(属性!F:F,MATCH(强化!A3218,属性!A:A,0))</f>
        <v>17</v>
      </c>
      <c r="D3218" s="4">
        <f t="shared" si="355"/>
        <v>96</v>
      </c>
      <c r="E3218" s="4">
        <v>0</v>
      </c>
      <c r="F3218" s="4">
        <v>0</v>
      </c>
      <c r="G3218" s="4">
        <v>0</v>
      </c>
      <c r="H3218" s="4">
        <f t="shared" si="357"/>
        <v>1350</v>
      </c>
      <c r="I3218" s="4">
        <f t="shared" si="358"/>
        <v>0</v>
      </c>
      <c r="J3218" s="4">
        <f t="shared" si="356"/>
        <v>55000</v>
      </c>
      <c r="K3218" s="4">
        <f t="shared" si="353"/>
        <v>6000</v>
      </c>
      <c r="L3218" s="4">
        <f>IF(D3218=1,"",VLOOKUP(D3218,系数!$AA$1:$AJ$12,MATCH(C3218,圣物评级,0),1))</f>
        <v>50</v>
      </c>
      <c r="M3218" s="4">
        <f t="shared" si="359"/>
        <v>855295</v>
      </c>
    </row>
    <row r="3219" spans="1:13" x14ac:dyDescent="0.3">
      <c r="A3219" s="4">
        <f t="shared" si="354"/>
        <v>81000027</v>
      </c>
      <c r="B3219" s="4">
        <v>2</v>
      </c>
      <c r="C3219" s="4">
        <f>INDEX(属性!F:F,MATCH(强化!A3219,属性!A:A,0))</f>
        <v>17</v>
      </c>
      <c r="D3219" s="4">
        <f t="shared" si="355"/>
        <v>97</v>
      </c>
      <c r="E3219" s="4">
        <v>0</v>
      </c>
      <c r="F3219" s="4">
        <v>0</v>
      </c>
      <c r="G3219" s="4">
        <v>0</v>
      </c>
      <c r="H3219" s="4">
        <f t="shared" si="357"/>
        <v>1360</v>
      </c>
      <c r="I3219" s="4">
        <f t="shared" si="358"/>
        <v>0</v>
      </c>
      <c r="J3219" s="4">
        <f t="shared" si="356"/>
        <v>55000</v>
      </c>
      <c r="K3219" s="4">
        <f t="shared" si="353"/>
        <v>6000</v>
      </c>
      <c r="L3219" s="4">
        <f>IF(D3219=1,"",VLOOKUP(D3219,系数!$AA$1:$AJ$12,MATCH(C3219,圣物评级,0),1))</f>
        <v>50</v>
      </c>
      <c r="M3219" s="4">
        <f t="shared" si="359"/>
        <v>910295</v>
      </c>
    </row>
    <row r="3220" spans="1:13" x14ac:dyDescent="0.3">
      <c r="A3220" s="4">
        <f t="shared" si="354"/>
        <v>81000027</v>
      </c>
      <c r="B3220" s="4">
        <v>2</v>
      </c>
      <c r="C3220" s="4">
        <f>INDEX(属性!F:F,MATCH(强化!A3220,属性!A:A,0))</f>
        <v>17</v>
      </c>
      <c r="D3220" s="4">
        <f t="shared" si="355"/>
        <v>98</v>
      </c>
      <c r="E3220" s="4">
        <v>0</v>
      </c>
      <c r="F3220" s="4">
        <v>0</v>
      </c>
      <c r="G3220" s="4">
        <v>0</v>
      </c>
      <c r="H3220" s="4">
        <f t="shared" si="357"/>
        <v>1370</v>
      </c>
      <c r="I3220" s="4">
        <f t="shared" si="358"/>
        <v>0</v>
      </c>
      <c r="J3220" s="4">
        <f t="shared" si="356"/>
        <v>55000</v>
      </c>
      <c r="K3220" s="4">
        <f t="shared" si="353"/>
        <v>6000</v>
      </c>
      <c r="L3220" s="4">
        <f>IF(D3220=1,"",VLOOKUP(D3220,系数!$AA$1:$AJ$12,MATCH(C3220,圣物评级,0),1))</f>
        <v>50</v>
      </c>
      <c r="M3220" s="4">
        <f t="shared" si="359"/>
        <v>965295</v>
      </c>
    </row>
    <row r="3221" spans="1:13" x14ac:dyDescent="0.3">
      <c r="A3221" s="4">
        <f t="shared" si="354"/>
        <v>81000027</v>
      </c>
      <c r="B3221" s="4">
        <v>2</v>
      </c>
      <c r="C3221" s="4">
        <f>INDEX(属性!F:F,MATCH(强化!A3221,属性!A:A,0))</f>
        <v>17</v>
      </c>
      <c r="D3221" s="4">
        <f t="shared" si="355"/>
        <v>99</v>
      </c>
      <c r="E3221" s="4">
        <v>0</v>
      </c>
      <c r="F3221" s="4">
        <v>0</v>
      </c>
      <c r="G3221" s="4">
        <v>0</v>
      </c>
      <c r="H3221" s="4">
        <f t="shared" si="357"/>
        <v>1380</v>
      </c>
      <c r="I3221" s="4">
        <f t="shared" si="358"/>
        <v>0</v>
      </c>
      <c r="J3221" s="4">
        <f t="shared" si="356"/>
        <v>55000</v>
      </c>
      <c r="K3221" s="4">
        <f t="shared" si="353"/>
        <v>6000</v>
      </c>
      <c r="L3221" s="4">
        <f>IF(D3221=1,"",VLOOKUP(D3221,系数!$AA$1:$AJ$12,MATCH(C3221,圣物评级,0),1))</f>
        <v>50</v>
      </c>
      <c r="M3221" s="4">
        <f t="shared" si="359"/>
        <v>1020295</v>
      </c>
    </row>
    <row r="3222" spans="1:13" x14ac:dyDescent="0.3">
      <c r="A3222" s="4">
        <f t="shared" si="354"/>
        <v>81000027</v>
      </c>
      <c r="B3222" s="4">
        <v>2</v>
      </c>
      <c r="C3222" s="4">
        <f>INDEX(属性!F:F,MATCH(强化!A3222,属性!A:A,0))</f>
        <v>17</v>
      </c>
      <c r="D3222" s="4">
        <f t="shared" si="355"/>
        <v>100</v>
      </c>
      <c r="E3222" s="4">
        <v>0</v>
      </c>
      <c r="F3222" s="4">
        <v>0</v>
      </c>
      <c r="G3222" s="4">
        <v>0</v>
      </c>
      <c r="H3222" s="4">
        <f t="shared" si="357"/>
        <v>1390</v>
      </c>
      <c r="I3222" s="4">
        <f t="shared" si="358"/>
        <v>0</v>
      </c>
      <c r="J3222" s="4">
        <f t="shared" si="356"/>
        <v>55000</v>
      </c>
      <c r="K3222" s="4">
        <f t="shared" si="353"/>
        <v>6000</v>
      </c>
      <c r="L3222" s="4">
        <f>IF(D3222=1,"",VLOOKUP(D3222,系数!$AA$1:$AJ$12,MATCH(C3222,圣物评级,0),1))</f>
        <v>55</v>
      </c>
      <c r="M3222" s="4">
        <f t="shared" si="359"/>
        <v>1075295</v>
      </c>
    </row>
    <row r="3223" spans="1:13" x14ac:dyDescent="0.3">
      <c r="A3223" s="4">
        <f t="shared" si="354"/>
        <v>81000027</v>
      </c>
      <c r="B3223" s="4">
        <v>2</v>
      </c>
      <c r="C3223" s="4">
        <f>INDEX(属性!F:F,MATCH(强化!A3223,属性!A:A,0))</f>
        <v>17</v>
      </c>
      <c r="D3223" s="4">
        <f t="shared" si="355"/>
        <v>101</v>
      </c>
      <c r="E3223" s="4">
        <v>0</v>
      </c>
      <c r="F3223" s="4">
        <v>0</v>
      </c>
      <c r="G3223" s="4">
        <v>0</v>
      </c>
      <c r="H3223" s="4">
        <f t="shared" si="357"/>
        <v>1400</v>
      </c>
      <c r="I3223" s="4">
        <f t="shared" si="358"/>
        <v>0</v>
      </c>
      <c r="J3223" s="4">
        <f t="shared" si="356"/>
        <v>55000</v>
      </c>
      <c r="K3223" s="4">
        <f t="shared" si="353"/>
        <v>6000</v>
      </c>
      <c r="L3223" s="4">
        <f>IF(D3223=1,"",VLOOKUP(D3223,系数!$AA$1:$AJ$12,MATCH(C3223,圣物评级,0),1))</f>
        <v>55</v>
      </c>
      <c r="M3223" s="4">
        <f t="shared" si="359"/>
        <v>1130295</v>
      </c>
    </row>
    <row r="3224" spans="1:13" x14ac:dyDescent="0.3">
      <c r="A3224" s="4">
        <f t="shared" si="354"/>
        <v>81000027</v>
      </c>
      <c r="B3224" s="4">
        <v>2</v>
      </c>
      <c r="C3224" s="4">
        <f>INDEX(属性!F:F,MATCH(强化!A3224,属性!A:A,0))</f>
        <v>17</v>
      </c>
      <c r="D3224" s="4">
        <f t="shared" si="355"/>
        <v>102</v>
      </c>
      <c r="E3224" s="4">
        <v>0</v>
      </c>
      <c r="F3224" s="4">
        <v>0</v>
      </c>
      <c r="G3224" s="4">
        <v>0</v>
      </c>
      <c r="H3224" s="4">
        <f t="shared" si="357"/>
        <v>1410</v>
      </c>
      <c r="I3224" s="4">
        <f t="shared" si="358"/>
        <v>0</v>
      </c>
      <c r="J3224" s="4">
        <f t="shared" si="356"/>
        <v>55000</v>
      </c>
      <c r="K3224" s="4">
        <f t="shared" si="353"/>
        <v>6000</v>
      </c>
      <c r="L3224" s="4">
        <f>IF(D3224=1,"",VLOOKUP(D3224,系数!$AA$1:$AJ$12,MATCH(C3224,圣物评级,0),1))</f>
        <v>55</v>
      </c>
      <c r="M3224" s="4">
        <f t="shared" si="359"/>
        <v>1185295</v>
      </c>
    </row>
    <row r="3225" spans="1:13" x14ac:dyDescent="0.3">
      <c r="A3225" s="4">
        <f t="shared" si="354"/>
        <v>81000027</v>
      </c>
      <c r="B3225" s="4">
        <v>2</v>
      </c>
      <c r="C3225" s="4">
        <f>INDEX(属性!F:F,MATCH(强化!A3225,属性!A:A,0))</f>
        <v>17</v>
      </c>
      <c r="D3225" s="4">
        <f t="shared" si="355"/>
        <v>103</v>
      </c>
      <c r="E3225" s="4">
        <v>0</v>
      </c>
      <c r="F3225" s="4">
        <v>0</v>
      </c>
      <c r="G3225" s="4">
        <v>0</v>
      </c>
      <c r="H3225" s="4">
        <f t="shared" si="357"/>
        <v>1420</v>
      </c>
      <c r="I3225" s="4">
        <f t="shared" si="358"/>
        <v>0</v>
      </c>
      <c r="J3225" s="4">
        <f t="shared" si="356"/>
        <v>55000</v>
      </c>
      <c r="K3225" s="4">
        <f t="shared" si="353"/>
        <v>6000</v>
      </c>
      <c r="L3225" s="4">
        <f>IF(D3225=1,"",VLOOKUP(D3225,系数!$AA$1:$AJ$12,MATCH(C3225,圣物评级,0),1))</f>
        <v>55</v>
      </c>
      <c r="M3225" s="4">
        <f t="shared" si="359"/>
        <v>1240295</v>
      </c>
    </row>
    <row r="3226" spans="1:13" x14ac:dyDescent="0.3">
      <c r="A3226" s="4">
        <f t="shared" si="354"/>
        <v>81000027</v>
      </c>
      <c r="B3226" s="4">
        <v>2</v>
      </c>
      <c r="C3226" s="4">
        <f>INDEX(属性!F:F,MATCH(强化!A3226,属性!A:A,0))</f>
        <v>17</v>
      </c>
      <c r="D3226" s="4">
        <f t="shared" si="355"/>
        <v>104</v>
      </c>
      <c r="E3226" s="4">
        <v>0</v>
      </c>
      <c r="F3226" s="4">
        <v>0</v>
      </c>
      <c r="G3226" s="4">
        <v>0</v>
      </c>
      <c r="H3226" s="4">
        <f t="shared" si="357"/>
        <v>1430</v>
      </c>
      <c r="I3226" s="4">
        <f t="shared" si="358"/>
        <v>0</v>
      </c>
      <c r="J3226" s="4">
        <f t="shared" si="356"/>
        <v>55000</v>
      </c>
      <c r="K3226" s="4">
        <f t="shared" si="353"/>
        <v>6000</v>
      </c>
      <c r="L3226" s="4">
        <f>IF(D3226=1,"",VLOOKUP(D3226,系数!$AA$1:$AJ$12,MATCH(C3226,圣物评级,0),1))</f>
        <v>55</v>
      </c>
      <c r="M3226" s="4">
        <f t="shared" si="359"/>
        <v>1295295</v>
      </c>
    </row>
    <row r="3227" spans="1:13" x14ac:dyDescent="0.3">
      <c r="A3227" s="4">
        <f t="shared" si="354"/>
        <v>81000027</v>
      </c>
      <c r="B3227" s="4">
        <v>2</v>
      </c>
      <c r="C3227" s="4">
        <f>INDEX(属性!F:F,MATCH(强化!A3227,属性!A:A,0))</f>
        <v>17</v>
      </c>
      <c r="D3227" s="4">
        <f t="shared" si="355"/>
        <v>105</v>
      </c>
      <c r="E3227" s="4">
        <v>0</v>
      </c>
      <c r="F3227" s="4">
        <v>0</v>
      </c>
      <c r="G3227" s="4">
        <v>0</v>
      </c>
      <c r="H3227" s="4">
        <f t="shared" si="357"/>
        <v>1440</v>
      </c>
      <c r="I3227" s="4">
        <f t="shared" si="358"/>
        <v>0</v>
      </c>
      <c r="J3227" s="4">
        <f t="shared" si="356"/>
        <v>55000</v>
      </c>
      <c r="K3227" s="4">
        <f t="shared" si="353"/>
        <v>6000</v>
      </c>
      <c r="L3227" s="4">
        <f>IF(D3227=1,"",VLOOKUP(D3227,系数!$AA$1:$AJ$12,MATCH(C3227,圣物评级,0),1))</f>
        <v>55</v>
      </c>
      <c r="M3227" s="4">
        <f t="shared" si="359"/>
        <v>1350295</v>
      </c>
    </row>
    <row r="3228" spans="1:13" x14ac:dyDescent="0.3">
      <c r="A3228" s="4">
        <f t="shared" si="354"/>
        <v>81000027</v>
      </c>
      <c r="B3228" s="4">
        <v>2</v>
      </c>
      <c r="C3228" s="4">
        <f>INDEX(属性!F:F,MATCH(强化!A3228,属性!A:A,0))</f>
        <v>17</v>
      </c>
      <c r="D3228" s="4">
        <f t="shared" si="355"/>
        <v>106</v>
      </c>
      <c r="E3228" s="4">
        <v>0</v>
      </c>
      <c r="F3228" s="4">
        <v>0</v>
      </c>
      <c r="G3228" s="4">
        <v>0</v>
      </c>
      <c r="H3228" s="4">
        <f t="shared" si="357"/>
        <v>1450</v>
      </c>
      <c r="I3228" s="4">
        <f t="shared" si="358"/>
        <v>0</v>
      </c>
      <c r="J3228" s="4">
        <f t="shared" si="356"/>
        <v>55000</v>
      </c>
      <c r="K3228" s="4">
        <f t="shared" si="353"/>
        <v>6000</v>
      </c>
      <c r="L3228" s="4">
        <f>IF(D3228=1,"",VLOOKUP(D3228,系数!$AA$1:$AJ$12,MATCH(C3228,圣物评级,0),1))</f>
        <v>55</v>
      </c>
      <c r="M3228" s="4">
        <f t="shared" si="359"/>
        <v>1405295</v>
      </c>
    </row>
    <row r="3229" spans="1:13" x14ac:dyDescent="0.3">
      <c r="A3229" s="4">
        <f t="shared" si="354"/>
        <v>81000027</v>
      </c>
      <c r="B3229" s="4">
        <v>2</v>
      </c>
      <c r="C3229" s="4">
        <f>INDEX(属性!F:F,MATCH(强化!A3229,属性!A:A,0))</f>
        <v>17</v>
      </c>
      <c r="D3229" s="4">
        <f t="shared" si="355"/>
        <v>107</v>
      </c>
      <c r="E3229" s="4">
        <v>0</v>
      </c>
      <c r="F3229" s="4">
        <v>0</v>
      </c>
      <c r="G3229" s="4">
        <v>0</v>
      </c>
      <c r="H3229" s="4">
        <f t="shared" si="357"/>
        <v>1460</v>
      </c>
      <c r="I3229" s="4">
        <f t="shared" si="358"/>
        <v>0</v>
      </c>
      <c r="J3229" s="4">
        <f t="shared" si="356"/>
        <v>55000</v>
      </c>
      <c r="K3229" s="4">
        <f t="shared" si="353"/>
        <v>6000</v>
      </c>
      <c r="L3229" s="4">
        <f>IF(D3229=1,"",VLOOKUP(D3229,系数!$AA$1:$AJ$12,MATCH(C3229,圣物评级,0),1))</f>
        <v>55</v>
      </c>
      <c r="M3229" s="4">
        <f t="shared" si="359"/>
        <v>1460295</v>
      </c>
    </row>
    <row r="3230" spans="1:13" x14ac:dyDescent="0.3">
      <c r="A3230" s="4">
        <f t="shared" si="354"/>
        <v>81000027</v>
      </c>
      <c r="B3230" s="4">
        <v>2</v>
      </c>
      <c r="C3230" s="4">
        <f>INDEX(属性!F:F,MATCH(强化!A3230,属性!A:A,0))</f>
        <v>17</v>
      </c>
      <c r="D3230" s="4">
        <f t="shared" si="355"/>
        <v>108</v>
      </c>
      <c r="E3230" s="4">
        <v>0</v>
      </c>
      <c r="F3230" s="4">
        <v>0</v>
      </c>
      <c r="G3230" s="4">
        <v>0</v>
      </c>
      <c r="H3230" s="4">
        <f t="shared" si="357"/>
        <v>1470</v>
      </c>
      <c r="I3230" s="4">
        <f t="shared" si="358"/>
        <v>0</v>
      </c>
      <c r="J3230" s="4">
        <f t="shared" si="356"/>
        <v>55000</v>
      </c>
      <c r="K3230" s="4">
        <f t="shared" si="353"/>
        <v>6000</v>
      </c>
      <c r="L3230" s="4">
        <f>IF(D3230=1,"",VLOOKUP(D3230,系数!$AA$1:$AJ$12,MATCH(C3230,圣物评级,0),1))</f>
        <v>55</v>
      </c>
      <c r="M3230" s="4">
        <f t="shared" si="359"/>
        <v>1515295</v>
      </c>
    </row>
    <row r="3231" spans="1:13" x14ac:dyDescent="0.3">
      <c r="A3231" s="4">
        <f t="shared" si="354"/>
        <v>81000027</v>
      </c>
      <c r="B3231" s="4">
        <v>2</v>
      </c>
      <c r="C3231" s="4">
        <f>INDEX(属性!F:F,MATCH(强化!A3231,属性!A:A,0))</f>
        <v>17</v>
      </c>
      <c r="D3231" s="4">
        <f t="shared" si="355"/>
        <v>109</v>
      </c>
      <c r="E3231" s="4">
        <v>0</v>
      </c>
      <c r="F3231" s="4">
        <v>0</v>
      </c>
      <c r="G3231" s="4">
        <v>0</v>
      </c>
      <c r="H3231" s="4">
        <f t="shared" si="357"/>
        <v>1480</v>
      </c>
      <c r="I3231" s="4">
        <f t="shared" si="358"/>
        <v>0</v>
      </c>
      <c r="J3231" s="4">
        <f t="shared" si="356"/>
        <v>55000</v>
      </c>
      <c r="K3231" s="4">
        <f t="shared" si="353"/>
        <v>6000</v>
      </c>
      <c r="L3231" s="4">
        <f>IF(D3231=1,"",VLOOKUP(D3231,系数!$AA$1:$AJ$12,MATCH(C3231,圣物评级,0),1))</f>
        <v>55</v>
      </c>
      <c r="M3231" s="4">
        <f t="shared" si="359"/>
        <v>1570295</v>
      </c>
    </row>
    <row r="3232" spans="1:13" x14ac:dyDescent="0.3">
      <c r="A3232" s="4">
        <f t="shared" si="354"/>
        <v>81000027</v>
      </c>
      <c r="B3232" s="4">
        <v>2</v>
      </c>
      <c r="C3232" s="4">
        <f>INDEX(属性!F:F,MATCH(强化!A3232,属性!A:A,0))</f>
        <v>17</v>
      </c>
      <c r="D3232" s="4">
        <f t="shared" si="355"/>
        <v>110</v>
      </c>
      <c r="E3232" s="4">
        <v>0</v>
      </c>
      <c r="F3232" s="4">
        <v>0</v>
      </c>
      <c r="G3232" s="4">
        <v>0</v>
      </c>
      <c r="H3232" s="4">
        <f t="shared" si="357"/>
        <v>1490</v>
      </c>
      <c r="I3232" s="4">
        <f t="shared" si="358"/>
        <v>0</v>
      </c>
      <c r="J3232" s="4">
        <f t="shared" si="356"/>
        <v>55000</v>
      </c>
      <c r="K3232" s="4">
        <f t="shared" si="353"/>
        <v>6000</v>
      </c>
      <c r="L3232" s="4">
        <f>IF(D3232=1,"",VLOOKUP(D3232,系数!$AA$1:$AJ$12,MATCH(C3232,圣物评级,0),1))</f>
        <v>55</v>
      </c>
      <c r="M3232" s="4">
        <f t="shared" si="359"/>
        <v>1625295</v>
      </c>
    </row>
    <row r="3233" spans="1:13" x14ac:dyDescent="0.3">
      <c r="A3233" s="4">
        <f t="shared" si="354"/>
        <v>81000027</v>
      </c>
      <c r="B3233" s="4">
        <v>2</v>
      </c>
      <c r="C3233" s="4">
        <f>INDEX(属性!F:F,MATCH(强化!A3233,属性!A:A,0))</f>
        <v>17</v>
      </c>
      <c r="D3233" s="4">
        <f t="shared" si="355"/>
        <v>111</v>
      </c>
      <c r="E3233" s="4">
        <v>0</v>
      </c>
      <c r="F3233" s="4">
        <v>0</v>
      </c>
      <c r="G3233" s="4">
        <v>0</v>
      </c>
      <c r="H3233" s="4">
        <f t="shared" si="357"/>
        <v>1500</v>
      </c>
      <c r="I3233" s="4">
        <f t="shared" si="358"/>
        <v>0</v>
      </c>
      <c r="J3233" s="4">
        <f t="shared" si="356"/>
        <v>55000</v>
      </c>
      <c r="K3233" s="4">
        <f t="shared" si="353"/>
        <v>6000</v>
      </c>
      <c r="L3233" s="4">
        <f>IF(D3233=1,"",VLOOKUP(D3233,系数!$AA$1:$AJ$12,MATCH(C3233,圣物评级,0),1))</f>
        <v>55</v>
      </c>
      <c r="M3233" s="4">
        <f t="shared" si="359"/>
        <v>1680295</v>
      </c>
    </row>
    <row r="3234" spans="1:13" x14ac:dyDescent="0.3">
      <c r="A3234" s="4">
        <f t="shared" si="354"/>
        <v>81000027</v>
      </c>
      <c r="B3234" s="4">
        <v>2</v>
      </c>
      <c r="C3234" s="4">
        <f>INDEX(属性!F:F,MATCH(强化!A3234,属性!A:A,0))</f>
        <v>17</v>
      </c>
      <c r="D3234" s="4">
        <f t="shared" si="355"/>
        <v>112</v>
      </c>
      <c r="E3234" s="4">
        <v>0</v>
      </c>
      <c r="F3234" s="4">
        <v>0</v>
      </c>
      <c r="G3234" s="4">
        <v>0</v>
      </c>
      <c r="H3234" s="4">
        <f t="shared" si="357"/>
        <v>1510</v>
      </c>
      <c r="I3234" s="4">
        <f t="shared" si="358"/>
        <v>0</v>
      </c>
      <c r="J3234" s="4">
        <f t="shared" si="356"/>
        <v>55000</v>
      </c>
      <c r="K3234" s="4">
        <f t="shared" si="353"/>
        <v>6000</v>
      </c>
      <c r="L3234" s="4">
        <f>IF(D3234=1,"",VLOOKUP(D3234,系数!$AA$1:$AJ$12,MATCH(C3234,圣物评级,0),1))</f>
        <v>55</v>
      </c>
      <c r="M3234" s="4">
        <f t="shared" si="359"/>
        <v>1735295</v>
      </c>
    </row>
    <row r="3235" spans="1:13" x14ac:dyDescent="0.3">
      <c r="A3235" s="4">
        <f t="shared" si="354"/>
        <v>81000027</v>
      </c>
      <c r="B3235" s="4">
        <v>2</v>
      </c>
      <c r="C3235" s="4">
        <f>INDEX(属性!F:F,MATCH(强化!A3235,属性!A:A,0))</f>
        <v>17</v>
      </c>
      <c r="D3235" s="4">
        <f t="shared" si="355"/>
        <v>113</v>
      </c>
      <c r="E3235" s="4">
        <v>0</v>
      </c>
      <c r="F3235" s="4">
        <v>0</v>
      </c>
      <c r="G3235" s="4">
        <v>0</v>
      </c>
      <c r="H3235" s="4">
        <f t="shared" si="357"/>
        <v>1520</v>
      </c>
      <c r="I3235" s="4">
        <f t="shared" si="358"/>
        <v>0</v>
      </c>
      <c r="J3235" s="4">
        <f t="shared" si="356"/>
        <v>55000</v>
      </c>
      <c r="K3235" s="4">
        <f t="shared" si="353"/>
        <v>6000</v>
      </c>
      <c r="L3235" s="4">
        <f>IF(D3235=1,"",VLOOKUP(D3235,系数!$AA$1:$AJ$12,MATCH(C3235,圣物评级,0),1))</f>
        <v>55</v>
      </c>
      <c r="M3235" s="4">
        <f t="shared" si="359"/>
        <v>1790295</v>
      </c>
    </row>
    <row r="3236" spans="1:13" x14ac:dyDescent="0.3">
      <c r="A3236" s="4">
        <f t="shared" si="354"/>
        <v>81000027</v>
      </c>
      <c r="B3236" s="4">
        <v>2</v>
      </c>
      <c r="C3236" s="4">
        <f>INDEX(属性!F:F,MATCH(强化!A3236,属性!A:A,0))</f>
        <v>17</v>
      </c>
      <c r="D3236" s="4">
        <f t="shared" si="355"/>
        <v>114</v>
      </c>
      <c r="E3236" s="4">
        <v>0</v>
      </c>
      <c r="F3236" s="4">
        <v>0</v>
      </c>
      <c r="G3236" s="4">
        <v>0</v>
      </c>
      <c r="H3236" s="4">
        <f t="shared" si="357"/>
        <v>1530</v>
      </c>
      <c r="I3236" s="4">
        <f t="shared" si="358"/>
        <v>0</v>
      </c>
      <c r="J3236" s="4">
        <f t="shared" si="356"/>
        <v>55000</v>
      </c>
      <c r="K3236" s="4">
        <f t="shared" si="353"/>
        <v>6000</v>
      </c>
      <c r="L3236" s="4">
        <f>IF(D3236=1,"",VLOOKUP(D3236,系数!$AA$1:$AJ$12,MATCH(C3236,圣物评级,0),1))</f>
        <v>55</v>
      </c>
      <c r="M3236" s="4">
        <f t="shared" si="359"/>
        <v>1845295</v>
      </c>
    </row>
    <row r="3237" spans="1:13" x14ac:dyDescent="0.3">
      <c r="A3237" s="4">
        <f t="shared" si="354"/>
        <v>81000027</v>
      </c>
      <c r="B3237" s="4">
        <v>2</v>
      </c>
      <c r="C3237" s="4">
        <f>INDEX(属性!F:F,MATCH(强化!A3237,属性!A:A,0))</f>
        <v>17</v>
      </c>
      <c r="D3237" s="4">
        <f t="shared" si="355"/>
        <v>115</v>
      </c>
      <c r="E3237" s="4">
        <v>0</v>
      </c>
      <c r="F3237" s="4">
        <v>0</v>
      </c>
      <c r="G3237" s="4">
        <v>0</v>
      </c>
      <c r="H3237" s="4">
        <f t="shared" si="357"/>
        <v>1540</v>
      </c>
      <c r="I3237" s="4">
        <f t="shared" si="358"/>
        <v>0</v>
      </c>
      <c r="J3237" s="4">
        <f t="shared" si="356"/>
        <v>55000</v>
      </c>
      <c r="K3237" s="4">
        <f t="shared" si="353"/>
        <v>6000</v>
      </c>
      <c r="L3237" s="4">
        <f>IF(D3237=1,"",VLOOKUP(D3237,系数!$AA$1:$AJ$12,MATCH(C3237,圣物评级,0),1))</f>
        <v>55</v>
      </c>
      <c r="M3237" s="4">
        <f t="shared" si="359"/>
        <v>1900295</v>
      </c>
    </row>
    <row r="3238" spans="1:13" x14ac:dyDescent="0.3">
      <c r="A3238" s="4">
        <f t="shared" si="354"/>
        <v>81000027</v>
      </c>
      <c r="B3238" s="4">
        <v>2</v>
      </c>
      <c r="C3238" s="4">
        <f>INDEX(属性!F:F,MATCH(强化!A3238,属性!A:A,0))</f>
        <v>17</v>
      </c>
      <c r="D3238" s="4">
        <f t="shared" si="355"/>
        <v>116</v>
      </c>
      <c r="E3238" s="4">
        <v>0</v>
      </c>
      <c r="F3238" s="4">
        <v>0</v>
      </c>
      <c r="G3238" s="4">
        <v>0</v>
      </c>
      <c r="H3238" s="4">
        <f t="shared" si="357"/>
        <v>1550</v>
      </c>
      <c r="I3238" s="4">
        <f t="shared" si="358"/>
        <v>0</v>
      </c>
      <c r="J3238" s="4">
        <f t="shared" si="356"/>
        <v>55000</v>
      </c>
      <c r="K3238" s="4">
        <f t="shared" si="353"/>
        <v>6000</v>
      </c>
      <c r="L3238" s="4">
        <f>IF(D3238=1,"",VLOOKUP(D3238,系数!$AA$1:$AJ$12,MATCH(C3238,圣物评级,0),1))</f>
        <v>55</v>
      </c>
      <c r="M3238" s="4">
        <f t="shared" si="359"/>
        <v>1955295</v>
      </c>
    </row>
    <row r="3239" spans="1:13" x14ac:dyDescent="0.3">
      <c r="A3239" s="4">
        <f t="shared" si="354"/>
        <v>81000027</v>
      </c>
      <c r="B3239" s="4">
        <v>2</v>
      </c>
      <c r="C3239" s="4">
        <f>INDEX(属性!F:F,MATCH(强化!A3239,属性!A:A,0))</f>
        <v>17</v>
      </c>
      <c r="D3239" s="4">
        <f t="shared" si="355"/>
        <v>117</v>
      </c>
      <c r="E3239" s="4">
        <v>0</v>
      </c>
      <c r="F3239" s="4">
        <v>0</v>
      </c>
      <c r="G3239" s="4">
        <v>0</v>
      </c>
      <c r="H3239" s="4">
        <f t="shared" si="357"/>
        <v>1560</v>
      </c>
      <c r="I3239" s="4">
        <f t="shared" si="358"/>
        <v>0</v>
      </c>
      <c r="J3239" s="4">
        <f t="shared" si="356"/>
        <v>55000</v>
      </c>
      <c r="K3239" s="4">
        <f t="shared" si="353"/>
        <v>6000</v>
      </c>
      <c r="L3239" s="4">
        <f>IF(D3239=1,"",VLOOKUP(D3239,系数!$AA$1:$AJ$12,MATCH(C3239,圣物评级,0),1))</f>
        <v>55</v>
      </c>
      <c r="M3239" s="4">
        <f t="shared" si="359"/>
        <v>2010295</v>
      </c>
    </row>
    <row r="3240" spans="1:13" x14ac:dyDescent="0.3">
      <c r="A3240" s="4">
        <f t="shared" si="354"/>
        <v>81000027</v>
      </c>
      <c r="B3240" s="4">
        <v>2</v>
      </c>
      <c r="C3240" s="4">
        <f>INDEX(属性!F:F,MATCH(强化!A3240,属性!A:A,0))</f>
        <v>17</v>
      </c>
      <c r="D3240" s="4">
        <f t="shared" si="355"/>
        <v>118</v>
      </c>
      <c r="E3240" s="4">
        <v>0</v>
      </c>
      <c r="F3240" s="4">
        <v>0</v>
      </c>
      <c r="G3240" s="4">
        <v>0</v>
      </c>
      <c r="H3240" s="4">
        <f t="shared" si="357"/>
        <v>1570</v>
      </c>
      <c r="I3240" s="4">
        <f t="shared" si="358"/>
        <v>0</v>
      </c>
      <c r="J3240" s="4">
        <f t="shared" si="356"/>
        <v>55000</v>
      </c>
      <c r="K3240" s="4">
        <f t="shared" si="353"/>
        <v>6000</v>
      </c>
      <c r="L3240" s="4">
        <f>IF(D3240=1,"",VLOOKUP(D3240,系数!$AA$1:$AJ$12,MATCH(C3240,圣物评级,0),1))</f>
        <v>55</v>
      </c>
      <c r="M3240" s="4">
        <f t="shared" si="359"/>
        <v>2065295</v>
      </c>
    </row>
    <row r="3241" spans="1:13" x14ac:dyDescent="0.3">
      <c r="A3241" s="4">
        <f t="shared" si="354"/>
        <v>81000027</v>
      </c>
      <c r="B3241" s="4">
        <v>2</v>
      </c>
      <c r="C3241" s="4">
        <f>INDEX(属性!F:F,MATCH(强化!A3241,属性!A:A,0))</f>
        <v>17</v>
      </c>
      <c r="D3241" s="4">
        <f t="shared" si="355"/>
        <v>119</v>
      </c>
      <c r="E3241" s="4">
        <v>0</v>
      </c>
      <c r="F3241" s="4">
        <v>0</v>
      </c>
      <c r="G3241" s="4">
        <v>0</v>
      </c>
      <c r="H3241" s="4">
        <f t="shared" si="357"/>
        <v>1580</v>
      </c>
      <c r="I3241" s="4">
        <f t="shared" si="358"/>
        <v>0</v>
      </c>
      <c r="J3241" s="4">
        <f t="shared" si="356"/>
        <v>55000</v>
      </c>
      <c r="K3241" s="4">
        <f t="shared" si="353"/>
        <v>6000</v>
      </c>
      <c r="L3241" s="4">
        <f>IF(D3241=1,"",VLOOKUP(D3241,系数!$AA$1:$AJ$12,MATCH(C3241,圣物评级,0),1))</f>
        <v>55</v>
      </c>
      <c r="M3241" s="4">
        <f t="shared" si="359"/>
        <v>2120295</v>
      </c>
    </row>
    <row r="3242" spans="1:13" x14ac:dyDescent="0.3">
      <c r="A3242" s="4">
        <f t="shared" si="354"/>
        <v>81000027</v>
      </c>
      <c r="B3242" s="4">
        <v>2</v>
      </c>
      <c r="C3242" s="4">
        <f>INDEX(属性!F:F,MATCH(强化!A3242,属性!A:A,0))</f>
        <v>17</v>
      </c>
      <c r="D3242" s="4">
        <f t="shared" si="355"/>
        <v>120</v>
      </c>
      <c r="E3242" s="4">
        <v>0</v>
      </c>
      <c r="F3242" s="4">
        <v>0</v>
      </c>
      <c r="G3242" s="4">
        <v>0</v>
      </c>
      <c r="H3242" s="4">
        <f t="shared" si="357"/>
        <v>1590</v>
      </c>
      <c r="I3242" s="4">
        <f t="shared" si="358"/>
        <v>0</v>
      </c>
      <c r="J3242" s="4">
        <f t="shared" si="356"/>
        <v>55000</v>
      </c>
      <c r="K3242" s="4">
        <f t="shared" si="353"/>
        <v>6000</v>
      </c>
      <c r="L3242" s="4">
        <f>IF(D3242=1,"",VLOOKUP(D3242,系数!$AA$1:$AJ$12,MATCH(C3242,圣物评级,0),1))</f>
        <v>55</v>
      </c>
      <c r="M3242" s="4">
        <f t="shared" si="359"/>
        <v>2175295</v>
      </c>
    </row>
    <row r="3243" spans="1:13" x14ac:dyDescent="0.3">
      <c r="A3243" s="4">
        <f t="shared" si="354"/>
        <v>81000028</v>
      </c>
      <c r="B3243" s="4">
        <v>2</v>
      </c>
      <c r="C3243" s="4">
        <f>INDEX(属性!F:F,MATCH(强化!A3243,属性!A:A,0))</f>
        <v>17</v>
      </c>
      <c r="D3243" s="4">
        <f t="shared" si="355"/>
        <v>1</v>
      </c>
      <c r="E3243" s="4">
        <v>0</v>
      </c>
      <c r="F3243" s="4">
        <v>0</v>
      </c>
      <c r="G3243" s="4">
        <v>0</v>
      </c>
      <c r="H3243" s="4">
        <f t="shared" si="357"/>
        <v>400</v>
      </c>
      <c r="I3243" s="4">
        <f t="shared" si="358"/>
        <v>0</v>
      </c>
      <c r="J3243" s="4">
        <f t="shared" si="356"/>
        <v>10</v>
      </c>
      <c r="K3243" s="4">
        <f t="shared" si="353"/>
        <v>6000</v>
      </c>
      <c r="L3243" s="4" t="str">
        <f>IF(D3243=1,"",VLOOKUP(D3243,系数!$AA$1:$AJ$12,MATCH(C3243,圣物评级,0),1))</f>
        <v/>
      </c>
      <c r="M3243" s="4">
        <f t="shared" si="359"/>
        <v>0</v>
      </c>
    </row>
    <row r="3244" spans="1:13" x14ac:dyDescent="0.3">
      <c r="A3244" s="4">
        <f t="shared" si="354"/>
        <v>81000028</v>
      </c>
      <c r="B3244" s="4">
        <v>2</v>
      </c>
      <c r="C3244" s="4">
        <f>INDEX(属性!F:F,MATCH(强化!A3244,属性!A:A,0))</f>
        <v>17</v>
      </c>
      <c r="D3244" s="4">
        <f t="shared" si="355"/>
        <v>2</v>
      </c>
      <c r="E3244" s="4">
        <v>0</v>
      </c>
      <c r="F3244" s="4">
        <v>0</v>
      </c>
      <c r="G3244" s="4">
        <v>0</v>
      </c>
      <c r="H3244" s="4">
        <f t="shared" si="357"/>
        <v>410</v>
      </c>
      <c r="I3244" s="4">
        <f t="shared" si="358"/>
        <v>0</v>
      </c>
      <c r="J3244" s="4">
        <f t="shared" si="356"/>
        <v>20</v>
      </c>
      <c r="K3244" s="4">
        <f t="shared" si="353"/>
        <v>6000</v>
      </c>
      <c r="L3244" s="4">
        <f>IF(D3244=1,"",VLOOKUP(D3244,系数!$AA$1:$AJ$12,MATCH(C3244,圣物评级,0),1))</f>
        <v>5</v>
      </c>
      <c r="M3244" s="4">
        <f t="shared" si="359"/>
        <v>10</v>
      </c>
    </row>
    <row r="3245" spans="1:13" x14ac:dyDescent="0.3">
      <c r="A3245" s="4">
        <f t="shared" si="354"/>
        <v>81000028</v>
      </c>
      <c r="B3245" s="4">
        <v>2</v>
      </c>
      <c r="C3245" s="4">
        <f>INDEX(属性!F:F,MATCH(强化!A3245,属性!A:A,0))</f>
        <v>17</v>
      </c>
      <c r="D3245" s="4">
        <f t="shared" si="355"/>
        <v>3</v>
      </c>
      <c r="E3245" s="4">
        <v>0</v>
      </c>
      <c r="F3245" s="4">
        <v>0</v>
      </c>
      <c r="G3245" s="4">
        <v>0</v>
      </c>
      <c r="H3245" s="4">
        <f t="shared" si="357"/>
        <v>420</v>
      </c>
      <c r="I3245" s="4">
        <f t="shared" si="358"/>
        <v>0</v>
      </c>
      <c r="J3245" s="4">
        <f t="shared" si="356"/>
        <v>30</v>
      </c>
      <c r="K3245" s="4">
        <f t="shared" si="353"/>
        <v>6000</v>
      </c>
      <c r="L3245" s="4">
        <f>IF(D3245=1,"",VLOOKUP(D3245,系数!$AA$1:$AJ$12,MATCH(C3245,圣物评级,0),1))</f>
        <v>5</v>
      </c>
      <c r="M3245" s="4">
        <f t="shared" si="359"/>
        <v>30</v>
      </c>
    </row>
    <row r="3246" spans="1:13" x14ac:dyDescent="0.3">
      <c r="A3246" s="4">
        <f t="shared" si="354"/>
        <v>81000028</v>
      </c>
      <c r="B3246" s="4">
        <v>2</v>
      </c>
      <c r="C3246" s="4">
        <f>INDEX(属性!F:F,MATCH(强化!A3246,属性!A:A,0))</f>
        <v>17</v>
      </c>
      <c r="D3246" s="4">
        <f t="shared" si="355"/>
        <v>4</v>
      </c>
      <c r="E3246" s="4">
        <v>0</v>
      </c>
      <c r="F3246" s="4">
        <v>0</v>
      </c>
      <c r="G3246" s="4">
        <v>0</v>
      </c>
      <c r="H3246" s="4">
        <f t="shared" si="357"/>
        <v>430</v>
      </c>
      <c r="I3246" s="4">
        <f t="shared" si="358"/>
        <v>0</v>
      </c>
      <c r="J3246" s="4">
        <f t="shared" si="356"/>
        <v>40</v>
      </c>
      <c r="K3246" s="4">
        <f t="shared" si="353"/>
        <v>6000</v>
      </c>
      <c r="L3246" s="4">
        <f>IF(D3246=1,"",VLOOKUP(D3246,系数!$AA$1:$AJ$12,MATCH(C3246,圣物评级,0),1))</f>
        <v>5</v>
      </c>
      <c r="M3246" s="4">
        <f t="shared" si="359"/>
        <v>60</v>
      </c>
    </row>
    <row r="3247" spans="1:13" x14ac:dyDescent="0.3">
      <c r="A3247" s="4">
        <f t="shared" si="354"/>
        <v>81000028</v>
      </c>
      <c r="B3247" s="4">
        <v>2</v>
      </c>
      <c r="C3247" s="4">
        <f>INDEX(属性!F:F,MATCH(强化!A3247,属性!A:A,0))</f>
        <v>17</v>
      </c>
      <c r="D3247" s="4">
        <f t="shared" si="355"/>
        <v>5</v>
      </c>
      <c r="E3247" s="4">
        <v>0</v>
      </c>
      <c r="F3247" s="4">
        <v>0</v>
      </c>
      <c r="G3247" s="4">
        <v>0</v>
      </c>
      <c r="H3247" s="4">
        <f t="shared" si="357"/>
        <v>440</v>
      </c>
      <c r="I3247" s="4">
        <f t="shared" si="358"/>
        <v>0</v>
      </c>
      <c r="J3247" s="4">
        <f t="shared" si="356"/>
        <v>50</v>
      </c>
      <c r="K3247" s="4">
        <f t="shared" si="353"/>
        <v>6000</v>
      </c>
      <c r="L3247" s="4">
        <f>IF(D3247=1,"",VLOOKUP(D3247,系数!$AA$1:$AJ$12,MATCH(C3247,圣物评级,0),1))</f>
        <v>5</v>
      </c>
      <c r="M3247" s="4">
        <f t="shared" si="359"/>
        <v>100</v>
      </c>
    </row>
    <row r="3248" spans="1:13" x14ac:dyDescent="0.3">
      <c r="A3248" s="4">
        <f t="shared" si="354"/>
        <v>81000028</v>
      </c>
      <c r="B3248" s="4">
        <v>2</v>
      </c>
      <c r="C3248" s="4">
        <f>INDEX(属性!F:F,MATCH(强化!A3248,属性!A:A,0))</f>
        <v>17</v>
      </c>
      <c r="D3248" s="4">
        <f t="shared" si="355"/>
        <v>6</v>
      </c>
      <c r="E3248" s="4">
        <v>0</v>
      </c>
      <c r="F3248" s="4">
        <v>0</v>
      </c>
      <c r="G3248" s="4">
        <v>0</v>
      </c>
      <c r="H3248" s="4">
        <f t="shared" si="357"/>
        <v>450</v>
      </c>
      <c r="I3248" s="4">
        <f t="shared" si="358"/>
        <v>0</v>
      </c>
      <c r="J3248" s="4">
        <f t="shared" si="356"/>
        <v>60</v>
      </c>
      <c r="K3248" s="4">
        <f t="shared" si="353"/>
        <v>6000</v>
      </c>
      <c r="L3248" s="4">
        <f>IF(D3248=1,"",VLOOKUP(D3248,系数!$AA$1:$AJ$12,MATCH(C3248,圣物评级,0),1))</f>
        <v>5</v>
      </c>
      <c r="M3248" s="4">
        <f t="shared" si="359"/>
        <v>150</v>
      </c>
    </row>
    <row r="3249" spans="1:13" x14ac:dyDescent="0.3">
      <c r="A3249" s="4">
        <f t="shared" si="354"/>
        <v>81000028</v>
      </c>
      <c r="B3249" s="4">
        <v>2</v>
      </c>
      <c r="C3249" s="4">
        <f>INDEX(属性!F:F,MATCH(强化!A3249,属性!A:A,0))</f>
        <v>17</v>
      </c>
      <c r="D3249" s="4">
        <f t="shared" si="355"/>
        <v>7</v>
      </c>
      <c r="E3249" s="4">
        <v>0</v>
      </c>
      <c r="F3249" s="4">
        <v>0</v>
      </c>
      <c r="G3249" s="4">
        <v>0</v>
      </c>
      <c r="H3249" s="4">
        <f t="shared" si="357"/>
        <v>460</v>
      </c>
      <c r="I3249" s="4">
        <f t="shared" si="358"/>
        <v>0</v>
      </c>
      <c r="J3249" s="4">
        <f t="shared" si="356"/>
        <v>70</v>
      </c>
      <c r="K3249" s="4">
        <f t="shared" si="353"/>
        <v>6000</v>
      </c>
      <c r="L3249" s="4">
        <f>IF(D3249=1,"",VLOOKUP(D3249,系数!$AA$1:$AJ$12,MATCH(C3249,圣物评级,0),1))</f>
        <v>5</v>
      </c>
      <c r="M3249" s="4">
        <f t="shared" si="359"/>
        <v>210</v>
      </c>
    </row>
    <row r="3250" spans="1:13" x14ac:dyDescent="0.3">
      <c r="A3250" s="4">
        <f t="shared" si="354"/>
        <v>81000028</v>
      </c>
      <c r="B3250" s="4">
        <v>2</v>
      </c>
      <c r="C3250" s="4">
        <f>INDEX(属性!F:F,MATCH(强化!A3250,属性!A:A,0))</f>
        <v>17</v>
      </c>
      <c r="D3250" s="4">
        <f t="shared" si="355"/>
        <v>8</v>
      </c>
      <c r="E3250" s="4">
        <v>0</v>
      </c>
      <c r="F3250" s="4">
        <v>0</v>
      </c>
      <c r="G3250" s="4">
        <v>0</v>
      </c>
      <c r="H3250" s="4">
        <f t="shared" si="357"/>
        <v>470</v>
      </c>
      <c r="I3250" s="4">
        <f t="shared" si="358"/>
        <v>0</v>
      </c>
      <c r="J3250" s="4">
        <f t="shared" si="356"/>
        <v>80</v>
      </c>
      <c r="K3250" s="4">
        <f t="shared" si="353"/>
        <v>6000</v>
      </c>
      <c r="L3250" s="4">
        <f>IF(D3250=1,"",VLOOKUP(D3250,系数!$AA$1:$AJ$12,MATCH(C3250,圣物评级,0),1))</f>
        <v>5</v>
      </c>
      <c r="M3250" s="4">
        <f t="shared" si="359"/>
        <v>280</v>
      </c>
    </row>
    <row r="3251" spans="1:13" x14ac:dyDescent="0.3">
      <c r="A3251" s="4">
        <f t="shared" si="354"/>
        <v>81000028</v>
      </c>
      <c r="B3251" s="4">
        <v>2</v>
      </c>
      <c r="C3251" s="4">
        <f>INDEX(属性!F:F,MATCH(强化!A3251,属性!A:A,0))</f>
        <v>17</v>
      </c>
      <c r="D3251" s="4">
        <f t="shared" si="355"/>
        <v>9</v>
      </c>
      <c r="E3251" s="4">
        <v>0</v>
      </c>
      <c r="F3251" s="4">
        <v>0</v>
      </c>
      <c r="G3251" s="4">
        <v>0</v>
      </c>
      <c r="H3251" s="4">
        <f t="shared" si="357"/>
        <v>480</v>
      </c>
      <c r="I3251" s="4">
        <f t="shared" si="358"/>
        <v>0</v>
      </c>
      <c r="J3251" s="4">
        <f t="shared" si="356"/>
        <v>90</v>
      </c>
      <c r="K3251" s="4">
        <f t="shared" si="353"/>
        <v>6000</v>
      </c>
      <c r="L3251" s="4">
        <f>IF(D3251=1,"",VLOOKUP(D3251,系数!$AA$1:$AJ$12,MATCH(C3251,圣物评级,0),1))</f>
        <v>5</v>
      </c>
      <c r="M3251" s="4">
        <f t="shared" si="359"/>
        <v>360</v>
      </c>
    </row>
    <row r="3252" spans="1:13" x14ac:dyDescent="0.3">
      <c r="A3252" s="4">
        <f t="shared" si="354"/>
        <v>81000028</v>
      </c>
      <c r="B3252" s="4">
        <v>2</v>
      </c>
      <c r="C3252" s="4">
        <f>INDEX(属性!F:F,MATCH(强化!A3252,属性!A:A,0))</f>
        <v>17</v>
      </c>
      <c r="D3252" s="4">
        <f t="shared" si="355"/>
        <v>10</v>
      </c>
      <c r="E3252" s="4">
        <v>0</v>
      </c>
      <c r="F3252" s="4">
        <v>0</v>
      </c>
      <c r="G3252" s="4">
        <v>0</v>
      </c>
      <c r="H3252" s="4">
        <f t="shared" si="357"/>
        <v>490</v>
      </c>
      <c r="I3252" s="4">
        <f t="shared" si="358"/>
        <v>0</v>
      </c>
      <c r="J3252" s="4">
        <f t="shared" si="356"/>
        <v>100</v>
      </c>
      <c r="K3252" s="4">
        <f t="shared" ref="K3252:K3315" si="360">60*100</f>
        <v>6000</v>
      </c>
      <c r="L3252" s="4">
        <f>IF(D3252=1,"",VLOOKUP(D3252,系数!$AA$1:$AJ$12,MATCH(C3252,圣物评级,0),1))</f>
        <v>10</v>
      </c>
      <c r="M3252" s="4">
        <f t="shared" si="359"/>
        <v>450</v>
      </c>
    </row>
    <row r="3253" spans="1:13" x14ac:dyDescent="0.3">
      <c r="A3253" s="4">
        <f t="shared" si="354"/>
        <v>81000028</v>
      </c>
      <c r="B3253" s="4">
        <v>2</v>
      </c>
      <c r="C3253" s="4">
        <f>INDEX(属性!F:F,MATCH(强化!A3253,属性!A:A,0))</f>
        <v>17</v>
      </c>
      <c r="D3253" s="4">
        <f t="shared" si="355"/>
        <v>11</v>
      </c>
      <c r="E3253" s="4">
        <v>0</v>
      </c>
      <c r="F3253" s="4">
        <v>0</v>
      </c>
      <c r="G3253" s="4">
        <v>0</v>
      </c>
      <c r="H3253" s="4">
        <f t="shared" si="357"/>
        <v>500</v>
      </c>
      <c r="I3253" s="4">
        <f t="shared" si="358"/>
        <v>0</v>
      </c>
      <c r="J3253" s="4">
        <f t="shared" si="356"/>
        <v>120</v>
      </c>
      <c r="K3253" s="4">
        <f t="shared" si="360"/>
        <v>6000</v>
      </c>
      <c r="L3253" s="4">
        <f>IF(D3253=1,"",VLOOKUP(D3253,系数!$AA$1:$AJ$12,MATCH(C3253,圣物评级,0),1))</f>
        <v>10</v>
      </c>
      <c r="M3253" s="4">
        <f t="shared" si="359"/>
        <v>550</v>
      </c>
    </row>
    <row r="3254" spans="1:13" x14ac:dyDescent="0.3">
      <c r="A3254" s="4">
        <f t="shared" si="354"/>
        <v>81000028</v>
      </c>
      <c r="B3254" s="4">
        <v>2</v>
      </c>
      <c r="C3254" s="4">
        <f>INDEX(属性!F:F,MATCH(强化!A3254,属性!A:A,0))</f>
        <v>17</v>
      </c>
      <c r="D3254" s="4">
        <f t="shared" si="355"/>
        <v>12</v>
      </c>
      <c r="E3254" s="4">
        <v>0</v>
      </c>
      <c r="F3254" s="4">
        <v>0</v>
      </c>
      <c r="G3254" s="4">
        <v>0</v>
      </c>
      <c r="H3254" s="4">
        <f t="shared" si="357"/>
        <v>510</v>
      </c>
      <c r="I3254" s="4">
        <f t="shared" si="358"/>
        <v>0</v>
      </c>
      <c r="J3254" s="4">
        <f t="shared" si="356"/>
        <v>140</v>
      </c>
      <c r="K3254" s="4">
        <f t="shared" si="360"/>
        <v>6000</v>
      </c>
      <c r="L3254" s="4">
        <f>IF(D3254=1,"",VLOOKUP(D3254,系数!$AA$1:$AJ$12,MATCH(C3254,圣物评级,0),1))</f>
        <v>10</v>
      </c>
      <c r="M3254" s="4">
        <f t="shared" si="359"/>
        <v>670</v>
      </c>
    </row>
    <row r="3255" spans="1:13" x14ac:dyDescent="0.3">
      <c r="A3255" s="4">
        <f t="shared" si="354"/>
        <v>81000028</v>
      </c>
      <c r="B3255" s="4">
        <v>2</v>
      </c>
      <c r="C3255" s="4">
        <f>INDEX(属性!F:F,MATCH(强化!A3255,属性!A:A,0))</f>
        <v>17</v>
      </c>
      <c r="D3255" s="4">
        <f t="shared" si="355"/>
        <v>13</v>
      </c>
      <c r="E3255" s="4">
        <v>0</v>
      </c>
      <c r="F3255" s="4">
        <v>0</v>
      </c>
      <c r="G3255" s="4">
        <v>0</v>
      </c>
      <c r="H3255" s="4">
        <f t="shared" si="357"/>
        <v>520</v>
      </c>
      <c r="I3255" s="4">
        <f t="shared" si="358"/>
        <v>0</v>
      </c>
      <c r="J3255" s="4">
        <f t="shared" si="356"/>
        <v>160</v>
      </c>
      <c r="K3255" s="4">
        <f t="shared" si="360"/>
        <v>6000</v>
      </c>
      <c r="L3255" s="4">
        <f>IF(D3255=1,"",VLOOKUP(D3255,系数!$AA$1:$AJ$12,MATCH(C3255,圣物评级,0),1))</f>
        <v>10</v>
      </c>
      <c r="M3255" s="4">
        <f t="shared" si="359"/>
        <v>810</v>
      </c>
    </row>
    <row r="3256" spans="1:13" x14ac:dyDescent="0.3">
      <c r="A3256" s="4">
        <f t="shared" si="354"/>
        <v>81000028</v>
      </c>
      <c r="B3256" s="4">
        <v>2</v>
      </c>
      <c r="C3256" s="4">
        <f>INDEX(属性!F:F,MATCH(强化!A3256,属性!A:A,0))</f>
        <v>17</v>
      </c>
      <c r="D3256" s="4">
        <f t="shared" si="355"/>
        <v>14</v>
      </c>
      <c r="E3256" s="4">
        <v>0</v>
      </c>
      <c r="F3256" s="4">
        <v>0</v>
      </c>
      <c r="G3256" s="4">
        <v>0</v>
      </c>
      <c r="H3256" s="4">
        <f t="shared" si="357"/>
        <v>530</v>
      </c>
      <c r="I3256" s="4">
        <f t="shared" si="358"/>
        <v>0</v>
      </c>
      <c r="J3256" s="4">
        <f t="shared" si="356"/>
        <v>180</v>
      </c>
      <c r="K3256" s="4">
        <f t="shared" si="360"/>
        <v>6000</v>
      </c>
      <c r="L3256" s="4">
        <f>IF(D3256=1,"",VLOOKUP(D3256,系数!$AA$1:$AJ$12,MATCH(C3256,圣物评级,0),1))</f>
        <v>10</v>
      </c>
      <c r="M3256" s="4">
        <f t="shared" si="359"/>
        <v>970</v>
      </c>
    </row>
    <row r="3257" spans="1:13" x14ac:dyDescent="0.3">
      <c r="A3257" s="4">
        <f t="shared" si="354"/>
        <v>81000028</v>
      </c>
      <c r="B3257" s="4">
        <v>2</v>
      </c>
      <c r="C3257" s="4">
        <f>INDEX(属性!F:F,MATCH(强化!A3257,属性!A:A,0))</f>
        <v>17</v>
      </c>
      <c r="D3257" s="4">
        <f t="shared" si="355"/>
        <v>15</v>
      </c>
      <c r="E3257" s="4">
        <v>0</v>
      </c>
      <c r="F3257" s="4">
        <v>0</v>
      </c>
      <c r="G3257" s="4">
        <v>0</v>
      </c>
      <c r="H3257" s="4">
        <f t="shared" si="357"/>
        <v>540</v>
      </c>
      <c r="I3257" s="4">
        <f t="shared" si="358"/>
        <v>0</v>
      </c>
      <c r="J3257" s="4">
        <f t="shared" si="356"/>
        <v>200</v>
      </c>
      <c r="K3257" s="4">
        <f t="shared" si="360"/>
        <v>6000</v>
      </c>
      <c r="L3257" s="4">
        <f>IF(D3257=1,"",VLOOKUP(D3257,系数!$AA$1:$AJ$12,MATCH(C3257,圣物评级,0),1))</f>
        <v>10</v>
      </c>
      <c r="M3257" s="4">
        <f t="shared" si="359"/>
        <v>1150</v>
      </c>
    </row>
    <row r="3258" spans="1:13" x14ac:dyDescent="0.3">
      <c r="A3258" s="4">
        <f t="shared" si="354"/>
        <v>81000028</v>
      </c>
      <c r="B3258" s="4">
        <v>2</v>
      </c>
      <c r="C3258" s="4">
        <f>INDEX(属性!F:F,MATCH(强化!A3258,属性!A:A,0))</f>
        <v>17</v>
      </c>
      <c r="D3258" s="4">
        <f t="shared" si="355"/>
        <v>16</v>
      </c>
      <c r="E3258" s="4">
        <v>0</v>
      </c>
      <c r="F3258" s="4">
        <v>0</v>
      </c>
      <c r="G3258" s="4">
        <v>0</v>
      </c>
      <c r="H3258" s="4">
        <f t="shared" si="357"/>
        <v>550</v>
      </c>
      <c r="I3258" s="4">
        <f t="shared" si="358"/>
        <v>0</v>
      </c>
      <c r="J3258" s="4">
        <f t="shared" si="356"/>
        <v>220</v>
      </c>
      <c r="K3258" s="4">
        <f t="shared" si="360"/>
        <v>6000</v>
      </c>
      <c r="L3258" s="4">
        <f>IF(D3258=1,"",VLOOKUP(D3258,系数!$AA$1:$AJ$12,MATCH(C3258,圣物评级,0),1))</f>
        <v>10</v>
      </c>
      <c r="M3258" s="4">
        <f t="shared" si="359"/>
        <v>1350</v>
      </c>
    </row>
    <row r="3259" spans="1:13" x14ac:dyDescent="0.3">
      <c r="A3259" s="4">
        <f t="shared" si="354"/>
        <v>81000028</v>
      </c>
      <c r="B3259" s="4">
        <v>2</v>
      </c>
      <c r="C3259" s="4">
        <f>INDEX(属性!F:F,MATCH(强化!A3259,属性!A:A,0))</f>
        <v>17</v>
      </c>
      <c r="D3259" s="4">
        <f t="shared" si="355"/>
        <v>17</v>
      </c>
      <c r="E3259" s="4">
        <v>0</v>
      </c>
      <c r="F3259" s="4">
        <v>0</v>
      </c>
      <c r="G3259" s="4">
        <v>0</v>
      </c>
      <c r="H3259" s="4">
        <f t="shared" si="357"/>
        <v>560</v>
      </c>
      <c r="I3259" s="4">
        <f t="shared" si="358"/>
        <v>0</v>
      </c>
      <c r="J3259" s="4">
        <f t="shared" si="356"/>
        <v>240</v>
      </c>
      <c r="K3259" s="4">
        <f t="shared" si="360"/>
        <v>6000</v>
      </c>
      <c r="L3259" s="4">
        <f>IF(D3259=1,"",VLOOKUP(D3259,系数!$AA$1:$AJ$12,MATCH(C3259,圣物评级,0),1))</f>
        <v>10</v>
      </c>
      <c r="M3259" s="4">
        <f t="shared" si="359"/>
        <v>1570</v>
      </c>
    </row>
    <row r="3260" spans="1:13" x14ac:dyDescent="0.3">
      <c r="A3260" s="4">
        <f t="shared" ref="A3260:A3323" si="361">A3140+1</f>
        <v>81000028</v>
      </c>
      <c r="B3260" s="4">
        <v>2</v>
      </c>
      <c r="C3260" s="4">
        <f>INDEX(属性!F:F,MATCH(强化!A3260,属性!A:A,0))</f>
        <v>17</v>
      </c>
      <c r="D3260" s="4">
        <f t="shared" ref="D3260:D3323" si="362">D3140</f>
        <v>18</v>
      </c>
      <c r="E3260" s="4">
        <v>0</v>
      </c>
      <c r="F3260" s="4">
        <v>0</v>
      </c>
      <c r="G3260" s="4">
        <v>0</v>
      </c>
      <c r="H3260" s="4">
        <f t="shared" si="357"/>
        <v>570</v>
      </c>
      <c r="I3260" s="4">
        <f t="shared" si="358"/>
        <v>0</v>
      </c>
      <c r="J3260" s="4">
        <f t="shared" ref="J3260:J3323" si="363">J3140</f>
        <v>260</v>
      </c>
      <c r="K3260" s="4">
        <f t="shared" si="360"/>
        <v>6000</v>
      </c>
      <c r="L3260" s="4">
        <f>IF(D3260=1,"",VLOOKUP(D3260,系数!$AA$1:$AJ$12,MATCH(C3260,圣物评级,0),1))</f>
        <v>10</v>
      </c>
      <c r="M3260" s="4">
        <f t="shared" si="359"/>
        <v>1810</v>
      </c>
    </row>
    <row r="3261" spans="1:13" x14ac:dyDescent="0.3">
      <c r="A3261" s="4">
        <f t="shared" si="361"/>
        <v>81000028</v>
      </c>
      <c r="B3261" s="4">
        <v>2</v>
      </c>
      <c r="C3261" s="4">
        <f>INDEX(属性!F:F,MATCH(强化!A3261,属性!A:A,0))</f>
        <v>17</v>
      </c>
      <c r="D3261" s="4">
        <f t="shared" si="362"/>
        <v>19</v>
      </c>
      <c r="E3261" s="4">
        <v>0</v>
      </c>
      <c r="F3261" s="4">
        <v>0</v>
      </c>
      <c r="G3261" s="4">
        <v>0</v>
      </c>
      <c r="H3261" s="4">
        <f t="shared" si="357"/>
        <v>580</v>
      </c>
      <c r="I3261" s="4">
        <f t="shared" si="358"/>
        <v>0</v>
      </c>
      <c r="J3261" s="4">
        <f t="shared" si="363"/>
        <v>280</v>
      </c>
      <c r="K3261" s="4">
        <f t="shared" si="360"/>
        <v>6000</v>
      </c>
      <c r="L3261" s="4">
        <f>IF(D3261=1,"",VLOOKUP(D3261,系数!$AA$1:$AJ$12,MATCH(C3261,圣物评级,0),1))</f>
        <v>10</v>
      </c>
      <c r="M3261" s="4">
        <f t="shared" si="359"/>
        <v>2070</v>
      </c>
    </row>
    <row r="3262" spans="1:13" x14ac:dyDescent="0.3">
      <c r="A3262" s="4">
        <f t="shared" si="361"/>
        <v>81000028</v>
      </c>
      <c r="B3262" s="4">
        <v>2</v>
      </c>
      <c r="C3262" s="4">
        <f>INDEX(属性!F:F,MATCH(强化!A3262,属性!A:A,0))</f>
        <v>17</v>
      </c>
      <c r="D3262" s="4">
        <f t="shared" si="362"/>
        <v>20</v>
      </c>
      <c r="E3262" s="4">
        <v>0</v>
      </c>
      <c r="F3262" s="4">
        <v>0</v>
      </c>
      <c r="G3262" s="4">
        <v>0</v>
      </c>
      <c r="H3262" s="4">
        <f t="shared" si="357"/>
        <v>590</v>
      </c>
      <c r="I3262" s="4">
        <f t="shared" si="358"/>
        <v>0</v>
      </c>
      <c r="J3262" s="4">
        <f t="shared" si="363"/>
        <v>300</v>
      </c>
      <c r="K3262" s="4">
        <f t="shared" si="360"/>
        <v>6000</v>
      </c>
      <c r="L3262" s="4">
        <f>IF(D3262=1,"",VLOOKUP(D3262,系数!$AA$1:$AJ$12,MATCH(C3262,圣物评级,0),1))</f>
        <v>15</v>
      </c>
      <c r="M3262" s="4">
        <f t="shared" si="359"/>
        <v>2350</v>
      </c>
    </row>
    <row r="3263" spans="1:13" x14ac:dyDescent="0.3">
      <c r="A3263" s="4">
        <f t="shared" si="361"/>
        <v>81000028</v>
      </c>
      <c r="B3263" s="4">
        <v>2</v>
      </c>
      <c r="C3263" s="4">
        <f>INDEX(属性!F:F,MATCH(强化!A3263,属性!A:A,0))</f>
        <v>17</v>
      </c>
      <c r="D3263" s="4">
        <f t="shared" si="362"/>
        <v>21</v>
      </c>
      <c r="E3263" s="4">
        <v>0</v>
      </c>
      <c r="F3263" s="4">
        <v>0</v>
      </c>
      <c r="G3263" s="4">
        <v>0</v>
      </c>
      <c r="H3263" s="4">
        <f t="shared" si="357"/>
        <v>600</v>
      </c>
      <c r="I3263" s="4">
        <f t="shared" si="358"/>
        <v>0</v>
      </c>
      <c r="J3263" s="4">
        <f t="shared" si="363"/>
        <v>320</v>
      </c>
      <c r="K3263" s="4">
        <f t="shared" si="360"/>
        <v>6000</v>
      </c>
      <c r="L3263" s="4">
        <f>IF(D3263=1,"",VLOOKUP(D3263,系数!$AA$1:$AJ$12,MATCH(C3263,圣物评级,0),1))</f>
        <v>15</v>
      </c>
      <c r="M3263" s="4">
        <f t="shared" si="359"/>
        <v>2650</v>
      </c>
    </row>
    <row r="3264" spans="1:13" x14ac:dyDescent="0.3">
      <c r="A3264" s="4">
        <f t="shared" si="361"/>
        <v>81000028</v>
      </c>
      <c r="B3264" s="4">
        <v>2</v>
      </c>
      <c r="C3264" s="4">
        <f>INDEX(属性!F:F,MATCH(强化!A3264,属性!A:A,0))</f>
        <v>17</v>
      </c>
      <c r="D3264" s="4">
        <f t="shared" si="362"/>
        <v>22</v>
      </c>
      <c r="E3264" s="4">
        <v>0</v>
      </c>
      <c r="F3264" s="4">
        <v>0</v>
      </c>
      <c r="G3264" s="4">
        <v>0</v>
      </c>
      <c r="H3264" s="4">
        <f t="shared" si="357"/>
        <v>610</v>
      </c>
      <c r="I3264" s="4">
        <f t="shared" si="358"/>
        <v>0</v>
      </c>
      <c r="J3264" s="4">
        <f t="shared" si="363"/>
        <v>340</v>
      </c>
      <c r="K3264" s="4">
        <f t="shared" si="360"/>
        <v>6000</v>
      </c>
      <c r="L3264" s="4">
        <f>IF(D3264=1,"",VLOOKUP(D3264,系数!$AA$1:$AJ$12,MATCH(C3264,圣物评级,0),1))</f>
        <v>15</v>
      </c>
      <c r="M3264" s="4">
        <f t="shared" si="359"/>
        <v>2970</v>
      </c>
    </row>
    <row r="3265" spans="1:13" x14ac:dyDescent="0.3">
      <c r="A3265" s="4">
        <f t="shared" si="361"/>
        <v>81000028</v>
      </c>
      <c r="B3265" s="4">
        <v>2</v>
      </c>
      <c r="C3265" s="4">
        <f>INDEX(属性!F:F,MATCH(强化!A3265,属性!A:A,0))</f>
        <v>17</v>
      </c>
      <c r="D3265" s="4">
        <f t="shared" si="362"/>
        <v>23</v>
      </c>
      <c r="E3265" s="4">
        <v>0</v>
      </c>
      <c r="F3265" s="4">
        <v>0</v>
      </c>
      <c r="G3265" s="4">
        <v>0</v>
      </c>
      <c r="H3265" s="4">
        <f t="shared" si="357"/>
        <v>620</v>
      </c>
      <c r="I3265" s="4">
        <f t="shared" si="358"/>
        <v>0</v>
      </c>
      <c r="J3265" s="4">
        <f t="shared" si="363"/>
        <v>360</v>
      </c>
      <c r="K3265" s="4">
        <f t="shared" si="360"/>
        <v>6000</v>
      </c>
      <c r="L3265" s="4">
        <f>IF(D3265=1,"",VLOOKUP(D3265,系数!$AA$1:$AJ$12,MATCH(C3265,圣物评级,0),1))</f>
        <v>15</v>
      </c>
      <c r="M3265" s="4">
        <f t="shared" si="359"/>
        <v>3310</v>
      </c>
    </row>
    <row r="3266" spans="1:13" x14ac:dyDescent="0.3">
      <c r="A3266" s="4">
        <f t="shared" si="361"/>
        <v>81000028</v>
      </c>
      <c r="B3266" s="4">
        <v>2</v>
      </c>
      <c r="C3266" s="4">
        <f>INDEX(属性!F:F,MATCH(强化!A3266,属性!A:A,0))</f>
        <v>17</v>
      </c>
      <c r="D3266" s="4">
        <f t="shared" si="362"/>
        <v>24</v>
      </c>
      <c r="E3266" s="4">
        <v>0</v>
      </c>
      <c r="F3266" s="4">
        <v>0</v>
      </c>
      <c r="G3266" s="4">
        <v>0</v>
      </c>
      <c r="H3266" s="4">
        <f t="shared" si="357"/>
        <v>630</v>
      </c>
      <c r="I3266" s="4">
        <f t="shared" si="358"/>
        <v>0</v>
      </c>
      <c r="J3266" s="4">
        <f t="shared" si="363"/>
        <v>380</v>
      </c>
      <c r="K3266" s="4">
        <f t="shared" si="360"/>
        <v>6000</v>
      </c>
      <c r="L3266" s="4">
        <f>IF(D3266=1,"",VLOOKUP(D3266,系数!$AA$1:$AJ$12,MATCH(C3266,圣物评级,0),1))</f>
        <v>15</v>
      </c>
      <c r="M3266" s="4">
        <f t="shared" si="359"/>
        <v>3670</v>
      </c>
    </row>
    <row r="3267" spans="1:13" x14ac:dyDescent="0.3">
      <c r="A3267" s="4">
        <f t="shared" si="361"/>
        <v>81000028</v>
      </c>
      <c r="B3267" s="4">
        <v>2</v>
      </c>
      <c r="C3267" s="4">
        <f>INDEX(属性!F:F,MATCH(强化!A3267,属性!A:A,0))</f>
        <v>17</v>
      </c>
      <c r="D3267" s="4">
        <f t="shared" si="362"/>
        <v>25</v>
      </c>
      <c r="E3267" s="4">
        <v>0</v>
      </c>
      <c r="F3267" s="4">
        <v>0</v>
      </c>
      <c r="G3267" s="4">
        <v>0</v>
      </c>
      <c r="H3267" s="4">
        <f t="shared" ref="H3267:H3330" si="364">IF(B3267=1,0,VLOOKUP($C3267,圣物数值,2,0)+VLOOKUP($C3267,圣物数值,3,0)*($D3267-1))</f>
        <v>640</v>
      </c>
      <c r="I3267" s="4">
        <f t="shared" ref="I3267:I3330" si="365">IF(B3267=2,0,VLOOKUP($C3267,圣物数值,2,0)+VLOOKUP($C3267,圣物数值,3,0)*($D3267-1))</f>
        <v>0</v>
      </c>
      <c r="J3267" s="4">
        <f t="shared" si="363"/>
        <v>400</v>
      </c>
      <c r="K3267" s="4">
        <f t="shared" si="360"/>
        <v>6000</v>
      </c>
      <c r="L3267" s="4">
        <f>IF(D3267=1,"",VLOOKUP(D3267,系数!$AA$1:$AJ$12,MATCH(C3267,圣物评级,0),1))</f>
        <v>15</v>
      </c>
      <c r="M3267" s="4">
        <f t="shared" ref="M3267:M3330" si="366">IF(D3267=1,0,M3266+J3266)</f>
        <v>4050</v>
      </c>
    </row>
    <row r="3268" spans="1:13" x14ac:dyDescent="0.3">
      <c r="A3268" s="4">
        <f t="shared" si="361"/>
        <v>81000028</v>
      </c>
      <c r="B3268" s="4">
        <v>2</v>
      </c>
      <c r="C3268" s="4">
        <f>INDEX(属性!F:F,MATCH(强化!A3268,属性!A:A,0))</f>
        <v>17</v>
      </c>
      <c r="D3268" s="4">
        <f t="shared" si="362"/>
        <v>26</v>
      </c>
      <c r="E3268" s="4">
        <v>0</v>
      </c>
      <c r="F3268" s="4">
        <v>0</v>
      </c>
      <c r="G3268" s="4">
        <v>0</v>
      </c>
      <c r="H3268" s="4">
        <f t="shared" si="364"/>
        <v>650</v>
      </c>
      <c r="I3268" s="4">
        <f t="shared" si="365"/>
        <v>0</v>
      </c>
      <c r="J3268" s="4">
        <f t="shared" si="363"/>
        <v>420</v>
      </c>
      <c r="K3268" s="4">
        <f t="shared" si="360"/>
        <v>6000</v>
      </c>
      <c r="L3268" s="4">
        <f>IF(D3268=1,"",VLOOKUP(D3268,系数!$AA$1:$AJ$12,MATCH(C3268,圣物评级,0),1))</f>
        <v>15</v>
      </c>
      <c r="M3268" s="4">
        <f t="shared" si="366"/>
        <v>4450</v>
      </c>
    </row>
    <row r="3269" spans="1:13" x14ac:dyDescent="0.3">
      <c r="A3269" s="4">
        <f t="shared" si="361"/>
        <v>81000028</v>
      </c>
      <c r="B3269" s="4">
        <v>2</v>
      </c>
      <c r="C3269" s="4">
        <f>INDEX(属性!F:F,MATCH(强化!A3269,属性!A:A,0))</f>
        <v>17</v>
      </c>
      <c r="D3269" s="4">
        <f t="shared" si="362"/>
        <v>27</v>
      </c>
      <c r="E3269" s="4">
        <v>0</v>
      </c>
      <c r="F3269" s="4">
        <v>0</v>
      </c>
      <c r="G3269" s="4">
        <v>0</v>
      </c>
      <c r="H3269" s="4">
        <f t="shared" si="364"/>
        <v>660</v>
      </c>
      <c r="I3269" s="4">
        <f t="shared" si="365"/>
        <v>0</v>
      </c>
      <c r="J3269" s="4">
        <f t="shared" si="363"/>
        <v>440</v>
      </c>
      <c r="K3269" s="4">
        <f t="shared" si="360"/>
        <v>6000</v>
      </c>
      <c r="L3269" s="4">
        <f>IF(D3269=1,"",VLOOKUP(D3269,系数!$AA$1:$AJ$12,MATCH(C3269,圣物评级,0),1))</f>
        <v>15</v>
      </c>
      <c r="M3269" s="4">
        <f t="shared" si="366"/>
        <v>4870</v>
      </c>
    </row>
    <row r="3270" spans="1:13" x14ac:dyDescent="0.3">
      <c r="A3270" s="4">
        <f t="shared" si="361"/>
        <v>81000028</v>
      </c>
      <c r="B3270" s="4">
        <v>2</v>
      </c>
      <c r="C3270" s="4">
        <f>INDEX(属性!F:F,MATCH(强化!A3270,属性!A:A,0))</f>
        <v>17</v>
      </c>
      <c r="D3270" s="4">
        <f t="shared" si="362"/>
        <v>28</v>
      </c>
      <c r="E3270" s="4">
        <v>0</v>
      </c>
      <c r="F3270" s="4">
        <v>0</v>
      </c>
      <c r="G3270" s="4">
        <v>0</v>
      </c>
      <c r="H3270" s="4">
        <f t="shared" si="364"/>
        <v>670</v>
      </c>
      <c r="I3270" s="4">
        <f t="shared" si="365"/>
        <v>0</v>
      </c>
      <c r="J3270" s="4">
        <f t="shared" si="363"/>
        <v>460</v>
      </c>
      <c r="K3270" s="4">
        <f t="shared" si="360"/>
        <v>6000</v>
      </c>
      <c r="L3270" s="4">
        <f>IF(D3270=1,"",VLOOKUP(D3270,系数!$AA$1:$AJ$12,MATCH(C3270,圣物评级,0),1))</f>
        <v>15</v>
      </c>
      <c r="M3270" s="4">
        <f t="shared" si="366"/>
        <v>5310</v>
      </c>
    </row>
    <row r="3271" spans="1:13" x14ac:dyDescent="0.3">
      <c r="A3271" s="4">
        <f t="shared" si="361"/>
        <v>81000028</v>
      </c>
      <c r="B3271" s="4">
        <v>2</v>
      </c>
      <c r="C3271" s="4">
        <f>INDEX(属性!F:F,MATCH(强化!A3271,属性!A:A,0))</f>
        <v>17</v>
      </c>
      <c r="D3271" s="4">
        <f t="shared" si="362"/>
        <v>29</v>
      </c>
      <c r="E3271" s="4">
        <v>0</v>
      </c>
      <c r="F3271" s="4">
        <v>0</v>
      </c>
      <c r="G3271" s="4">
        <v>0</v>
      </c>
      <c r="H3271" s="4">
        <f t="shared" si="364"/>
        <v>680</v>
      </c>
      <c r="I3271" s="4">
        <f t="shared" si="365"/>
        <v>0</v>
      </c>
      <c r="J3271" s="4">
        <f t="shared" si="363"/>
        <v>480</v>
      </c>
      <c r="K3271" s="4">
        <f t="shared" si="360"/>
        <v>6000</v>
      </c>
      <c r="L3271" s="4">
        <f>IF(D3271=1,"",VLOOKUP(D3271,系数!$AA$1:$AJ$12,MATCH(C3271,圣物评级,0),1))</f>
        <v>15</v>
      </c>
      <c r="M3271" s="4">
        <f t="shared" si="366"/>
        <v>5770</v>
      </c>
    </row>
    <row r="3272" spans="1:13" x14ac:dyDescent="0.3">
      <c r="A3272" s="4">
        <f t="shared" si="361"/>
        <v>81000028</v>
      </c>
      <c r="B3272" s="4">
        <v>2</v>
      </c>
      <c r="C3272" s="4">
        <f>INDEX(属性!F:F,MATCH(强化!A3272,属性!A:A,0))</f>
        <v>17</v>
      </c>
      <c r="D3272" s="4">
        <f t="shared" si="362"/>
        <v>30</v>
      </c>
      <c r="E3272" s="4">
        <v>0</v>
      </c>
      <c r="F3272" s="4">
        <v>0</v>
      </c>
      <c r="G3272" s="4">
        <v>0</v>
      </c>
      <c r="H3272" s="4">
        <f t="shared" si="364"/>
        <v>690</v>
      </c>
      <c r="I3272" s="4">
        <f t="shared" si="365"/>
        <v>0</v>
      </c>
      <c r="J3272" s="4">
        <f t="shared" si="363"/>
        <v>500</v>
      </c>
      <c r="K3272" s="4">
        <f t="shared" si="360"/>
        <v>6000</v>
      </c>
      <c r="L3272" s="4">
        <f>IF(D3272=1,"",VLOOKUP(D3272,系数!$AA$1:$AJ$12,MATCH(C3272,圣物评级,0),1))</f>
        <v>20</v>
      </c>
      <c r="M3272" s="4">
        <f t="shared" si="366"/>
        <v>6250</v>
      </c>
    </row>
    <row r="3273" spans="1:13" x14ac:dyDescent="0.3">
      <c r="A3273" s="4">
        <f t="shared" si="361"/>
        <v>81000028</v>
      </c>
      <c r="B3273" s="4">
        <v>2</v>
      </c>
      <c r="C3273" s="4">
        <f>INDEX(属性!F:F,MATCH(强化!A3273,属性!A:A,0))</f>
        <v>17</v>
      </c>
      <c r="D3273" s="4">
        <f t="shared" si="362"/>
        <v>31</v>
      </c>
      <c r="E3273" s="4">
        <v>0</v>
      </c>
      <c r="F3273" s="4">
        <v>0</v>
      </c>
      <c r="G3273" s="4">
        <v>0</v>
      </c>
      <c r="H3273" s="4">
        <f t="shared" si="364"/>
        <v>700</v>
      </c>
      <c r="I3273" s="4">
        <f t="shared" si="365"/>
        <v>0</v>
      </c>
      <c r="J3273" s="4">
        <f t="shared" si="363"/>
        <v>530</v>
      </c>
      <c r="K3273" s="4">
        <f t="shared" si="360"/>
        <v>6000</v>
      </c>
      <c r="L3273" s="4">
        <f>IF(D3273=1,"",VLOOKUP(D3273,系数!$AA$1:$AJ$12,MATCH(C3273,圣物评级,0),1))</f>
        <v>20</v>
      </c>
      <c r="M3273" s="4">
        <f t="shared" si="366"/>
        <v>6750</v>
      </c>
    </row>
    <row r="3274" spans="1:13" x14ac:dyDescent="0.3">
      <c r="A3274" s="4">
        <f t="shared" si="361"/>
        <v>81000028</v>
      </c>
      <c r="B3274" s="4">
        <v>2</v>
      </c>
      <c r="C3274" s="4">
        <f>INDEX(属性!F:F,MATCH(强化!A3274,属性!A:A,0))</f>
        <v>17</v>
      </c>
      <c r="D3274" s="4">
        <f t="shared" si="362"/>
        <v>32</v>
      </c>
      <c r="E3274" s="4">
        <v>0</v>
      </c>
      <c r="F3274" s="4">
        <v>0</v>
      </c>
      <c r="G3274" s="4">
        <v>0</v>
      </c>
      <c r="H3274" s="4">
        <f t="shared" si="364"/>
        <v>710</v>
      </c>
      <c r="I3274" s="4">
        <f t="shared" si="365"/>
        <v>0</v>
      </c>
      <c r="J3274" s="4">
        <f t="shared" si="363"/>
        <v>560</v>
      </c>
      <c r="K3274" s="4">
        <f t="shared" si="360"/>
        <v>6000</v>
      </c>
      <c r="L3274" s="4">
        <f>IF(D3274=1,"",VLOOKUP(D3274,系数!$AA$1:$AJ$12,MATCH(C3274,圣物评级,0),1))</f>
        <v>20</v>
      </c>
      <c r="M3274" s="4">
        <f t="shared" si="366"/>
        <v>7280</v>
      </c>
    </row>
    <row r="3275" spans="1:13" x14ac:dyDescent="0.3">
      <c r="A3275" s="4">
        <f t="shared" si="361"/>
        <v>81000028</v>
      </c>
      <c r="B3275" s="4">
        <v>2</v>
      </c>
      <c r="C3275" s="4">
        <f>INDEX(属性!F:F,MATCH(强化!A3275,属性!A:A,0))</f>
        <v>17</v>
      </c>
      <c r="D3275" s="4">
        <f t="shared" si="362"/>
        <v>33</v>
      </c>
      <c r="E3275" s="4">
        <v>0</v>
      </c>
      <c r="F3275" s="4">
        <v>0</v>
      </c>
      <c r="G3275" s="4">
        <v>0</v>
      </c>
      <c r="H3275" s="4">
        <f t="shared" si="364"/>
        <v>720</v>
      </c>
      <c r="I3275" s="4">
        <f t="shared" si="365"/>
        <v>0</v>
      </c>
      <c r="J3275" s="4">
        <f t="shared" si="363"/>
        <v>590</v>
      </c>
      <c r="K3275" s="4">
        <f t="shared" si="360"/>
        <v>6000</v>
      </c>
      <c r="L3275" s="4">
        <f>IF(D3275=1,"",VLOOKUP(D3275,系数!$AA$1:$AJ$12,MATCH(C3275,圣物评级,0),1))</f>
        <v>20</v>
      </c>
      <c r="M3275" s="4">
        <f t="shared" si="366"/>
        <v>7840</v>
      </c>
    </row>
    <row r="3276" spans="1:13" x14ac:dyDescent="0.3">
      <c r="A3276" s="4">
        <f t="shared" si="361"/>
        <v>81000028</v>
      </c>
      <c r="B3276" s="4">
        <v>2</v>
      </c>
      <c r="C3276" s="4">
        <f>INDEX(属性!F:F,MATCH(强化!A3276,属性!A:A,0))</f>
        <v>17</v>
      </c>
      <c r="D3276" s="4">
        <f t="shared" si="362"/>
        <v>34</v>
      </c>
      <c r="E3276" s="4">
        <v>0</v>
      </c>
      <c r="F3276" s="4">
        <v>0</v>
      </c>
      <c r="G3276" s="4">
        <v>0</v>
      </c>
      <c r="H3276" s="4">
        <f t="shared" si="364"/>
        <v>730</v>
      </c>
      <c r="I3276" s="4">
        <f t="shared" si="365"/>
        <v>0</v>
      </c>
      <c r="J3276" s="4">
        <f t="shared" si="363"/>
        <v>620</v>
      </c>
      <c r="K3276" s="4">
        <f t="shared" si="360"/>
        <v>6000</v>
      </c>
      <c r="L3276" s="4">
        <f>IF(D3276=1,"",VLOOKUP(D3276,系数!$AA$1:$AJ$12,MATCH(C3276,圣物评级,0),1))</f>
        <v>20</v>
      </c>
      <c r="M3276" s="4">
        <f t="shared" si="366"/>
        <v>8430</v>
      </c>
    </row>
    <row r="3277" spans="1:13" x14ac:dyDescent="0.3">
      <c r="A3277" s="4">
        <f t="shared" si="361"/>
        <v>81000028</v>
      </c>
      <c r="B3277" s="4">
        <v>2</v>
      </c>
      <c r="C3277" s="4">
        <f>INDEX(属性!F:F,MATCH(强化!A3277,属性!A:A,0))</f>
        <v>17</v>
      </c>
      <c r="D3277" s="4">
        <f t="shared" si="362"/>
        <v>35</v>
      </c>
      <c r="E3277" s="4">
        <v>0</v>
      </c>
      <c r="F3277" s="4">
        <v>0</v>
      </c>
      <c r="G3277" s="4">
        <v>0</v>
      </c>
      <c r="H3277" s="4">
        <f t="shared" si="364"/>
        <v>740</v>
      </c>
      <c r="I3277" s="4">
        <f t="shared" si="365"/>
        <v>0</v>
      </c>
      <c r="J3277" s="4">
        <f t="shared" si="363"/>
        <v>650</v>
      </c>
      <c r="K3277" s="4">
        <f t="shared" si="360"/>
        <v>6000</v>
      </c>
      <c r="L3277" s="4">
        <f>IF(D3277=1,"",VLOOKUP(D3277,系数!$AA$1:$AJ$12,MATCH(C3277,圣物评级,0),1))</f>
        <v>20</v>
      </c>
      <c r="M3277" s="4">
        <f t="shared" si="366"/>
        <v>9050</v>
      </c>
    </row>
    <row r="3278" spans="1:13" x14ac:dyDescent="0.3">
      <c r="A3278" s="4">
        <f t="shared" si="361"/>
        <v>81000028</v>
      </c>
      <c r="B3278" s="4">
        <v>2</v>
      </c>
      <c r="C3278" s="4">
        <f>INDEX(属性!F:F,MATCH(强化!A3278,属性!A:A,0))</f>
        <v>17</v>
      </c>
      <c r="D3278" s="4">
        <f t="shared" si="362"/>
        <v>36</v>
      </c>
      <c r="E3278" s="4">
        <v>0</v>
      </c>
      <c r="F3278" s="4">
        <v>0</v>
      </c>
      <c r="G3278" s="4">
        <v>0</v>
      </c>
      <c r="H3278" s="4">
        <f t="shared" si="364"/>
        <v>750</v>
      </c>
      <c r="I3278" s="4">
        <f t="shared" si="365"/>
        <v>0</v>
      </c>
      <c r="J3278" s="4">
        <f t="shared" si="363"/>
        <v>680</v>
      </c>
      <c r="K3278" s="4">
        <f t="shared" si="360"/>
        <v>6000</v>
      </c>
      <c r="L3278" s="4">
        <f>IF(D3278=1,"",VLOOKUP(D3278,系数!$AA$1:$AJ$12,MATCH(C3278,圣物评级,0),1))</f>
        <v>20</v>
      </c>
      <c r="M3278" s="4">
        <f t="shared" si="366"/>
        <v>9700</v>
      </c>
    </row>
    <row r="3279" spans="1:13" x14ac:dyDescent="0.3">
      <c r="A3279" s="4">
        <f t="shared" si="361"/>
        <v>81000028</v>
      </c>
      <c r="B3279" s="4">
        <v>2</v>
      </c>
      <c r="C3279" s="4">
        <f>INDEX(属性!F:F,MATCH(强化!A3279,属性!A:A,0))</f>
        <v>17</v>
      </c>
      <c r="D3279" s="4">
        <f t="shared" si="362"/>
        <v>37</v>
      </c>
      <c r="E3279" s="4">
        <v>0</v>
      </c>
      <c r="F3279" s="4">
        <v>0</v>
      </c>
      <c r="G3279" s="4">
        <v>0</v>
      </c>
      <c r="H3279" s="4">
        <f t="shared" si="364"/>
        <v>760</v>
      </c>
      <c r="I3279" s="4">
        <f t="shared" si="365"/>
        <v>0</v>
      </c>
      <c r="J3279" s="4">
        <f t="shared" si="363"/>
        <v>710</v>
      </c>
      <c r="K3279" s="4">
        <f t="shared" si="360"/>
        <v>6000</v>
      </c>
      <c r="L3279" s="4">
        <f>IF(D3279=1,"",VLOOKUP(D3279,系数!$AA$1:$AJ$12,MATCH(C3279,圣物评级,0),1))</f>
        <v>20</v>
      </c>
      <c r="M3279" s="4">
        <f t="shared" si="366"/>
        <v>10380</v>
      </c>
    </row>
    <row r="3280" spans="1:13" x14ac:dyDescent="0.3">
      <c r="A3280" s="4">
        <f t="shared" si="361"/>
        <v>81000028</v>
      </c>
      <c r="B3280" s="4">
        <v>2</v>
      </c>
      <c r="C3280" s="4">
        <f>INDEX(属性!F:F,MATCH(强化!A3280,属性!A:A,0))</f>
        <v>17</v>
      </c>
      <c r="D3280" s="4">
        <f t="shared" si="362"/>
        <v>38</v>
      </c>
      <c r="E3280" s="4">
        <v>0</v>
      </c>
      <c r="F3280" s="4">
        <v>0</v>
      </c>
      <c r="G3280" s="4">
        <v>0</v>
      </c>
      <c r="H3280" s="4">
        <f t="shared" si="364"/>
        <v>770</v>
      </c>
      <c r="I3280" s="4">
        <f t="shared" si="365"/>
        <v>0</v>
      </c>
      <c r="J3280" s="4">
        <f t="shared" si="363"/>
        <v>740</v>
      </c>
      <c r="K3280" s="4">
        <f t="shared" si="360"/>
        <v>6000</v>
      </c>
      <c r="L3280" s="4">
        <f>IF(D3280=1,"",VLOOKUP(D3280,系数!$AA$1:$AJ$12,MATCH(C3280,圣物评级,0),1))</f>
        <v>20</v>
      </c>
      <c r="M3280" s="4">
        <f t="shared" si="366"/>
        <v>11090</v>
      </c>
    </row>
    <row r="3281" spans="1:13" x14ac:dyDescent="0.3">
      <c r="A3281" s="4">
        <f t="shared" si="361"/>
        <v>81000028</v>
      </c>
      <c r="B3281" s="4">
        <v>2</v>
      </c>
      <c r="C3281" s="4">
        <f>INDEX(属性!F:F,MATCH(强化!A3281,属性!A:A,0))</f>
        <v>17</v>
      </c>
      <c r="D3281" s="4">
        <f t="shared" si="362"/>
        <v>39</v>
      </c>
      <c r="E3281" s="4">
        <v>0</v>
      </c>
      <c r="F3281" s="4">
        <v>0</v>
      </c>
      <c r="G3281" s="4">
        <v>0</v>
      </c>
      <c r="H3281" s="4">
        <f t="shared" si="364"/>
        <v>780</v>
      </c>
      <c r="I3281" s="4">
        <f t="shared" si="365"/>
        <v>0</v>
      </c>
      <c r="J3281" s="4">
        <f t="shared" si="363"/>
        <v>770</v>
      </c>
      <c r="K3281" s="4">
        <f t="shared" si="360"/>
        <v>6000</v>
      </c>
      <c r="L3281" s="4">
        <f>IF(D3281=1,"",VLOOKUP(D3281,系数!$AA$1:$AJ$12,MATCH(C3281,圣物评级,0),1))</f>
        <v>20</v>
      </c>
      <c r="M3281" s="4">
        <f t="shared" si="366"/>
        <v>11830</v>
      </c>
    </row>
    <row r="3282" spans="1:13" x14ac:dyDescent="0.3">
      <c r="A3282" s="4">
        <f t="shared" si="361"/>
        <v>81000028</v>
      </c>
      <c r="B3282" s="4">
        <v>2</v>
      </c>
      <c r="C3282" s="4">
        <f>INDEX(属性!F:F,MATCH(强化!A3282,属性!A:A,0))</f>
        <v>17</v>
      </c>
      <c r="D3282" s="4">
        <f t="shared" si="362"/>
        <v>40</v>
      </c>
      <c r="E3282" s="4">
        <v>0</v>
      </c>
      <c r="F3282" s="4">
        <v>0</v>
      </c>
      <c r="G3282" s="4">
        <v>0</v>
      </c>
      <c r="H3282" s="4">
        <f t="shared" si="364"/>
        <v>790</v>
      </c>
      <c r="I3282" s="4">
        <f t="shared" si="365"/>
        <v>0</v>
      </c>
      <c r="J3282" s="4">
        <f t="shared" si="363"/>
        <v>800</v>
      </c>
      <c r="K3282" s="4">
        <f t="shared" si="360"/>
        <v>6000</v>
      </c>
      <c r="L3282" s="4">
        <f>IF(D3282=1,"",VLOOKUP(D3282,系数!$AA$1:$AJ$12,MATCH(C3282,圣物评级,0),1))</f>
        <v>25</v>
      </c>
      <c r="M3282" s="4">
        <f t="shared" si="366"/>
        <v>12600</v>
      </c>
    </row>
    <row r="3283" spans="1:13" x14ac:dyDescent="0.3">
      <c r="A3283" s="4">
        <f t="shared" si="361"/>
        <v>81000028</v>
      </c>
      <c r="B3283" s="4">
        <v>2</v>
      </c>
      <c r="C3283" s="4">
        <f>INDEX(属性!F:F,MATCH(强化!A3283,属性!A:A,0))</f>
        <v>17</v>
      </c>
      <c r="D3283" s="4">
        <f t="shared" si="362"/>
        <v>41</v>
      </c>
      <c r="E3283" s="4">
        <v>0</v>
      </c>
      <c r="F3283" s="4">
        <v>0</v>
      </c>
      <c r="G3283" s="4">
        <v>0</v>
      </c>
      <c r="H3283" s="4">
        <f t="shared" si="364"/>
        <v>800</v>
      </c>
      <c r="I3283" s="4">
        <f t="shared" si="365"/>
        <v>0</v>
      </c>
      <c r="J3283" s="4">
        <f t="shared" si="363"/>
        <v>840</v>
      </c>
      <c r="K3283" s="4">
        <f t="shared" si="360"/>
        <v>6000</v>
      </c>
      <c r="L3283" s="4">
        <f>IF(D3283=1,"",VLOOKUP(D3283,系数!$AA$1:$AJ$12,MATCH(C3283,圣物评级,0),1))</f>
        <v>25</v>
      </c>
      <c r="M3283" s="4">
        <f t="shared" si="366"/>
        <v>13400</v>
      </c>
    </row>
    <row r="3284" spans="1:13" x14ac:dyDescent="0.3">
      <c r="A3284" s="4">
        <f t="shared" si="361"/>
        <v>81000028</v>
      </c>
      <c r="B3284" s="4">
        <v>2</v>
      </c>
      <c r="C3284" s="4">
        <f>INDEX(属性!F:F,MATCH(强化!A3284,属性!A:A,0))</f>
        <v>17</v>
      </c>
      <c r="D3284" s="4">
        <f t="shared" si="362"/>
        <v>42</v>
      </c>
      <c r="E3284" s="4">
        <v>0</v>
      </c>
      <c r="F3284" s="4">
        <v>0</v>
      </c>
      <c r="G3284" s="4">
        <v>0</v>
      </c>
      <c r="H3284" s="4">
        <f t="shared" si="364"/>
        <v>810</v>
      </c>
      <c r="I3284" s="4">
        <f t="shared" si="365"/>
        <v>0</v>
      </c>
      <c r="J3284" s="4">
        <f t="shared" si="363"/>
        <v>882</v>
      </c>
      <c r="K3284" s="4">
        <f t="shared" si="360"/>
        <v>6000</v>
      </c>
      <c r="L3284" s="4">
        <f>IF(D3284=1,"",VLOOKUP(D3284,系数!$AA$1:$AJ$12,MATCH(C3284,圣物评级,0),1))</f>
        <v>25</v>
      </c>
      <c r="M3284" s="4">
        <f t="shared" si="366"/>
        <v>14240</v>
      </c>
    </row>
    <row r="3285" spans="1:13" x14ac:dyDescent="0.3">
      <c r="A3285" s="4">
        <f t="shared" si="361"/>
        <v>81000028</v>
      </c>
      <c r="B3285" s="4">
        <v>2</v>
      </c>
      <c r="C3285" s="4">
        <f>INDEX(属性!F:F,MATCH(强化!A3285,属性!A:A,0))</f>
        <v>17</v>
      </c>
      <c r="D3285" s="4">
        <f t="shared" si="362"/>
        <v>43</v>
      </c>
      <c r="E3285" s="4">
        <v>0</v>
      </c>
      <c r="F3285" s="4">
        <v>0</v>
      </c>
      <c r="G3285" s="4">
        <v>0</v>
      </c>
      <c r="H3285" s="4">
        <f t="shared" si="364"/>
        <v>820</v>
      </c>
      <c r="I3285" s="4">
        <f t="shared" si="365"/>
        <v>0</v>
      </c>
      <c r="J3285" s="4">
        <f t="shared" si="363"/>
        <v>926</v>
      </c>
      <c r="K3285" s="4">
        <f t="shared" si="360"/>
        <v>6000</v>
      </c>
      <c r="L3285" s="4">
        <f>IF(D3285=1,"",VLOOKUP(D3285,系数!$AA$1:$AJ$12,MATCH(C3285,圣物评级,0),1))</f>
        <v>25</v>
      </c>
      <c r="M3285" s="4">
        <f t="shared" si="366"/>
        <v>15122</v>
      </c>
    </row>
    <row r="3286" spans="1:13" x14ac:dyDescent="0.3">
      <c r="A3286" s="4">
        <f t="shared" si="361"/>
        <v>81000028</v>
      </c>
      <c r="B3286" s="4">
        <v>2</v>
      </c>
      <c r="C3286" s="4">
        <f>INDEX(属性!F:F,MATCH(强化!A3286,属性!A:A,0))</f>
        <v>17</v>
      </c>
      <c r="D3286" s="4">
        <f t="shared" si="362"/>
        <v>44</v>
      </c>
      <c r="E3286" s="4">
        <v>0</v>
      </c>
      <c r="F3286" s="4">
        <v>0</v>
      </c>
      <c r="G3286" s="4">
        <v>0</v>
      </c>
      <c r="H3286" s="4">
        <f t="shared" si="364"/>
        <v>830</v>
      </c>
      <c r="I3286" s="4">
        <f t="shared" si="365"/>
        <v>0</v>
      </c>
      <c r="J3286" s="4">
        <f t="shared" si="363"/>
        <v>972</v>
      </c>
      <c r="K3286" s="4">
        <f t="shared" si="360"/>
        <v>6000</v>
      </c>
      <c r="L3286" s="4">
        <f>IF(D3286=1,"",VLOOKUP(D3286,系数!$AA$1:$AJ$12,MATCH(C3286,圣物评级,0),1))</f>
        <v>25</v>
      </c>
      <c r="M3286" s="4">
        <f t="shared" si="366"/>
        <v>16048</v>
      </c>
    </row>
    <row r="3287" spans="1:13" x14ac:dyDescent="0.3">
      <c r="A3287" s="4">
        <f t="shared" si="361"/>
        <v>81000028</v>
      </c>
      <c r="B3287" s="4">
        <v>2</v>
      </c>
      <c r="C3287" s="4">
        <f>INDEX(属性!F:F,MATCH(强化!A3287,属性!A:A,0))</f>
        <v>17</v>
      </c>
      <c r="D3287" s="4">
        <f t="shared" si="362"/>
        <v>45</v>
      </c>
      <c r="E3287" s="4">
        <v>0</v>
      </c>
      <c r="F3287" s="4">
        <v>0</v>
      </c>
      <c r="G3287" s="4">
        <v>0</v>
      </c>
      <c r="H3287" s="4">
        <f t="shared" si="364"/>
        <v>840</v>
      </c>
      <c r="I3287" s="4">
        <f t="shared" si="365"/>
        <v>0</v>
      </c>
      <c r="J3287" s="4">
        <f t="shared" si="363"/>
        <v>1020</v>
      </c>
      <c r="K3287" s="4">
        <f t="shared" si="360"/>
        <v>6000</v>
      </c>
      <c r="L3287" s="4">
        <f>IF(D3287=1,"",VLOOKUP(D3287,系数!$AA$1:$AJ$12,MATCH(C3287,圣物评级,0),1))</f>
        <v>25</v>
      </c>
      <c r="M3287" s="4">
        <f t="shared" si="366"/>
        <v>17020</v>
      </c>
    </row>
    <row r="3288" spans="1:13" x14ac:dyDescent="0.3">
      <c r="A3288" s="4">
        <f t="shared" si="361"/>
        <v>81000028</v>
      </c>
      <c r="B3288" s="4">
        <v>2</v>
      </c>
      <c r="C3288" s="4">
        <f>INDEX(属性!F:F,MATCH(强化!A3288,属性!A:A,0))</f>
        <v>17</v>
      </c>
      <c r="D3288" s="4">
        <f t="shared" si="362"/>
        <v>46</v>
      </c>
      <c r="E3288" s="4">
        <v>0</v>
      </c>
      <c r="F3288" s="4">
        <v>0</v>
      </c>
      <c r="G3288" s="4">
        <v>0</v>
      </c>
      <c r="H3288" s="4">
        <f t="shared" si="364"/>
        <v>850</v>
      </c>
      <c r="I3288" s="4">
        <f t="shared" si="365"/>
        <v>0</v>
      </c>
      <c r="J3288" s="4">
        <f t="shared" si="363"/>
        <v>1071</v>
      </c>
      <c r="K3288" s="4">
        <f t="shared" si="360"/>
        <v>6000</v>
      </c>
      <c r="L3288" s="4">
        <f>IF(D3288=1,"",VLOOKUP(D3288,系数!$AA$1:$AJ$12,MATCH(C3288,圣物评级,0),1))</f>
        <v>25</v>
      </c>
      <c r="M3288" s="4">
        <f t="shared" si="366"/>
        <v>18040</v>
      </c>
    </row>
    <row r="3289" spans="1:13" x14ac:dyDescent="0.3">
      <c r="A3289" s="4">
        <f t="shared" si="361"/>
        <v>81000028</v>
      </c>
      <c r="B3289" s="4">
        <v>2</v>
      </c>
      <c r="C3289" s="4">
        <f>INDEX(属性!F:F,MATCH(强化!A3289,属性!A:A,0))</f>
        <v>17</v>
      </c>
      <c r="D3289" s="4">
        <f t="shared" si="362"/>
        <v>47</v>
      </c>
      <c r="E3289" s="4">
        <v>0</v>
      </c>
      <c r="F3289" s="4">
        <v>0</v>
      </c>
      <c r="G3289" s="4">
        <v>0</v>
      </c>
      <c r="H3289" s="4">
        <f t="shared" si="364"/>
        <v>860</v>
      </c>
      <c r="I3289" s="4">
        <f t="shared" si="365"/>
        <v>0</v>
      </c>
      <c r="J3289" s="4">
        <f t="shared" si="363"/>
        <v>1124</v>
      </c>
      <c r="K3289" s="4">
        <f t="shared" si="360"/>
        <v>6000</v>
      </c>
      <c r="L3289" s="4">
        <f>IF(D3289=1,"",VLOOKUP(D3289,系数!$AA$1:$AJ$12,MATCH(C3289,圣物评级,0),1))</f>
        <v>25</v>
      </c>
      <c r="M3289" s="4">
        <f t="shared" si="366"/>
        <v>19111</v>
      </c>
    </row>
    <row r="3290" spans="1:13" x14ac:dyDescent="0.3">
      <c r="A3290" s="4">
        <f t="shared" si="361"/>
        <v>81000028</v>
      </c>
      <c r="B3290" s="4">
        <v>2</v>
      </c>
      <c r="C3290" s="4">
        <f>INDEX(属性!F:F,MATCH(强化!A3290,属性!A:A,0))</f>
        <v>17</v>
      </c>
      <c r="D3290" s="4">
        <f t="shared" si="362"/>
        <v>48</v>
      </c>
      <c r="E3290" s="4">
        <v>0</v>
      </c>
      <c r="F3290" s="4">
        <v>0</v>
      </c>
      <c r="G3290" s="4">
        <v>0</v>
      </c>
      <c r="H3290" s="4">
        <f t="shared" si="364"/>
        <v>870</v>
      </c>
      <c r="I3290" s="4">
        <f t="shared" si="365"/>
        <v>0</v>
      </c>
      <c r="J3290" s="4">
        <f t="shared" si="363"/>
        <v>1180</v>
      </c>
      <c r="K3290" s="4">
        <f t="shared" si="360"/>
        <v>6000</v>
      </c>
      <c r="L3290" s="4">
        <f>IF(D3290=1,"",VLOOKUP(D3290,系数!$AA$1:$AJ$12,MATCH(C3290,圣物评级,0),1))</f>
        <v>25</v>
      </c>
      <c r="M3290" s="4">
        <f t="shared" si="366"/>
        <v>20235</v>
      </c>
    </row>
    <row r="3291" spans="1:13" x14ac:dyDescent="0.3">
      <c r="A3291" s="4">
        <f t="shared" si="361"/>
        <v>81000028</v>
      </c>
      <c r="B3291" s="4">
        <v>2</v>
      </c>
      <c r="C3291" s="4">
        <f>INDEX(属性!F:F,MATCH(强化!A3291,属性!A:A,0))</f>
        <v>17</v>
      </c>
      <c r="D3291" s="4">
        <f t="shared" si="362"/>
        <v>49</v>
      </c>
      <c r="E3291" s="4">
        <v>0</v>
      </c>
      <c r="F3291" s="4">
        <v>0</v>
      </c>
      <c r="G3291" s="4">
        <v>0</v>
      </c>
      <c r="H3291" s="4">
        <f t="shared" si="364"/>
        <v>880</v>
      </c>
      <c r="I3291" s="4">
        <f t="shared" si="365"/>
        <v>0</v>
      </c>
      <c r="J3291" s="4">
        <f t="shared" si="363"/>
        <v>1239</v>
      </c>
      <c r="K3291" s="4">
        <f t="shared" si="360"/>
        <v>6000</v>
      </c>
      <c r="L3291" s="4">
        <f>IF(D3291=1,"",VLOOKUP(D3291,系数!$AA$1:$AJ$12,MATCH(C3291,圣物评级,0),1))</f>
        <v>25</v>
      </c>
      <c r="M3291" s="4">
        <f t="shared" si="366"/>
        <v>21415</v>
      </c>
    </row>
    <row r="3292" spans="1:13" x14ac:dyDescent="0.3">
      <c r="A3292" s="4">
        <f t="shared" si="361"/>
        <v>81000028</v>
      </c>
      <c r="B3292" s="4">
        <v>2</v>
      </c>
      <c r="C3292" s="4">
        <f>INDEX(属性!F:F,MATCH(强化!A3292,属性!A:A,0))</f>
        <v>17</v>
      </c>
      <c r="D3292" s="4">
        <f t="shared" si="362"/>
        <v>50</v>
      </c>
      <c r="E3292" s="4">
        <v>0</v>
      </c>
      <c r="F3292" s="4">
        <v>0</v>
      </c>
      <c r="G3292" s="4">
        <v>0</v>
      </c>
      <c r="H3292" s="4">
        <f t="shared" si="364"/>
        <v>890</v>
      </c>
      <c r="I3292" s="4">
        <f t="shared" si="365"/>
        <v>0</v>
      </c>
      <c r="J3292" s="4">
        <f t="shared" si="363"/>
        <v>1300</v>
      </c>
      <c r="K3292" s="4">
        <f t="shared" si="360"/>
        <v>6000</v>
      </c>
      <c r="L3292" s="4">
        <f>IF(D3292=1,"",VLOOKUP(D3292,系数!$AA$1:$AJ$12,MATCH(C3292,圣物评级,0),1))</f>
        <v>30</v>
      </c>
      <c r="M3292" s="4">
        <f t="shared" si="366"/>
        <v>22654</v>
      </c>
    </row>
    <row r="3293" spans="1:13" x14ac:dyDescent="0.3">
      <c r="A3293" s="4">
        <f t="shared" si="361"/>
        <v>81000028</v>
      </c>
      <c r="B3293" s="4">
        <v>2</v>
      </c>
      <c r="C3293" s="4">
        <f>INDEX(属性!F:F,MATCH(强化!A3293,属性!A:A,0))</f>
        <v>17</v>
      </c>
      <c r="D3293" s="4">
        <f t="shared" si="362"/>
        <v>51</v>
      </c>
      <c r="E3293" s="4">
        <v>0</v>
      </c>
      <c r="F3293" s="4">
        <v>0</v>
      </c>
      <c r="G3293" s="4">
        <v>0</v>
      </c>
      <c r="H3293" s="4">
        <f t="shared" si="364"/>
        <v>900</v>
      </c>
      <c r="I3293" s="4">
        <f t="shared" si="365"/>
        <v>0</v>
      </c>
      <c r="J3293" s="4">
        <f t="shared" si="363"/>
        <v>1391</v>
      </c>
      <c r="K3293" s="4">
        <f t="shared" si="360"/>
        <v>6000</v>
      </c>
      <c r="L3293" s="4">
        <f>IF(D3293=1,"",VLOOKUP(D3293,系数!$AA$1:$AJ$12,MATCH(C3293,圣物评级,0),1))</f>
        <v>30</v>
      </c>
      <c r="M3293" s="4">
        <f t="shared" si="366"/>
        <v>23954</v>
      </c>
    </row>
    <row r="3294" spans="1:13" x14ac:dyDescent="0.3">
      <c r="A3294" s="4">
        <f t="shared" si="361"/>
        <v>81000028</v>
      </c>
      <c r="B3294" s="4">
        <v>2</v>
      </c>
      <c r="C3294" s="4">
        <f>INDEX(属性!F:F,MATCH(强化!A3294,属性!A:A,0))</f>
        <v>17</v>
      </c>
      <c r="D3294" s="4">
        <f t="shared" si="362"/>
        <v>52</v>
      </c>
      <c r="E3294" s="4">
        <v>0</v>
      </c>
      <c r="F3294" s="4">
        <v>0</v>
      </c>
      <c r="G3294" s="4">
        <v>0</v>
      </c>
      <c r="H3294" s="4">
        <f t="shared" si="364"/>
        <v>910</v>
      </c>
      <c r="I3294" s="4">
        <f t="shared" si="365"/>
        <v>0</v>
      </c>
      <c r="J3294" s="4">
        <f t="shared" si="363"/>
        <v>1488</v>
      </c>
      <c r="K3294" s="4">
        <f t="shared" si="360"/>
        <v>6000</v>
      </c>
      <c r="L3294" s="4">
        <f>IF(D3294=1,"",VLOOKUP(D3294,系数!$AA$1:$AJ$12,MATCH(C3294,圣物评级,0),1))</f>
        <v>30</v>
      </c>
      <c r="M3294" s="4">
        <f t="shared" si="366"/>
        <v>25345</v>
      </c>
    </row>
    <row r="3295" spans="1:13" x14ac:dyDescent="0.3">
      <c r="A3295" s="4">
        <f t="shared" si="361"/>
        <v>81000028</v>
      </c>
      <c r="B3295" s="4">
        <v>2</v>
      </c>
      <c r="C3295" s="4">
        <f>INDEX(属性!F:F,MATCH(强化!A3295,属性!A:A,0))</f>
        <v>17</v>
      </c>
      <c r="D3295" s="4">
        <f t="shared" si="362"/>
        <v>53</v>
      </c>
      <c r="E3295" s="4">
        <v>0</v>
      </c>
      <c r="F3295" s="4">
        <v>0</v>
      </c>
      <c r="G3295" s="4">
        <v>0</v>
      </c>
      <c r="H3295" s="4">
        <f t="shared" si="364"/>
        <v>920</v>
      </c>
      <c r="I3295" s="4">
        <f t="shared" si="365"/>
        <v>0</v>
      </c>
      <c r="J3295" s="4">
        <f t="shared" si="363"/>
        <v>1592</v>
      </c>
      <c r="K3295" s="4">
        <f t="shared" si="360"/>
        <v>6000</v>
      </c>
      <c r="L3295" s="4">
        <f>IF(D3295=1,"",VLOOKUP(D3295,系数!$AA$1:$AJ$12,MATCH(C3295,圣物评级,0),1))</f>
        <v>30</v>
      </c>
      <c r="M3295" s="4">
        <f t="shared" si="366"/>
        <v>26833</v>
      </c>
    </row>
    <row r="3296" spans="1:13" x14ac:dyDescent="0.3">
      <c r="A3296" s="4">
        <f t="shared" si="361"/>
        <v>81000028</v>
      </c>
      <c r="B3296" s="4">
        <v>2</v>
      </c>
      <c r="C3296" s="4">
        <f>INDEX(属性!F:F,MATCH(强化!A3296,属性!A:A,0))</f>
        <v>17</v>
      </c>
      <c r="D3296" s="4">
        <f t="shared" si="362"/>
        <v>54</v>
      </c>
      <c r="E3296" s="4">
        <v>0</v>
      </c>
      <c r="F3296" s="4">
        <v>0</v>
      </c>
      <c r="G3296" s="4">
        <v>0</v>
      </c>
      <c r="H3296" s="4">
        <f t="shared" si="364"/>
        <v>930</v>
      </c>
      <c r="I3296" s="4">
        <f t="shared" si="365"/>
        <v>0</v>
      </c>
      <c r="J3296" s="4">
        <f t="shared" si="363"/>
        <v>1703</v>
      </c>
      <c r="K3296" s="4">
        <f t="shared" si="360"/>
        <v>6000</v>
      </c>
      <c r="L3296" s="4">
        <f>IF(D3296=1,"",VLOOKUP(D3296,系数!$AA$1:$AJ$12,MATCH(C3296,圣物评级,0),1))</f>
        <v>30</v>
      </c>
      <c r="M3296" s="4">
        <f t="shared" si="366"/>
        <v>28425</v>
      </c>
    </row>
    <row r="3297" spans="1:13" x14ac:dyDescent="0.3">
      <c r="A3297" s="4">
        <f t="shared" si="361"/>
        <v>81000028</v>
      </c>
      <c r="B3297" s="4">
        <v>2</v>
      </c>
      <c r="C3297" s="4">
        <f>INDEX(属性!F:F,MATCH(强化!A3297,属性!A:A,0))</f>
        <v>17</v>
      </c>
      <c r="D3297" s="4">
        <f t="shared" si="362"/>
        <v>55</v>
      </c>
      <c r="E3297" s="4">
        <v>0</v>
      </c>
      <c r="F3297" s="4">
        <v>0</v>
      </c>
      <c r="G3297" s="4">
        <v>0</v>
      </c>
      <c r="H3297" s="4">
        <f t="shared" si="364"/>
        <v>940</v>
      </c>
      <c r="I3297" s="4">
        <f t="shared" si="365"/>
        <v>0</v>
      </c>
      <c r="J3297" s="4">
        <f t="shared" si="363"/>
        <v>1822</v>
      </c>
      <c r="K3297" s="4">
        <f t="shared" si="360"/>
        <v>6000</v>
      </c>
      <c r="L3297" s="4">
        <f>IF(D3297=1,"",VLOOKUP(D3297,系数!$AA$1:$AJ$12,MATCH(C3297,圣物评级,0),1))</f>
        <v>30</v>
      </c>
      <c r="M3297" s="4">
        <f t="shared" si="366"/>
        <v>30128</v>
      </c>
    </row>
    <row r="3298" spans="1:13" x14ac:dyDescent="0.3">
      <c r="A3298" s="4">
        <f t="shared" si="361"/>
        <v>81000028</v>
      </c>
      <c r="B3298" s="4">
        <v>2</v>
      </c>
      <c r="C3298" s="4">
        <f>INDEX(属性!F:F,MATCH(强化!A3298,属性!A:A,0))</f>
        <v>17</v>
      </c>
      <c r="D3298" s="4">
        <f t="shared" si="362"/>
        <v>56</v>
      </c>
      <c r="E3298" s="4">
        <v>0</v>
      </c>
      <c r="F3298" s="4">
        <v>0</v>
      </c>
      <c r="G3298" s="4">
        <v>0</v>
      </c>
      <c r="H3298" s="4">
        <f t="shared" si="364"/>
        <v>950</v>
      </c>
      <c r="I3298" s="4">
        <f t="shared" si="365"/>
        <v>0</v>
      </c>
      <c r="J3298" s="4">
        <f t="shared" si="363"/>
        <v>1949</v>
      </c>
      <c r="K3298" s="4">
        <f t="shared" si="360"/>
        <v>6000</v>
      </c>
      <c r="L3298" s="4">
        <f>IF(D3298=1,"",VLOOKUP(D3298,系数!$AA$1:$AJ$12,MATCH(C3298,圣物评级,0),1))</f>
        <v>30</v>
      </c>
      <c r="M3298" s="4">
        <f t="shared" si="366"/>
        <v>31950</v>
      </c>
    </row>
    <row r="3299" spans="1:13" x14ac:dyDescent="0.3">
      <c r="A3299" s="4">
        <f t="shared" si="361"/>
        <v>81000028</v>
      </c>
      <c r="B3299" s="4">
        <v>2</v>
      </c>
      <c r="C3299" s="4">
        <f>INDEX(属性!F:F,MATCH(强化!A3299,属性!A:A,0))</f>
        <v>17</v>
      </c>
      <c r="D3299" s="4">
        <f t="shared" si="362"/>
        <v>57</v>
      </c>
      <c r="E3299" s="4">
        <v>0</v>
      </c>
      <c r="F3299" s="4">
        <v>0</v>
      </c>
      <c r="G3299" s="4">
        <v>0</v>
      </c>
      <c r="H3299" s="4">
        <f t="shared" si="364"/>
        <v>960</v>
      </c>
      <c r="I3299" s="4">
        <f t="shared" si="365"/>
        <v>0</v>
      </c>
      <c r="J3299" s="4">
        <f t="shared" si="363"/>
        <v>2085</v>
      </c>
      <c r="K3299" s="4">
        <f t="shared" si="360"/>
        <v>6000</v>
      </c>
      <c r="L3299" s="4">
        <f>IF(D3299=1,"",VLOOKUP(D3299,系数!$AA$1:$AJ$12,MATCH(C3299,圣物评级,0),1))</f>
        <v>30</v>
      </c>
      <c r="M3299" s="4">
        <f t="shared" si="366"/>
        <v>33899</v>
      </c>
    </row>
    <row r="3300" spans="1:13" x14ac:dyDescent="0.3">
      <c r="A3300" s="4">
        <f t="shared" si="361"/>
        <v>81000028</v>
      </c>
      <c r="B3300" s="4">
        <v>2</v>
      </c>
      <c r="C3300" s="4">
        <f>INDEX(属性!F:F,MATCH(强化!A3300,属性!A:A,0))</f>
        <v>17</v>
      </c>
      <c r="D3300" s="4">
        <f t="shared" si="362"/>
        <v>58</v>
      </c>
      <c r="E3300" s="4">
        <v>0</v>
      </c>
      <c r="F3300" s="4">
        <v>0</v>
      </c>
      <c r="G3300" s="4">
        <v>0</v>
      </c>
      <c r="H3300" s="4">
        <f t="shared" si="364"/>
        <v>970</v>
      </c>
      <c r="I3300" s="4">
        <f t="shared" si="365"/>
        <v>0</v>
      </c>
      <c r="J3300" s="4">
        <f t="shared" si="363"/>
        <v>2230</v>
      </c>
      <c r="K3300" s="4">
        <f t="shared" si="360"/>
        <v>6000</v>
      </c>
      <c r="L3300" s="4">
        <f>IF(D3300=1,"",VLOOKUP(D3300,系数!$AA$1:$AJ$12,MATCH(C3300,圣物评级,0),1))</f>
        <v>30</v>
      </c>
      <c r="M3300" s="4">
        <f t="shared" si="366"/>
        <v>35984</v>
      </c>
    </row>
    <row r="3301" spans="1:13" x14ac:dyDescent="0.3">
      <c r="A3301" s="4">
        <f t="shared" si="361"/>
        <v>81000028</v>
      </c>
      <c r="B3301" s="4">
        <v>2</v>
      </c>
      <c r="C3301" s="4">
        <f>INDEX(属性!F:F,MATCH(强化!A3301,属性!A:A,0))</f>
        <v>17</v>
      </c>
      <c r="D3301" s="4">
        <f t="shared" si="362"/>
        <v>59</v>
      </c>
      <c r="E3301" s="4">
        <v>0</v>
      </c>
      <c r="F3301" s="4">
        <v>0</v>
      </c>
      <c r="G3301" s="4">
        <v>0</v>
      </c>
      <c r="H3301" s="4">
        <f t="shared" si="364"/>
        <v>980</v>
      </c>
      <c r="I3301" s="4">
        <f t="shared" si="365"/>
        <v>0</v>
      </c>
      <c r="J3301" s="4">
        <f t="shared" si="363"/>
        <v>2386</v>
      </c>
      <c r="K3301" s="4">
        <f t="shared" si="360"/>
        <v>6000</v>
      </c>
      <c r="L3301" s="4">
        <f>IF(D3301=1,"",VLOOKUP(D3301,系数!$AA$1:$AJ$12,MATCH(C3301,圣物评级,0),1))</f>
        <v>30</v>
      </c>
      <c r="M3301" s="4">
        <f t="shared" si="366"/>
        <v>38214</v>
      </c>
    </row>
    <row r="3302" spans="1:13" x14ac:dyDescent="0.3">
      <c r="A3302" s="4">
        <f t="shared" si="361"/>
        <v>81000028</v>
      </c>
      <c r="B3302" s="4">
        <v>2</v>
      </c>
      <c r="C3302" s="4">
        <f>INDEX(属性!F:F,MATCH(强化!A3302,属性!A:A,0))</f>
        <v>17</v>
      </c>
      <c r="D3302" s="4">
        <f t="shared" si="362"/>
        <v>60</v>
      </c>
      <c r="E3302" s="4">
        <v>0</v>
      </c>
      <c r="F3302" s="4">
        <v>0</v>
      </c>
      <c r="G3302" s="4">
        <v>0</v>
      </c>
      <c r="H3302" s="4">
        <f t="shared" si="364"/>
        <v>990</v>
      </c>
      <c r="I3302" s="4">
        <f t="shared" si="365"/>
        <v>0</v>
      </c>
      <c r="J3302" s="4">
        <f t="shared" si="363"/>
        <v>2553</v>
      </c>
      <c r="K3302" s="4">
        <f t="shared" si="360"/>
        <v>6000</v>
      </c>
      <c r="L3302" s="4">
        <f>IF(D3302=1,"",VLOOKUP(D3302,系数!$AA$1:$AJ$12,MATCH(C3302,圣物评级,0),1))</f>
        <v>35</v>
      </c>
      <c r="M3302" s="4">
        <f t="shared" si="366"/>
        <v>40600</v>
      </c>
    </row>
    <row r="3303" spans="1:13" x14ac:dyDescent="0.3">
      <c r="A3303" s="4">
        <f t="shared" si="361"/>
        <v>81000028</v>
      </c>
      <c r="B3303" s="4">
        <v>2</v>
      </c>
      <c r="C3303" s="4">
        <f>INDEX(属性!F:F,MATCH(强化!A3303,属性!A:A,0))</f>
        <v>17</v>
      </c>
      <c r="D3303" s="4">
        <f t="shared" si="362"/>
        <v>61</v>
      </c>
      <c r="E3303" s="4">
        <v>0</v>
      </c>
      <c r="F3303" s="4">
        <v>0</v>
      </c>
      <c r="G3303" s="4">
        <v>0</v>
      </c>
      <c r="H3303" s="4">
        <f t="shared" si="364"/>
        <v>1000</v>
      </c>
      <c r="I3303" s="4">
        <f t="shared" si="365"/>
        <v>0</v>
      </c>
      <c r="J3303" s="4">
        <f t="shared" si="363"/>
        <v>2782</v>
      </c>
      <c r="K3303" s="4">
        <f t="shared" si="360"/>
        <v>6000</v>
      </c>
      <c r="L3303" s="4">
        <f>IF(D3303=1,"",VLOOKUP(D3303,系数!$AA$1:$AJ$12,MATCH(C3303,圣物评级,0),1))</f>
        <v>35</v>
      </c>
      <c r="M3303" s="4">
        <f t="shared" si="366"/>
        <v>43153</v>
      </c>
    </row>
    <row r="3304" spans="1:13" x14ac:dyDescent="0.3">
      <c r="A3304" s="4">
        <f t="shared" si="361"/>
        <v>81000028</v>
      </c>
      <c r="B3304" s="4">
        <v>2</v>
      </c>
      <c r="C3304" s="4">
        <f>INDEX(属性!F:F,MATCH(强化!A3304,属性!A:A,0))</f>
        <v>17</v>
      </c>
      <c r="D3304" s="4">
        <f t="shared" si="362"/>
        <v>62</v>
      </c>
      <c r="E3304" s="4">
        <v>0</v>
      </c>
      <c r="F3304" s="4">
        <v>0</v>
      </c>
      <c r="G3304" s="4">
        <v>0</v>
      </c>
      <c r="H3304" s="4">
        <f t="shared" si="364"/>
        <v>1010</v>
      </c>
      <c r="I3304" s="4">
        <f t="shared" si="365"/>
        <v>0</v>
      </c>
      <c r="J3304" s="4">
        <f t="shared" si="363"/>
        <v>3032</v>
      </c>
      <c r="K3304" s="4">
        <f t="shared" si="360"/>
        <v>6000</v>
      </c>
      <c r="L3304" s="4">
        <f>IF(D3304=1,"",VLOOKUP(D3304,系数!$AA$1:$AJ$12,MATCH(C3304,圣物评级,0),1))</f>
        <v>35</v>
      </c>
      <c r="M3304" s="4">
        <f t="shared" si="366"/>
        <v>45935</v>
      </c>
    </row>
    <row r="3305" spans="1:13" x14ac:dyDescent="0.3">
      <c r="A3305" s="4">
        <f t="shared" si="361"/>
        <v>81000028</v>
      </c>
      <c r="B3305" s="4">
        <v>2</v>
      </c>
      <c r="C3305" s="4">
        <f>INDEX(属性!F:F,MATCH(强化!A3305,属性!A:A,0))</f>
        <v>17</v>
      </c>
      <c r="D3305" s="4">
        <f t="shared" si="362"/>
        <v>63</v>
      </c>
      <c r="E3305" s="4">
        <v>0</v>
      </c>
      <c r="F3305" s="4">
        <v>0</v>
      </c>
      <c r="G3305" s="4">
        <v>0</v>
      </c>
      <c r="H3305" s="4">
        <f t="shared" si="364"/>
        <v>1020</v>
      </c>
      <c r="I3305" s="4">
        <f t="shared" si="365"/>
        <v>0</v>
      </c>
      <c r="J3305" s="4">
        <f t="shared" si="363"/>
        <v>3304</v>
      </c>
      <c r="K3305" s="4">
        <f t="shared" si="360"/>
        <v>6000</v>
      </c>
      <c r="L3305" s="4">
        <f>IF(D3305=1,"",VLOOKUP(D3305,系数!$AA$1:$AJ$12,MATCH(C3305,圣物评级,0),1))</f>
        <v>35</v>
      </c>
      <c r="M3305" s="4">
        <f t="shared" si="366"/>
        <v>48967</v>
      </c>
    </row>
    <row r="3306" spans="1:13" x14ac:dyDescent="0.3">
      <c r="A3306" s="4">
        <f t="shared" si="361"/>
        <v>81000028</v>
      </c>
      <c r="B3306" s="4">
        <v>2</v>
      </c>
      <c r="C3306" s="4">
        <f>INDEX(属性!F:F,MATCH(强化!A3306,属性!A:A,0))</f>
        <v>17</v>
      </c>
      <c r="D3306" s="4">
        <f t="shared" si="362"/>
        <v>64</v>
      </c>
      <c r="E3306" s="4">
        <v>0</v>
      </c>
      <c r="F3306" s="4">
        <v>0</v>
      </c>
      <c r="G3306" s="4">
        <v>0</v>
      </c>
      <c r="H3306" s="4">
        <f t="shared" si="364"/>
        <v>1030</v>
      </c>
      <c r="I3306" s="4">
        <f t="shared" si="365"/>
        <v>0</v>
      </c>
      <c r="J3306" s="4">
        <f t="shared" si="363"/>
        <v>3601</v>
      </c>
      <c r="K3306" s="4">
        <f t="shared" si="360"/>
        <v>6000</v>
      </c>
      <c r="L3306" s="4">
        <f>IF(D3306=1,"",VLOOKUP(D3306,系数!$AA$1:$AJ$12,MATCH(C3306,圣物评级,0),1))</f>
        <v>35</v>
      </c>
      <c r="M3306" s="4">
        <f t="shared" si="366"/>
        <v>52271</v>
      </c>
    </row>
    <row r="3307" spans="1:13" x14ac:dyDescent="0.3">
      <c r="A3307" s="4">
        <f t="shared" si="361"/>
        <v>81000028</v>
      </c>
      <c r="B3307" s="4">
        <v>2</v>
      </c>
      <c r="C3307" s="4">
        <f>INDEX(属性!F:F,MATCH(强化!A3307,属性!A:A,0))</f>
        <v>17</v>
      </c>
      <c r="D3307" s="4">
        <f t="shared" si="362"/>
        <v>65</v>
      </c>
      <c r="E3307" s="4">
        <v>0</v>
      </c>
      <c r="F3307" s="4">
        <v>0</v>
      </c>
      <c r="G3307" s="4">
        <v>0</v>
      </c>
      <c r="H3307" s="4">
        <f t="shared" si="364"/>
        <v>1040</v>
      </c>
      <c r="I3307" s="4">
        <f t="shared" si="365"/>
        <v>0</v>
      </c>
      <c r="J3307" s="4">
        <f t="shared" si="363"/>
        <v>3925</v>
      </c>
      <c r="K3307" s="4">
        <f t="shared" si="360"/>
        <v>6000</v>
      </c>
      <c r="L3307" s="4">
        <f>IF(D3307=1,"",VLOOKUP(D3307,系数!$AA$1:$AJ$12,MATCH(C3307,圣物评级,0),1))</f>
        <v>35</v>
      </c>
      <c r="M3307" s="4">
        <f t="shared" si="366"/>
        <v>55872</v>
      </c>
    </row>
    <row r="3308" spans="1:13" x14ac:dyDescent="0.3">
      <c r="A3308" s="4">
        <f t="shared" si="361"/>
        <v>81000028</v>
      </c>
      <c r="B3308" s="4">
        <v>2</v>
      </c>
      <c r="C3308" s="4">
        <f>INDEX(属性!F:F,MATCH(强化!A3308,属性!A:A,0))</f>
        <v>17</v>
      </c>
      <c r="D3308" s="4">
        <f t="shared" si="362"/>
        <v>66</v>
      </c>
      <c r="E3308" s="4">
        <v>0</v>
      </c>
      <c r="F3308" s="4">
        <v>0</v>
      </c>
      <c r="G3308" s="4">
        <v>0</v>
      </c>
      <c r="H3308" s="4">
        <f t="shared" si="364"/>
        <v>1050</v>
      </c>
      <c r="I3308" s="4">
        <f t="shared" si="365"/>
        <v>0</v>
      </c>
      <c r="J3308" s="4">
        <f t="shared" si="363"/>
        <v>4278</v>
      </c>
      <c r="K3308" s="4">
        <f t="shared" si="360"/>
        <v>6000</v>
      </c>
      <c r="L3308" s="4">
        <f>IF(D3308=1,"",VLOOKUP(D3308,系数!$AA$1:$AJ$12,MATCH(C3308,圣物评级,0),1))</f>
        <v>35</v>
      </c>
      <c r="M3308" s="4">
        <f t="shared" si="366"/>
        <v>59797</v>
      </c>
    </row>
    <row r="3309" spans="1:13" x14ac:dyDescent="0.3">
      <c r="A3309" s="4">
        <f t="shared" si="361"/>
        <v>81000028</v>
      </c>
      <c r="B3309" s="4">
        <v>2</v>
      </c>
      <c r="C3309" s="4">
        <f>INDEX(属性!F:F,MATCH(强化!A3309,属性!A:A,0))</f>
        <v>17</v>
      </c>
      <c r="D3309" s="4">
        <f t="shared" si="362"/>
        <v>67</v>
      </c>
      <c r="E3309" s="4">
        <v>0</v>
      </c>
      <c r="F3309" s="4">
        <v>0</v>
      </c>
      <c r="G3309" s="4">
        <v>0</v>
      </c>
      <c r="H3309" s="4">
        <f t="shared" si="364"/>
        <v>1060</v>
      </c>
      <c r="I3309" s="4">
        <f t="shared" si="365"/>
        <v>0</v>
      </c>
      <c r="J3309" s="4">
        <f t="shared" si="363"/>
        <v>4663</v>
      </c>
      <c r="K3309" s="4">
        <f t="shared" si="360"/>
        <v>6000</v>
      </c>
      <c r="L3309" s="4">
        <f>IF(D3309=1,"",VLOOKUP(D3309,系数!$AA$1:$AJ$12,MATCH(C3309,圣物评级,0),1))</f>
        <v>35</v>
      </c>
      <c r="M3309" s="4">
        <f t="shared" si="366"/>
        <v>64075</v>
      </c>
    </row>
    <row r="3310" spans="1:13" x14ac:dyDescent="0.3">
      <c r="A3310" s="4">
        <f t="shared" si="361"/>
        <v>81000028</v>
      </c>
      <c r="B3310" s="4">
        <v>2</v>
      </c>
      <c r="C3310" s="4">
        <f>INDEX(属性!F:F,MATCH(强化!A3310,属性!A:A,0))</f>
        <v>17</v>
      </c>
      <c r="D3310" s="4">
        <f t="shared" si="362"/>
        <v>68</v>
      </c>
      <c r="E3310" s="4">
        <v>0</v>
      </c>
      <c r="F3310" s="4">
        <v>0</v>
      </c>
      <c r="G3310" s="4">
        <v>0</v>
      </c>
      <c r="H3310" s="4">
        <f t="shared" si="364"/>
        <v>1070</v>
      </c>
      <c r="I3310" s="4">
        <f t="shared" si="365"/>
        <v>0</v>
      </c>
      <c r="J3310" s="4">
        <f t="shared" si="363"/>
        <v>5082</v>
      </c>
      <c r="K3310" s="4">
        <f t="shared" si="360"/>
        <v>6000</v>
      </c>
      <c r="L3310" s="4">
        <f>IF(D3310=1,"",VLOOKUP(D3310,系数!$AA$1:$AJ$12,MATCH(C3310,圣物评级,0),1))</f>
        <v>35</v>
      </c>
      <c r="M3310" s="4">
        <f t="shared" si="366"/>
        <v>68738</v>
      </c>
    </row>
    <row r="3311" spans="1:13" x14ac:dyDescent="0.3">
      <c r="A3311" s="4">
        <f t="shared" si="361"/>
        <v>81000028</v>
      </c>
      <c r="B3311" s="4">
        <v>2</v>
      </c>
      <c r="C3311" s="4">
        <f>INDEX(属性!F:F,MATCH(强化!A3311,属性!A:A,0))</f>
        <v>17</v>
      </c>
      <c r="D3311" s="4">
        <f t="shared" si="362"/>
        <v>69</v>
      </c>
      <c r="E3311" s="4">
        <v>0</v>
      </c>
      <c r="F3311" s="4">
        <v>0</v>
      </c>
      <c r="G3311" s="4">
        <v>0</v>
      </c>
      <c r="H3311" s="4">
        <f t="shared" si="364"/>
        <v>1080</v>
      </c>
      <c r="I3311" s="4">
        <f t="shared" si="365"/>
        <v>0</v>
      </c>
      <c r="J3311" s="4">
        <f t="shared" si="363"/>
        <v>5539</v>
      </c>
      <c r="K3311" s="4">
        <f t="shared" si="360"/>
        <v>6000</v>
      </c>
      <c r="L3311" s="4">
        <f>IF(D3311=1,"",VLOOKUP(D3311,系数!$AA$1:$AJ$12,MATCH(C3311,圣物评级,0),1))</f>
        <v>35</v>
      </c>
      <c r="M3311" s="4">
        <f t="shared" si="366"/>
        <v>73820</v>
      </c>
    </row>
    <row r="3312" spans="1:13" x14ac:dyDescent="0.3">
      <c r="A3312" s="4">
        <f t="shared" si="361"/>
        <v>81000028</v>
      </c>
      <c r="B3312" s="4">
        <v>2</v>
      </c>
      <c r="C3312" s="4">
        <f>INDEX(属性!F:F,MATCH(强化!A3312,属性!A:A,0))</f>
        <v>17</v>
      </c>
      <c r="D3312" s="4">
        <f t="shared" si="362"/>
        <v>70</v>
      </c>
      <c r="E3312" s="4">
        <v>0</v>
      </c>
      <c r="F3312" s="4">
        <v>0</v>
      </c>
      <c r="G3312" s="4">
        <v>0</v>
      </c>
      <c r="H3312" s="4">
        <f t="shared" si="364"/>
        <v>1090</v>
      </c>
      <c r="I3312" s="4">
        <f t="shared" si="365"/>
        <v>0</v>
      </c>
      <c r="J3312" s="4">
        <f t="shared" si="363"/>
        <v>6037</v>
      </c>
      <c r="K3312" s="4">
        <f t="shared" si="360"/>
        <v>6000</v>
      </c>
      <c r="L3312" s="4">
        <f>IF(D3312=1,"",VLOOKUP(D3312,系数!$AA$1:$AJ$12,MATCH(C3312,圣物评级,0),1))</f>
        <v>40</v>
      </c>
      <c r="M3312" s="4">
        <f t="shared" si="366"/>
        <v>79359</v>
      </c>
    </row>
    <row r="3313" spans="1:13" x14ac:dyDescent="0.3">
      <c r="A3313" s="4">
        <f t="shared" si="361"/>
        <v>81000028</v>
      </c>
      <c r="B3313" s="4">
        <v>2</v>
      </c>
      <c r="C3313" s="4">
        <f>INDEX(属性!F:F,MATCH(强化!A3313,属性!A:A,0))</f>
        <v>17</v>
      </c>
      <c r="D3313" s="4">
        <f t="shared" si="362"/>
        <v>71</v>
      </c>
      <c r="E3313" s="4">
        <v>0</v>
      </c>
      <c r="F3313" s="4">
        <v>0</v>
      </c>
      <c r="G3313" s="4">
        <v>0</v>
      </c>
      <c r="H3313" s="4">
        <f t="shared" si="364"/>
        <v>1100</v>
      </c>
      <c r="I3313" s="4">
        <f t="shared" si="365"/>
        <v>0</v>
      </c>
      <c r="J3313" s="4">
        <f t="shared" si="363"/>
        <v>6701</v>
      </c>
      <c r="K3313" s="4">
        <f t="shared" si="360"/>
        <v>6000</v>
      </c>
      <c r="L3313" s="4">
        <f>IF(D3313=1,"",VLOOKUP(D3313,系数!$AA$1:$AJ$12,MATCH(C3313,圣物评级,0),1))</f>
        <v>40</v>
      </c>
      <c r="M3313" s="4">
        <f t="shared" si="366"/>
        <v>85396</v>
      </c>
    </row>
    <row r="3314" spans="1:13" x14ac:dyDescent="0.3">
      <c r="A3314" s="4">
        <f t="shared" si="361"/>
        <v>81000028</v>
      </c>
      <c r="B3314" s="4">
        <v>2</v>
      </c>
      <c r="C3314" s="4">
        <f>INDEX(属性!F:F,MATCH(强化!A3314,属性!A:A,0))</f>
        <v>17</v>
      </c>
      <c r="D3314" s="4">
        <f t="shared" si="362"/>
        <v>72</v>
      </c>
      <c r="E3314" s="4">
        <v>0</v>
      </c>
      <c r="F3314" s="4">
        <v>0</v>
      </c>
      <c r="G3314" s="4">
        <v>0</v>
      </c>
      <c r="H3314" s="4">
        <f t="shared" si="364"/>
        <v>1110</v>
      </c>
      <c r="I3314" s="4">
        <f t="shared" si="365"/>
        <v>0</v>
      </c>
      <c r="J3314" s="4">
        <f t="shared" si="363"/>
        <v>7438</v>
      </c>
      <c r="K3314" s="4">
        <f t="shared" si="360"/>
        <v>6000</v>
      </c>
      <c r="L3314" s="4">
        <f>IF(D3314=1,"",VLOOKUP(D3314,系数!$AA$1:$AJ$12,MATCH(C3314,圣物评级,0),1))</f>
        <v>40</v>
      </c>
      <c r="M3314" s="4">
        <f t="shared" si="366"/>
        <v>92097</v>
      </c>
    </row>
    <row r="3315" spans="1:13" x14ac:dyDescent="0.3">
      <c r="A3315" s="4">
        <f t="shared" si="361"/>
        <v>81000028</v>
      </c>
      <c r="B3315" s="4">
        <v>2</v>
      </c>
      <c r="C3315" s="4">
        <f>INDEX(属性!F:F,MATCH(强化!A3315,属性!A:A,0))</f>
        <v>17</v>
      </c>
      <c r="D3315" s="4">
        <f t="shared" si="362"/>
        <v>73</v>
      </c>
      <c r="E3315" s="4">
        <v>0</v>
      </c>
      <c r="F3315" s="4">
        <v>0</v>
      </c>
      <c r="G3315" s="4">
        <v>0</v>
      </c>
      <c r="H3315" s="4">
        <f t="shared" si="364"/>
        <v>1120</v>
      </c>
      <c r="I3315" s="4">
        <f t="shared" si="365"/>
        <v>0</v>
      </c>
      <c r="J3315" s="4">
        <f t="shared" si="363"/>
        <v>8256</v>
      </c>
      <c r="K3315" s="4">
        <f t="shared" si="360"/>
        <v>6000</v>
      </c>
      <c r="L3315" s="4">
        <f>IF(D3315=1,"",VLOOKUP(D3315,系数!$AA$1:$AJ$12,MATCH(C3315,圣物评级,0),1))</f>
        <v>40</v>
      </c>
      <c r="M3315" s="4">
        <f t="shared" si="366"/>
        <v>99535</v>
      </c>
    </row>
    <row r="3316" spans="1:13" x14ac:dyDescent="0.3">
      <c r="A3316" s="4">
        <f t="shared" si="361"/>
        <v>81000028</v>
      </c>
      <c r="B3316" s="4">
        <v>2</v>
      </c>
      <c r="C3316" s="4">
        <f>INDEX(属性!F:F,MATCH(强化!A3316,属性!A:A,0))</f>
        <v>17</v>
      </c>
      <c r="D3316" s="4">
        <f t="shared" si="362"/>
        <v>74</v>
      </c>
      <c r="E3316" s="4">
        <v>0</v>
      </c>
      <c r="F3316" s="4">
        <v>0</v>
      </c>
      <c r="G3316" s="4">
        <v>0</v>
      </c>
      <c r="H3316" s="4">
        <f t="shared" si="364"/>
        <v>1130</v>
      </c>
      <c r="I3316" s="4">
        <f t="shared" si="365"/>
        <v>0</v>
      </c>
      <c r="J3316" s="4">
        <f t="shared" si="363"/>
        <v>9164</v>
      </c>
      <c r="K3316" s="4">
        <f t="shared" ref="K3316:K3379" si="367">60*100</f>
        <v>6000</v>
      </c>
      <c r="L3316" s="4">
        <f>IF(D3316=1,"",VLOOKUP(D3316,系数!$AA$1:$AJ$12,MATCH(C3316,圣物评级,0),1))</f>
        <v>40</v>
      </c>
      <c r="M3316" s="4">
        <f t="shared" si="366"/>
        <v>107791</v>
      </c>
    </row>
    <row r="3317" spans="1:13" x14ac:dyDescent="0.3">
      <c r="A3317" s="4">
        <f t="shared" si="361"/>
        <v>81000028</v>
      </c>
      <c r="B3317" s="4">
        <v>2</v>
      </c>
      <c r="C3317" s="4">
        <f>INDEX(属性!F:F,MATCH(强化!A3317,属性!A:A,0))</f>
        <v>17</v>
      </c>
      <c r="D3317" s="4">
        <f t="shared" si="362"/>
        <v>75</v>
      </c>
      <c r="E3317" s="4">
        <v>0</v>
      </c>
      <c r="F3317" s="4">
        <v>0</v>
      </c>
      <c r="G3317" s="4">
        <v>0</v>
      </c>
      <c r="H3317" s="4">
        <f t="shared" si="364"/>
        <v>1140</v>
      </c>
      <c r="I3317" s="4">
        <f t="shared" si="365"/>
        <v>0</v>
      </c>
      <c r="J3317" s="4">
        <f t="shared" si="363"/>
        <v>10172</v>
      </c>
      <c r="K3317" s="4">
        <f t="shared" si="367"/>
        <v>6000</v>
      </c>
      <c r="L3317" s="4">
        <f>IF(D3317=1,"",VLOOKUP(D3317,系数!$AA$1:$AJ$12,MATCH(C3317,圣物评级,0),1))</f>
        <v>40</v>
      </c>
      <c r="M3317" s="4">
        <f t="shared" si="366"/>
        <v>116955</v>
      </c>
    </row>
    <row r="3318" spans="1:13" x14ac:dyDescent="0.3">
      <c r="A3318" s="4">
        <f t="shared" si="361"/>
        <v>81000028</v>
      </c>
      <c r="B3318" s="4">
        <v>2</v>
      </c>
      <c r="C3318" s="4">
        <f>INDEX(属性!F:F,MATCH(强化!A3318,属性!A:A,0))</f>
        <v>17</v>
      </c>
      <c r="D3318" s="4">
        <f t="shared" si="362"/>
        <v>76</v>
      </c>
      <c r="E3318" s="4">
        <v>0</v>
      </c>
      <c r="F3318" s="4">
        <v>0</v>
      </c>
      <c r="G3318" s="4">
        <v>0</v>
      </c>
      <c r="H3318" s="4">
        <f t="shared" si="364"/>
        <v>1150</v>
      </c>
      <c r="I3318" s="4">
        <f t="shared" si="365"/>
        <v>0</v>
      </c>
      <c r="J3318" s="4">
        <f t="shared" si="363"/>
        <v>11290</v>
      </c>
      <c r="K3318" s="4">
        <f t="shared" si="367"/>
        <v>6000</v>
      </c>
      <c r="L3318" s="4">
        <f>IF(D3318=1,"",VLOOKUP(D3318,系数!$AA$1:$AJ$12,MATCH(C3318,圣物评级,0),1))</f>
        <v>40</v>
      </c>
      <c r="M3318" s="4">
        <f t="shared" si="366"/>
        <v>127127</v>
      </c>
    </row>
    <row r="3319" spans="1:13" x14ac:dyDescent="0.3">
      <c r="A3319" s="4">
        <f t="shared" si="361"/>
        <v>81000028</v>
      </c>
      <c r="B3319" s="4">
        <v>2</v>
      </c>
      <c r="C3319" s="4">
        <f>INDEX(属性!F:F,MATCH(强化!A3319,属性!A:A,0))</f>
        <v>17</v>
      </c>
      <c r="D3319" s="4">
        <f t="shared" si="362"/>
        <v>77</v>
      </c>
      <c r="E3319" s="4">
        <v>0</v>
      </c>
      <c r="F3319" s="4">
        <v>0</v>
      </c>
      <c r="G3319" s="4">
        <v>0</v>
      </c>
      <c r="H3319" s="4">
        <f t="shared" si="364"/>
        <v>1160</v>
      </c>
      <c r="I3319" s="4">
        <f t="shared" si="365"/>
        <v>0</v>
      </c>
      <c r="J3319" s="4">
        <f t="shared" si="363"/>
        <v>12531</v>
      </c>
      <c r="K3319" s="4">
        <f t="shared" si="367"/>
        <v>6000</v>
      </c>
      <c r="L3319" s="4">
        <f>IF(D3319=1,"",VLOOKUP(D3319,系数!$AA$1:$AJ$12,MATCH(C3319,圣物评级,0),1))</f>
        <v>40</v>
      </c>
      <c r="M3319" s="4">
        <f t="shared" si="366"/>
        <v>138417</v>
      </c>
    </row>
    <row r="3320" spans="1:13" x14ac:dyDescent="0.3">
      <c r="A3320" s="4">
        <f t="shared" si="361"/>
        <v>81000028</v>
      </c>
      <c r="B3320" s="4">
        <v>2</v>
      </c>
      <c r="C3320" s="4">
        <f>INDEX(属性!F:F,MATCH(强化!A3320,属性!A:A,0))</f>
        <v>17</v>
      </c>
      <c r="D3320" s="4">
        <f t="shared" si="362"/>
        <v>78</v>
      </c>
      <c r="E3320" s="4">
        <v>0</v>
      </c>
      <c r="F3320" s="4">
        <v>0</v>
      </c>
      <c r="G3320" s="4">
        <v>0</v>
      </c>
      <c r="H3320" s="4">
        <f t="shared" si="364"/>
        <v>1170</v>
      </c>
      <c r="I3320" s="4">
        <f t="shared" si="365"/>
        <v>0</v>
      </c>
      <c r="J3320" s="4">
        <f t="shared" si="363"/>
        <v>13909</v>
      </c>
      <c r="K3320" s="4">
        <f t="shared" si="367"/>
        <v>6000</v>
      </c>
      <c r="L3320" s="4">
        <f>IF(D3320=1,"",VLOOKUP(D3320,系数!$AA$1:$AJ$12,MATCH(C3320,圣物评级,0),1))</f>
        <v>40</v>
      </c>
      <c r="M3320" s="4">
        <f t="shared" si="366"/>
        <v>150948</v>
      </c>
    </row>
    <row r="3321" spans="1:13" x14ac:dyDescent="0.3">
      <c r="A3321" s="4">
        <f t="shared" si="361"/>
        <v>81000028</v>
      </c>
      <c r="B3321" s="4">
        <v>2</v>
      </c>
      <c r="C3321" s="4">
        <f>INDEX(属性!F:F,MATCH(强化!A3321,属性!A:A,0))</f>
        <v>17</v>
      </c>
      <c r="D3321" s="4">
        <f t="shared" si="362"/>
        <v>79</v>
      </c>
      <c r="E3321" s="4">
        <v>0</v>
      </c>
      <c r="F3321" s="4">
        <v>0</v>
      </c>
      <c r="G3321" s="4">
        <v>0</v>
      </c>
      <c r="H3321" s="4">
        <f t="shared" si="364"/>
        <v>1180</v>
      </c>
      <c r="I3321" s="4">
        <f t="shared" si="365"/>
        <v>0</v>
      </c>
      <c r="J3321" s="4">
        <f t="shared" si="363"/>
        <v>15438</v>
      </c>
      <c r="K3321" s="4">
        <f t="shared" si="367"/>
        <v>6000</v>
      </c>
      <c r="L3321" s="4">
        <f>IF(D3321=1,"",VLOOKUP(D3321,系数!$AA$1:$AJ$12,MATCH(C3321,圣物评级,0),1))</f>
        <v>40</v>
      </c>
      <c r="M3321" s="4">
        <f t="shared" si="366"/>
        <v>164857</v>
      </c>
    </row>
    <row r="3322" spans="1:13" x14ac:dyDescent="0.3">
      <c r="A3322" s="4">
        <f t="shared" si="361"/>
        <v>81000028</v>
      </c>
      <c r="B3322" s="4">
        <v>2</v>
      </c>
      <c r="C3322" s="4">
        <f>INDEX(属性!F:F,MATCH(强化!A3322,属性!A:A,0))</f>
        <v>17</v>
      </c>
      <c r="D3322" s="4">
        <f t="shared" si="362"/>
        <v>80</v>
      </c>
      <c r="E3322" s="4">
        <v>0</v>
      </c>
      <c r="F3322" s="4">
        <v>0</v>
      </c>
      <c r="G3322" s="4">
        <v>0</v>
      </c>
      <c r="H3322" s="4">
        <f t="shared" si="364"/>
        <v>1190</v>
      </c>
      <c r="I3322" s="4">
        <f t="shared" si="365"/>
        <v>0</v>
      </c>
      <c r="J3322" s="4">
        <f t="shared" si="363"/>
        <v>18000</v>
      </c>
      <c r="K3322" s="4">
        <f t="shared" si="367"/>
        <v>6000</v>
      </c>
      <c r="L3322" s="4">
        <f>IF(D3322=1,"",VLOOKUP(D3322,系数!$AA$1:$AJ$12,MATCH(C3322,圣物评级,0),1))</f>
        <v>45</v>
      </c>
      <c r="M3322" s="4">
        <f t="shared" si="366"/>
        <v>180295</v>
      </c>
    </row>
    <row r="3323" spans="1:13" x14ac:dyDescent="0.3">
      <c r="A3323" s="4">
        <f t="shared" si="361"/>
        <v>81000028</v>
      </c>
      <c r="B3323" s="4">
        <v>2</v>
      </c>
      <c r="C3323" s="4">
        <f>INDEX(属性!F:F,MATCH(强化!A3323,属性!A:A,0))</f>
        <v>17</v>
      </c>
      <c r="D3323" s="4">
        <f t="shared" si="362"/>
        <v>81</v>
      </c>
      <c r="E3323" s="4">
        <v>0</v>
      </c>
      <c r="F3323" s="4">
        <v>0</v>
      </c>
      <c r="G3323" s="4">
        <v>0</v>
      </c>
      <c r="H3323" s="4">
        <f t="shared" si="364"/>
        <v>1200</v>
      </c>
      <c r="I3323" s="4">
        <f t="shared" si="365"/>
        <v>0</v>
      </c>
      <c r="J3323" s="4">
        <f t="shared" si="363"/>
        <v>21000</v>
      </c>
      <c r="K3323" s="4">
        <f t="shared" si="367"/>
        <v>6000</v>
      </c>
      <c r="L3323" s="4">
        <f>IF(D3323=1,"",VLOOKUP(D3323,系数!$AA$1:$AJ$12,MATCH(C3323,圣物评级,0),1))</f>
        <v>45</v>
      </c>
      <c r="M3323" s="4">
        <f t="shared" si="366"/>
        <v>198295</v>
      </c>
    </row>
    <row r="3324" spans="1:13" x14ac:dyDescent="0.3">
      <c r="A3324" s="4">
        <f t="shared" ref="A3324:A3387" si="368">A3204+1</f>
        <v>81000028</v>
      </c>
      <c r="B3324" s="4">
        <v>2</v>
      </c>
      <c r="C3324" s="4">
        <f>INDEX(属性!F:F,MATCH(强化!A3324,属性!A:A,0))</f>
        <v>17</v>
      </c>
      <c r="D3324" s="4">
        <f t="shared" ref="D3324:D3387" si="369">D3204</f>
        <v>82</v>
      </c>
      <c r="E3324" s="4">
        <v>0</v>
      </c>
      <c r="F3324" s="4">
        <v>0</v>
      </c>
      <c r="G3324" s="4">
        <v>0</v>
      </c>
      <c r="H3324" s="4">
        <f t="shared" si="364"/>
        <v>1210</v>
      </c>
      <c r="I3324" s="4">
        <f t="shared" si="365"/>
        <v>0</v>
      </c>
      <c r="J3324" s="4">
        <f t="shared" ref="J3324:J3387" si="370">J3204</f>
        <v>24000</v>
      </c>
      <c r="K3324" s="4">
        <f t="shared" si="367"/>
        <v>6000</v>
      </c>
      <c r="L3324" s="4">
        <f>IF(D3324=1,"",VLOOKUP(D3324,系数!$AA$1:$AJ$12,MATCH(C3324,圣物评级,0),1))</f>
        <v>45</v>
      </c>
      <c r="M3324" s="4">
        <f t="shared" si="366"/>
        <v>219295</v>
      </c>
    </row>
    <row r="3325" spans="1:13" x14ac:dyDescent="0.3">
      <c r="A3325" s="4">
        <f t="shared" si="368"/>
        <v>81000028</v>
      </c>
      <c r="B3325" s="4">
        <v>2</v>
      </c>
      <c r="C3325" s="4">
        <f>INDEX(属性!F:F,MATCH(强化!A3325,属性!A:A,0))</f>
        <v>17</v>
      </c>
      <c r="D3325" s="4">
        <f t="shared" si="369"/>
        <v>83</v>
      </c>
      <c r="E3325" s="4">
        <v>0</v>
      </c>
      <c r="F3325" s="4">
        <v>0</v>
      </c>
      <c r="G3325" s="4">
        <v>0</v>
      </c>
      <c r="H3325" s="4">
        <f t="shared" si="364"/>
        <v>1220</v>
      </c>
      <c r="I3325" s="4">
        <f t="shared" si="365"/>
        <v>0</v>
      </c>
      <c r="J3325" s="4">
        <f t="shared" si="370"/>
        <v>27000</v>
      </c>
      <c r="K3325" s="4">
        <f t="shared" si="367"/>
        <v>6000</v>
      </c>
      <c r="L3325" s="4">
        <f>IF(D3325=1,"",VLOOKUP(D3325,系数!$AA$1:$AJ$12,MATCH(C3325,圣物评级,0),1))</f>
        <v>45</v>
      </c>
      <c r="M3325" s="4">
        <f t="shared" si="366"/>
        <v>243295</v>
      </c>
    </row>
    <row r="3326" spans="1:13" x14ac:dyDescent="0.3">
      <c r="A3326" s="4">
        <f t="shared" si="368"/>
        <v>81000028</v>
      </c>
      <c r="B3326" s="4">
        <v>2</v>
      </c>
      <c r="C3326" s="4">
        <f>INDEX(属性!F:F,MATCH(强化!A3326,属性!A:A,0))</f>
        <v>17</v>
      </c>
      <c r="D3326" s="4">
        <f t="shared" si="369"/>
        <v>84</v>
      </c>
      <c r="E3326" s="4">
        <v>0</v>
      </c>
      <c r="F3326" s="4">
        <v>0</v>
      </c>
      <c r="G3326" s="4">
        <v>0</v>
      </c>
      <c r="H3326" s="4">
        <f t="shared" si="364"/>
        <v>1230</v>
      </c>
      <c r="I3326" s="4">
        <f t="shared" si="365"/>
        <v>0</v>
      </c>
      <c r="J3326" s="4">
        <f t="shared" si="370"/>
        <v>30000</v>
      </c>
      <c r="K3326" s="4">
        <f t="shared" si="367"/>
        <v>6000</v>
      </c>
      <c r="L3326" s="4">
        <f>IF(D3326=1,"",VLOOKUP(D3326,系数!$AA$1:$AJ$12,MATCH(C3326,圣物评级,0),1))</f>
        <v>45</v>
      </c>
      <c r="M3326" s="4">
        <f t="shared" si="366"/>
        <v>270295</v>
      </c>
    </row>
    <row r="3327" spans="1:13" x14ac:dyDescent="0.3">
      <c r="A3327" s="4">
        <f t="shared" si="368"/>
        <v>81000028</v>
      </c>
      <c r="B3327" s="4">
        <v>2</v>
      </c>
      <c r="C3327" s="4">
        <f>INDEX(属性!F:F,MATCH(强化!A3327,属性!A:A,0))</f>
        <v>17</v>
      </c>
      <c r="D3327" s="4">
        <f t="shared" si="369"/>
        <v>85</v>
      </c>
      <c r="E3327" s="4">
        <v>0</v>
      </c>
      <c r="F3327" s="4">
        <v>0</v>
      </c>
      <c r="G3327" s="4">
        <v>0</v>
      </c>
      <c r="H3327" s="4">
        <f t="shared" si="364"/>
        <v>1240</v>
      </c>
      <c r="I3327" s="4">
        <f t="shared" si="365"/>
        <v>0</v>
      </c>
      <c r="J3327" s="4">
        <f t="shared" si="370"/>
        <v>35000</v>
      </c>
      <c r="K3327" s="4">
        <f t="shared" si="367"/>
        <v>6000</v>
      </c>
      <c r="L3327" s="4">
        <f>IF(D3327=1,"",VLOOKUP(D3327,系数!$AA$1:$AJ$12,MATCH(C3327,圣物评级,0),1))</f>
        <v>45</v>
      </c>
      <c r="M3327" s="4">
        <f t="shared" si="366"/>
        <v>300295</v>
      </c>
    </row>
    <row r="3328" spans="1:13" x14ac:dyDescent="0.3">
      <c r="A3328" s="4">
        <f t="shared" si="368"/>
        <v>81000028</v>
      </c>
      <c r="B3328" s="4">
        <v>2</v>
      </c>
      <c r="C3328" s="4">
        <f>INDEX(属性!F:F,MATCH(强化!A3328,属性!A:A,0))</f>
        <v>17</v>
      </c>
      <c r="D3328" s="4">
        <f t="shared" si="369"/>
        <v>86</v>
      </c>
      <c r="E3328" s="4">
        <v>0</v>
      </c>
      <c r="F3328" s="4">
        <v>0</v>
      </c>
      <c r="G3328" s="4">
        <v>0</v>
      </c>
      <c r="H3328" s="4">
        <f t="shared" si="364"/>
        <v>1250</v>
      </c>
      <c r="I3328" s="4">
        <f t="shared" si="365"/>
        <v>0</v>
      </c>
      <c r="J3328" s="4">
        <f t="shared" si="370"/>
        <v>40000</v>
      </c>
      <c r="K3328" s="4">
        <f t="shared" si="367"/>
        <v>6000</v>
      </c>
      <c r="L3328" s="4">
        <f>IF(D3328=1,"",VLOOKUP(D3328,系数!$AA$1:$AJ$12,MATCH(C3328,圣物评级,0),1))</f>
        <v>45</v>
      </c>
      <c r="M3328" s="4">
        <f t="shared" si="366"/>
        <v>335295</v>
      </c>
    </row>
    <row r="3329" spans="1:13" x14ac:dyDescent="0.3">
      <c r="A3329" s="4">
        <f t="shared" si="368"/>
        <v>81000028</v>
      </c>
      <c r="B3329" s="4">
        <v>2</v>
      </c>
      <c r="C3329" s="4">
        <f>INDEX(属性!F:F,MATCH(强化!A3329,属性!A:A,0))</f>
        <v>17</v>
      </c>
      <c r="D3329" s="4">
        <f t="shared" si="369"/>
        <v>87</v>
      </c>
      <c r="E3329" s="4">
        <v>0</v>
      </c>
      <c r="F3329" s="4">
        <v>0</v>
      </c>
      <c r="G3329" s="4">
        <v>0</v>
      </c>
      <c r="H3329" s="4">
        <f t="shared" si="364"/>
        <v>1260</v>
      </c>
      <c r="I3329" s="4">
        <f t="shared" si="365"/>
        <v>0</v>
      </c>
      <c r="J3329" s="4">
        <f t="shared" si="370"/>
        <v>45000</v>
      </c>
      <c r="K3329" s="4">
        <f t="shared" si="367"/>
        <v>6000</v>
      </c>
      <c r="L3329" s="4">
        <f>IF(D3329=1,"",VLOOKUP(D3329,系数!$AA$1:$AJ$12,MATCH(C3329,圣物评级,0),1))</f>
        <v>45</v>
      </c>
      <c r="M3329" s="4">
        <f t="shared" si="366"/>
        <v>375295</v>
      </c>
    </row>
    <row r="3330" spans="1:13" x14ac:dyDescent="0.3">
      <c r="A3330" s="4">
        <f t="shared" si="368"/>
        <v>81000028</v>
      </c>
      <c r="B3330" s="4">
        <v>2</v>
      </c>
      <c r="C3330" s="4">
        <f>INDEX(属性!F:F,MATCH(强化!A3330,属性!A:A,0))</f>
        <v>17</v>
      </c>
      <c r="D3330" s="4">
        <f t="shared" si="369"/>
        <v>88</v>
      </c>
      <c r="E3330" s="4">
        <v>0</v>
      </c>
      <c r="F3330" s="4">
        <v>0</v>
      </c>
      <c r="G3330" s="4">
        <v>0</v>
      </c>
      <c r="H3330" s="4">
        <f t="shared" si="364"/>
        <v>1270</v>
      </c>
      <c r="I3330" s="4">
        <f t="shared" si="365"/>
        <v>0</v>
      </c>
      <c r="J3330" s="4">
        <f t="shared" si="370"/>
        <v>50000</v>
      </c>
      <c r="K3330" s="4">
        <f t="shared" si="367"/>
        <v>6000</v>
      </c>
      <c r="L3330" s="4">
        <f>IF(D3330=1,"",VLOOKUP(D3330,系数!$AA$1:$AJ$12,MATCH(C3330,圣物评级,0),1))</f>
        <v>45</v>
      </c>
      <c r="M3330" s="4">
        <f t="shared" si="366"/>
        <v>420295</v>
      </c>
    </row>
    <row r="3331" spans="1:13" x14ac:dyDescent="0.3">
      <c r="A3331" s="4">
        <f t="shared" si="368"/>
        <v>81000028</v>
      </c>
      <c r="B3331" s="4">
        <v>2</v>
      </c>
      <c r="C3331" s="4">
        <f>INDEX(属性!F:F,MATCH(强化!A3331,属性!A:A,0))</f>
        <v>17</v>
      </c>
      <c r="D3331" s="4">
        <f t="shared" si="369"/>
        <v>89</v>
      </c>
      <c r="E3331" s="4">
        <v>0</v>
      </c>
      <c r="F3331" s="4">
        <v>0</v>
      </c>
      <c r="G3331" s="4">
        <v>0</v>
      </c>
      <c r="H3331" s="4">
        <f t="shared" ref="H3331:H3394" si="371">IF(B3331=1,0,VLOOKUP($C3331,圣物数值,2,0)+VLOOKUP($C3331,圣物数值,3,0)*($D3331-1))</f>
        <v>1280</v>
      </c>
      <c r="I3331" s="4">
        <f t="shared" ref="I3331:I3394" si="372">IF(B3331=2,0,VLOOKUP($C3331,圣物数值,2,0)+VLOOKUP($C3331,圣物数值,3,0)*($D3331-1))</f>
        <v>0</v>
      </c>
      <c r="J3331" s="4">
        <f t="shared" si="370"/>
        <v>55000</v>
      </c>
      <c r="K3331" s="4">
        <f t="shared" si="367"/>
        <v>6000</v>
      </c>
      <c r="L3331" s="4">
        <f>IF(D3331=1,"",VLOOKUP(D3331,系数!$AA$1:$AJ$12,MATCH(C3331,圣物评级,0),1))</f>
        <v>45</v>
      </c>
      <c r="M3331" s="4">
        <f t="shared" ref="M3331:M3394" si="373">IF(D3331=1,0,M3330+J3330)</f>
        <v>470295</v>
      </c>
    </row>
    <row r="3332" spans="1:13" x14ac:dyDescent="0.3">
      <c r="A3332" s="4">
        <f t="shared" si="368"/>
        <v>81000028</v>
      </c>
      <c r="B3332" s="4">
        <v>2</v>
      </c>
      <c r="C3332" s="4">
        <f>INDEX(属性!F:F,MATCH(强化!A3332,属性!A:A,0))</f>
        <v>17</v>
      </c>
      <c r="D3332" s="4">
        <f t="shared" si="369"/>
        <v>90</v>
      </c>
      <c r="E3332" s="4">
        <v>0</v>
      </c>
      <c r="F3332" s="4">
        <v>0</v>
      </c>
      <c r="G3332" s="4">
        <v>0</v>
      </c>
      <c r="H3332" s="4">
        <f t="shared" si="371"/>
        <v>1290</v>
      </c>
      <c r="I3332" s="4">
        <f t="shared" si="372"/>
        <v>0</v>
      </c>
      <c r="J3332" s="4">
        <f t="shared" si="370"/>
        <v>55000</v>
      </c>
      <c r="K3332" s="4">
        <f t="shared" si="367"/>
        <v>6000</v>
      </c>
      <c r="L3332" s="4">
        <f>IF(D3332=1,"",VLOOKUP(D3332,系数!$AA$1:$AJ$12,MATCH(C3332,圣物评级,0),1))</f>
        <v>50</v>
      </c>
      <c r="M3332" s="4">
        <f t="shared" si="373"/>
        <v>525295</v>
      </c>
    </row>
    <row r="3333" spans="1:13" x14ac:dyDescent="0.3">
      <c r="A3333" s="4">
        <f t="shared" si="368"/>
        <v>81000028</v>
      </c>
      <c r="B3333" s="4">
        <v>2</v>
      </c>
      <c r="C3333" s="4">
        <f>INDEX(属性!F:F,MATCH(强化!A3333,属性!A:A,0))</f>
        <v>17</v>
      </c>
      <c r="D3333" s="4">
        <f t="shared" si="369"/>
        <v>91</v>
      </c>
      <c r="E3333" s="4">
        <v>0</v>
      </c>
      <c r="F3333" s="4">
        <v>0</v>
      </c>
      <c r="G3333" s="4">
        <v>0</v>
      </c>
      <c r="H3333" s="4">
        <f t="shared" si="371"/>
        <v>1300</v>
      </c>
      <c r="I3333" s="4">
        <f t="shared" si="372"/>
        <v>0</v>
      </c>
      <c r="J3333" s="4">
        <f t="shared" si="370"/>
        <v>55000</v>
      </c>
      <c r="K3333" s="4">
        <f t="shared" si="367"/>
        <v>6000</v>
      </c>
      <c r="L3333" s="4">
        <f>IF(D3333=1,"",VLOOKUP(D3333,系数!$AA$1:$AJ$12,MATCH(C3333,圣物评级,0),1))</f>
        <v>50</v>
      </c>
      <c r="M3333" s="4">
        <f t="shared" si="373"/>
        <v>580295</v>
      </c>
    </row>
    <row r="3334" spans="1:13" x14ac:dyDescent="0.3">
      <c r="A3334" s="4">
        <f t="shared" si="368"/>
        <v>81000028</v>
      </c>
      <c r="B3334" s="4">
        <v>2</v>
      </c>
      <c r="C3334" s="4">
        <f>INDEX(属性!F:F,MATCH(强化!A3334,属性!A:A,0))</f>
        <v>17</v>
      </c>
      <c r="D3334" s="4">
        <f t="shared" si="369"/>
        <v>92</v>
      </c>
      <c r="E3334" s="4">
        <v>0</v>
      </c>
      <c r="F3334" s="4">
        <v>0</v>
      </c>
      <c r="G3334" s="4">
        <v>0</v>
      </c>
      <c r="H3334" s="4">
        <f t="shared" si="371"/>
        <v>1310</v>
      </c>
      <c r="I3334" s="4">
        <f t="shared" si="372"/>
        <v>0</v>
      </c>
      <c r="J3334" s="4">
        <f t="shared" si="370"/>
        <v>55000</v>
      </c>
      <c r="K3334" s="4">
        <f t="shared" si="367"/>
        <v>6000</v>
      </c>
      <c r="L3334" s="4">
        <f>IF(D3334=1,"",VLOOKUP(D3334,系数!$AA$1:$AJ$12,MATCH(C3334,圣物评级,0),1))</f>
        <v>50</v>
      </c>
      <c r="M3334" s="4">
        <f t="shared" si="373"/>
        <v>635295</v>
      </c>
    </row>
    <row r="3335" spans="1:13" x14ac:dyDescent="0.3">
      <c r="A3335" s="4">
        <f t="shared" si="368"/>
        <v>81000028</v>
      </c>
      <c r="B3335" s="4">
        <v>2</v>
      </c>
      <c r="C3335" s="4">
        <f>INDEX(属性!F:F,MATCH(强化!A3335,属性!A:A,0))</f>
        <v>17</v>
      </c>
      <c r="D3335" s="4">
        <f t="shared" si="369"/>
        <v>93</v>
      </c>
      <c r="E3335" s="4">
        <v>0</v>
      </c>
      <c r="F3335" s="4">
        <v>0</v>
      </c>
      <c r="G3335" s="4">
        <v>0</v>
      </c>
      <c r="H3335" s="4">
        <f t="shared" si="371"/>
        <v>1320</v>
      </c>
      <c r="I3335" s="4">
        <f t="shared" si="372"/>
        <v>0</v>
      </c>
      <c r="J3335" s="4">
        <f t="shared" si="370"/>
        <v>55000</v>
      </c>
      <c r="K3335" s="4">
        <f t="shared" si="367"/>
        <v>6000</v>
      </c>
      <c r="L3335" s="4">
        <f>IF(D3335=1,"",VLOOKUP(D3335,系数!$AA$1:$AJ$12,MATCH(C3335,圣物评级,0),1))</f>
        <v>50</v>
      </c>
      <c r="M3335" s="4">
        <f t="shared" si="373"/>
        <v>690295</v>
      </c>
    </row>
    <row r="3336" spans="1:13" x14ac:dyDescent="0.3">
      <c r="A3336" s="4">
        <f t="shared" si="368"/>
        <v>81000028</v>
      </c>
      <c r="B3336" s="4">
        <v>2</v>
      </c>
      <c r="C3336" s="4">
        <f>INDEX(属性!F:F,MATCH(强化!A3336,属性!A:A,0))</f>
        <v>17</v>
      </c>
      <c r="D3336" s="4">
        <f t="shared" si="369"/>
        <v>94</v>
      </c>
      <c r="E3336" s="4">
        <v>0</v>
      </c>
      <c r="F3336" s="4">
        <v>0</v>
      </c>
      <c r="G3336" s="4">
        <v>0</v>
      </c>
      <c r="H3336" s="4">
        <f t="shared" si="371"/>
        <v>1330</v>
      </c>
      <c r="I3336" s="4">
        <f t="shared" si="372"/>
        <v>0</v>
      </c>
      <c r="J3336" s="4">
        <f t="shared" si="370"/>
        <v>55000</v>
      </c>
      <c r="K3336" s="4">
        <f t="shared" si="367"/>
        <v>6000</v>
      </c>
      <c r="L3336" s="4">
        <f>IF(D3336=1,"",VLOOKUP(D3336,系数!$AA$1:$AJ$12,MATCH(C3336,圣物评级,0),1))</f>
        <v>50</v>
      </c>
      <c r="M3336" s="4">
        <f t="shared" si="373"/>
        <v>745295</v>
      </c>
    </row>
    <row r="3337" spans="1:13" x14ac:dyDescent="0.3">
      <c r="A3337" s="4">
        <f t="shared" si="368"/>
        <v>81000028</v>
      </c>
      <c r="B3337" s="4">
        <v>2</v>
      </c>
      <c r="C3337" s="4">
        <f>INDEX(属性!F:F,MATCH(强化!A3337,属性!A:A,0))</f>
        <v>17</v>
      </c>
      <c r="D3337" s="4">
        <f t="shared" si="369"/>
        <v>95</v>
      </c>
      <c r="E3337" s="4">
        <v>0</v>
      </c>
      <c r="F3337" s="4">
        <v>0</v>
      </c>
      <c r="G3337" s="4">
        <v>0</v>
      </c>
      <c r="H3337" s="4">
        <f t="shared" si="371"/>
        <v>1340</v>
      </c>
      <c r="I3337" s="4">
        <f t="shared" si="372"/>
        <v>0</v>
      </c>
      <c r="J3337" s="4">
        <f t="shared" si="370"/>
        <v>55000</v>
      </c>
      <c r="K3337" s="4">
        <f t="shared" si="367"/>
        <v>6000</v>
      </c>
      <c r="L3337" s="4">
        <f>IF(D3337=1,"",VLOOKUP(D3337,系数!$AA$1:$AJ$12,MATCH(C3337,圣物评级,0),1))</f>
        <v>50</v>
      </c>
      <c r="M3337" s="4">
        <f t="shared" si="373"/>
        <v>800295</v>
      </c>
    </row>
    <row r="3338" spans="1:13" x14ac:dyDescent="0.3">
      <c r="A3338" s="4">
        <f t="shared" si="368"/>
        <v>81000028</v>
      </c>
      <c r="B3338" s="4">
        <v>2</v>
      </c>
      <c r="C3338" s="4">
        <f>INDEX(属性!F:F,MATCH(强化!A3338,属性!A:A,0))</f>
        <v>17</v>
      </c>
      <c r="D3338" s="4">
        <f t="shared" si="369"/>
        <v>96</v>
      </c>
      <c r="E3338" s="4">
        <v>0</v>
      </c>
      <c r="F3338" s="4">
        <v>0</v>
      </c>
      <c r="G3338" s="4">
        <v>0</v>
      </c>
      <c r="H3338" s="4">
        <f t="shared" si="371"/>
        <v>1350</v>
      </c>
      <c r="I3338" s="4">
        <f t="shared" si="372"/>
        <v>0</v>
      </c>
      <c r="J3338" s="4">
        <f t="shared" si="370"/>
        <v>55000</v>
      </c>
      <c r="K3338" s="4">
        <f t="shared" si="367"/>
        <v>6000</v>
      </c>
      <c r="L3338" s="4">
        <f>IF(D3338=1,"",VLOOKUP(D3338,系数!$AA$1:$AJ$12,MATCH(C3338,圣物评级,0),1))</f>
        <v>50</v>
      </c>
      <c r="M3338" s="4">
        <f t="shared" si="373"/>
        <v>855295</v>
      </c>
    </row>
    <row r="3339" spans="1:13" x14ac:dyDescent="0.3">
      <c r="A3339" s="4">
        <f t="shared" si="368"/>
        <v>81000028</v>
      </c>
      <c r="B3339" s="4">
        <v>2</v>
      </c>
      <c r="C3339" s="4">
        <f>INDEX(属性!F:F,MATCH(强化!A3339,属性!A:A,0))</f>
        <v>17</v>
      </c>
      <c r="D3339" s="4">
        <f t="shared" si="369"/>
        <v>97</v>
      </c>
      <c r="E3339" s="4">
        <v>0</v>
      </c>
      <c r="F3339" s="4">
        <v>0</v>
      </c>
      <c r="G3339" s="4">
        <v>0</v>
      </c>
      <c r="H3339" s="4">
        <f t="shared" si="371"/>
        <v>1360</v>
      </c>
      <c r="I3339" s="4">
        <f t="shared" si="372"/>
        <v>0</v>
      </c>
      <c r="J3339" s="4">
        <f t="shared" si="370"/>
        <v>55000</v>
      </c>
      <c r="K3339" s="4">
        <f t="shared" si="367"/>
        <v>6000</v>
      </c>
      <c r="L3339" s="4">
        <f>IF(D3339=1,"",VLOOKUP(D3339,系数!$AA$1:$AJ$12,MATCH(C3339,圣物评级,0),1))</f>
        <v>50</v>
      </c>
      <c r="M3339" s="4">
        <f t="shared" si="373"/>
        <v>910295</v>
      </c>
    </row>
    <row r="3340" spans="1:13" x14ac:dyDescent="0.3">
      <c r="A3340" s="4">
        <f t="shared" si="368"/>
        <v>81000028</v>
      </c>
      <c r="B3340" s="4">
        <v>2</v>
      </c>
      <c r="C3340" s="4">
        <f>INDEX(属性!F:F,MATCH(强化!A3340,属性!A:A,0))</f>
        <v>17</v>
      </c>
      <c r="D3340" s="4">
        <f t="shared" si="369"/>
        <v>98</v>
      </c>
      <c r="E3340" s="4">
        <v>0</v>
      </c>
      <c r="F3340" s="4">
        <v>0</v>
      </c>
      <c r="G3340" s="4">
        <v>0</v>
      </c>
      <c r="H3340" s="4">
        <f t="shared" si="371"/>
        <v>1370</v>
      </c>
      <c r="I3340" s="4">
        <f t="shared" si="372"/>
        <v>0</v>
      </c>
      <c r="J3340" s="4">
        <f t="shared" si="370"/>
        <v>55000</v>
      </c>
      <c r="K3340" s="4">
        <f t="shared" si="367"/>
        <v>6000</v>
      </c>
      <c r="L3340" s="4">
        <f>IF(D3340=1,"",VLOOKUP(D3340,系数!$AA$1:$AJ$12,MATCH(C3340,圣物评级,0),1))</f>
        <v>50</v>
      </c>
      <c r="M3340" s="4">
        <f t="shared" si="373"/>
        <v>965295</v>
      </c>
    </row>
    <row r="3341" spans="1:13" x14ac:dyDescent="0.3">
      <c r="A3341" s="4">
        <f t="shared" si="368"/>
        <v>81000028</v>
      </c>
      <c r="B3341" s="4">
        <v>2</v>
      </c>
      <c r="C3341" s="4">
        <f>INDEX(属性!F:F,MATCH(强化!A3341,属性!A:A,0))</f>
        <v>17</v>
      </c>
      <c r="D3341" s="4">
        <f t="shared" si="369"/>
        <v>99</v>
      </c>
      <c r="E3341" s="4">
        <v>0</v>
      </c>
      <c r="F3341" s="4">
        <v>0</v>
      </c>
      <c r="G3341" s="4">
        <v>0</v>
      </c>
      <c r="H3341" s="4">
        <f t="shared" si="371"/>
        <v>1380</v>
      </c>
      <c r="I3341" s="4">
        <f t="shared" si="372"/>
        <v>0</v>
      </c>
      <c r="J3341" s="4">
        <f t="shared" si="370"/>
        <v>55000</v>
      </c>
      <c r="K3341" s="4">
        <f t="shared" si="367"/>
        <v>6000</v>
      </c>
      <c r="L3341" s="4">
        <f>IF(D3341=1,"",VLOOKUP(D3341,系数!$AA$1:$AJ$12,MATCH(C3341,圣物评级,0),1))</f>
        <v>50</v>
      </c>
      <c r="M3341" s="4">
        <f t="shared" si="373"/>
        <v>1020295</v>
      </c>
    </row>
    <row r="3342" spans="1:13" x14ac:dyDescent="0.3">
      <c r="A3342" s="4">
        <f t="shared" si="368"/>
        <v>81000028</v>
      </c>
      <c r="B3342" s="4">
        <v>2</v>
      </c>
      <c r="C3342" s="4">
        <f>INDEX(属性!F:F,MATCH(强化!A3342,属性!A:A,0))</f>
        <v>17</v>
      </c>
      <c r="D3342" s="4">
        <f t="shared" si="369"/>
        <v>100</v>
      </c>
      <c r="E3342" s="4">
        <v>0</v>
      </c>
      <c r="F3342" s="4">
        <v>0</v>
      </c>
      <c r="G3342" s="4">
        <v>0</v>
      </c>
      <c r="H3342" s="4">
        <f t="shared" si="371"/>
        <v>1390</v>
      </c>
      <c r="I3342" s="4">
        <f t="shared" si="372"/>
        <v>0</v>
      </c>
      <c r="J3342" s="4">
        <f t="shared" si="370"/>
        <v>55000</v>
      </c>
      <c r="K3342" s="4">
        <f t="shared" si="367"/>
        <v>6000</v>
      </c>
      <c r="L3342" s="4">
        <f>IF(D3342=1,"",VLOOKUP(D3342,系数!$AA$1:$AJ$12,MATCH(C3342,圣物评级,0),1))</f>
        <v>55</v>
      </c>
      <c r="M3342" s="4">
        <f t="shared" si="373"/>
        <v>1075295</v>
      </c>
    </row>
    <row r="3343" spans="1:13" x14ac:dyDescent="0.3">
      <c r="A3343" s="4">
        <f t="shared" si="368"/>
        <v>81000028</v>
      </c>
      <c r="B3343" s="4">
        <v>2</v>
      </c>
      <c r="C3343" s="4">
        <f>INDEX(属性!F:F,MATCH(强化!A3343,属性!A:A,0))</f>
        <v>17</v>
      </c>
      <c r="D3343" s="4">
        <f t="shared" si="369"/>
        <v>101</v>
      </c>
      <c r="E3343" s="4">
        <v>0</v>
      </c>
      <c r="F3343" s="4">
        <v>0</v>
      </c>
      <c r="G3343" s="4">
        <v>0</v>
      </c>
      <c r="H3343" s="4">
        <f t="shared" si="371"/>
        <v>1400</v>
      </c>
      <c r="I3343" s="4">
        <f t="shared" si="372"/>
        <v>0</v>
      </c>
      <c r="J3343" s="4">
        <f t="shared" si="370"/>
        <v>55000</v>
      </c>
      <c r="K3343" s="4">
        <f t="shared" si="367"/>
        <v>6000</v>
      </c>
      <c r="L3343" s="4">
        <f>IF(D3343=1,"",VLOOKUP(D3343,系数!$AA$1:$AJ$12,MATCH(C3343,圣物评级,0),1))</f>
        <v>55</v>
      </c>
      <c r="M3343" s="4">
        <f t="shared" si="373"/>
        <v>1130295</v>
      </c>
    </row>
    <row r="3344" spans="1:13" x14ac:dyDescent="0.3">
      <c r="A3344" s="4">
        <f t="shared" si="368"/>
        <v>81000028</v>
      </c>
      <c r="B3344" s="4">
        <v>2</v>
      </c>
      <c r="C3344" s="4">
        <f>INDEX(属性!F:F,MATCH(强化!A3344,属性!A:A,0))</f>
        <v>17</v>
      </c>
      <c r="D3344" s="4">
        <f t="shared" si="369"/>
        <v>102</v>
      </c>
      <c r="E3344" s="4">
        <v>0</v>
      </c>
      <c r="F3344" s="4">
        <v>0</v>
      </c>
      <c r="G3344" s="4">
        <v>0</v>
      </c>
      <c r="H3344" s="4">
        <f t="shared" si="371"/>
        <v>1410</v>
      </c>
      <c r="I3344" s="4">
        <f t="shared" si="372"/>
        <v>0</v>
      </c>
      <c r="J3344" s="4">
        <f t="shared" si="370"/>
        <v>55000</v>
      </c>
      <c r="K3344" s="4">
        <f t="shared" si="367"/>
        <v>6000</v>
      </c>
      <c r="L3344" s="4">
        <f>IF(D3344=1,"",VLOOKUP(D3344,系数!$AA$1:$AJ$12,MATCH(C3344,圣物评级,0),1))</f>
        <v>55</v>
      </c>
      <c r="M3344" s="4">
        <f t="shared" si="373"/>
        <v>1185295</v>
      </c>
    </row>
    <row r="3345" spans="1:13" x14ac:dyDescent="0.3">
      <c r="A3345" s="4">
        <f t="shared" si="368"/>
        <v>81000028</v>
      </c>
      <c r="B3345" s="4">
        <v>2</v>
      </c>
      <c r="C3345" s="4">
        <f>INDEX(属性!F:F,MATCH(强化!A3345,属性!A:A,0))</f>
        <v>17</v>
      </c>
      <c r="D3345" s="4">
        <f t="shared" si="369"/>
        <v>103</v>
      </c>
      <c r="E3345" s="4">
        <v>0</v>
      </c>
      <c r="F3345" s="4">
        <v>0</v>
      </c>
      <c r="G3345" s="4">
        <v>0</v>
      </c>
      <c r="H3345" s="4">
        <f t="shared" si="371"/>
        <v>1420</v>
      </c>
      <c r="I3345" s="4">
        <f t="shared" si="372"/>
        <v>0</v>
      </c>
      <c r="J3345" s="4">
        <f t="shared" si="370"/>
        <v>55000</v>
      </c>
      <c r="K3345" s="4">
        <f t="shared" si="367"/>
        <v>6000</v>
      </c>
      <c r="L3345" s="4">
        <f>IF(D3345=1,"",VLOOKUP(D3345,系数!$AA$1:$AJ$12,MATCH(C3345,圣物评级,0),1))</f>
        <v>55</v>
      </c>
      <c r="M3345" s="4">
        <f t="shared" si="373"/>
        <v>1240295</v>
      </c>
    </row>
    <row r="3346" spans="1:13" x14ac:dyDescent="0.3">
      <c r="A3346" s="4">
        <f t="shared" si="368"/>
        <v>81000028</v>
      </c>
      <c r="B3346" s="4">
        <v>2</v>
      </c>
      <c r="C3346" s="4">
        <f>INDEX(属性!F:F,MATCH(强化!A3346,属性!A:A,0))</f>
        <v>17</v>
      </c>
      <c r="D3346" s="4">
        <f t="shared" si="369"/>
        <v>104</v>
      </c>
      <c r="E3346" s="4">
        <v>0</v>
      </c>
      <c r="F3346" s="4">
        <v>0</v>
      </c>
      <c r="G3346" s="4">
        <v>0</v>
      </c>
      <c r="H3346" s="4">
        <f t="shared" si="371"/>
        <v>1430</v>
      </c>
      <c r="I3346" s="4">
        <f t="shared" si="372"/>
        <v>0</v>
      </c>
      <c r="J3346" s="4">
        <f t="shared" si="370"/>
        <v>55000</v>
      </c>
      <c r="K3346" s="4">
        <f t="shared" si="367"/>
        <v>6000</v>
      </c>
      <c r="L3346" s="4">
        <f>IF(D3346=1,"",VLOOKUP(D3346,系数!$AA$1:$AJ$12,MATCH(C3346,圣物评级,0),1))</f>
        <v>55</v>
      </c>
      <c r="M3346" s="4">
        <f t="shared" si="373"/>
        <v>1295295</v>
      </c>
    </row>
    <row r="3347" spans="1:13" x14ac:dyDescent="0.3">
      <c r="A3347" s="4">
        <f t="shared" si="368"/>
        <v>81000028</v>
      </c>
      <c r="B3347" s="4">
        <v>2</v>
      </c>
      <c r="C3347" s="4">
        <f>INDEX(属性!F:F,MATCH(强化!A3347,属性!A:A,0))</f>
        <v>17</v>
      </c>
      <c r="D3347" s="4">
        <f t="shared" si="369"/>
        <v>105</v>
      </c>
      <c r="E3347" s="4">
        <v>0</v>
      </c>
      <c r="F3347" s="4">
        <v>0</v>
      </c>
      <c r="G3347" s="4">
        <v>0</v>
      </c>
      <c r="H3347" s="4">
        <f t="shared" si="371"/>
        <v>1440</v>
      </c>
      <c r="I3347" s="4">
        <f t="shared" si="372"/>
        <v>0</v>
      </c>
      <c r="J3347" s="4">
        <f t="shared" si="370"/>
        <v>55000</v>
      </c>
      <c r="K3347" s="4">
        <f t="shared" si="367"/>
        <v>6000</v>
      </c>
      <c r="L3347" s="4">
        <f>IF(D3347=1,"",VLOOKUP(D3347,系数!$AA$1:$AJ$12,MATCH(C3347,圣物评级,0),1))</f>
        <v>55</v>
      </c>
      <c r="M3347" s="4">
        <f t="shared" si="373"/>
        <v>1350295</v>
      </c>
    </row>
    <row r="3348" spans="1:13" x14ac:dyDescent="0.3">
      <c r="A3348" s="4">
        <f t="shared" si="368"/>
        <v>81000028</v>
      </c>
      <c r="B3348" s="4">
        <v>2</v>
      </c>
      <c r="C3348" s="4">
        <f>INDEX(属性!F:F,MATCH(强化!A3348,属性!A:A,0))</f>
        <v>17</v>
      </c>
      <c r="D3348" s="4">
        <f t="shared" si="369"/>
        <v>106</v>
      </c>
      <c r="E3348" s="4">
        <v>0</v>
      </c>
      <c r="F3348" s="4">
        <v>0</v>
      </c>
      <c r="G3348" s="4">
        <v>0</v>
      </c>
      <c r="H3348" s="4">
        <f t="shared" si="371"/>
        <v>1450</v>
      </c>
      <c r="I3348" s="4">
        <f t="shared" si="372"/>
        <v>0</v>
      </c>
      <c r="J3348" s="4">
        <f t="shared" si="370"/>
        <v>55000</v>
      </c>
      <c r="K3348" s="4">
        <f t="shared" si="367"/>
        <v>6000</v>
      </c>
      <c r="L3348" s="4">
        <f>IF(D3348=1,"",VLOOKUP(D3348,系数!$AA$1:$AJ$12,MATCH(C3348,圣物评级,0),1))</f>
        <v>55</v>
      </c>
      <c r="M3348" s="4">
        <f t="shared" si="373"/>
        <v>1405295</v>
      </c>
    </row>
    <row r="3349" spans="1:13" x14ac:dyDescent="0.3">
      <c r="A3349" s="4">
        <f t="shared" si="368"/>
        <v>81000028</v>
      </c>
      <c r="B3349" s="4">
        <v>2</v>
      </c>
      <c r="C3349" s="4">
        <f>INDEX(属性!F:F,MATCH(强化!A3349,属性!A:A,0))</f>
        <v>17</v>
      </c>
      <c r="D3349" s="4">
        <f t="shared" si="369"/>
        <v>107</v>
      </c>
      <c r="E3349" s="4">
        <v>0</v>
      </c>
      <c r="F3349" s="4">
        <v>0</v>
      </c>
      <c r="G3349" s="4">
        <v>0</v>
      </c>
      <c r="H3349" s="4">
        <f t="shared" si="371"/>
        <v>1460</v>
      </c>
      <c r="I3349" s="4">
        <f t="shared" si="372"/>
        <v>0</v>
      </c>
      <c r="J3349" s="4">
        <f t="shared" si="370"/>
        <v>55000</v>
      </c>
      <c r="K3349" s="4">
        <f t="shared" si="367"/>
        <v>6000</v>
      </c>
      <c r="L3349" s="4">
        <f>IF(D3349=1,"",VLOOKUP(D3349,系数!$AA$1:$AJ$12,MATCH(C3349,圣物评级,0),1))</f>
        <v>55</v>
      </c>
      <c r="M3349" s="4">
        <f t="shared" si="373"/>
        <v>1460295</v>
      </c>
    </row>
    <row r="3350" spans="1:13" x14ac:dyDescent="0.3">
      <c r="A3350" s="4">
        <f t="shared" si="368"/>
        <v>81000028</v>
      </c>
      <c r="B3350" s="4">
        <v>2</v>
      </c>
      <c r="C3350" s="4">
        <f>INDEX(属性!F:F,MATCH(强化!A3350,属性!A:A,0))</f>
        <v>17</v>
      </c>
      <c r="D3350" s="4">
        <f t="shared" si="369"/>
        <v>108</v>
      </c>
      <c r="E3350" s="4">
        <v>0</v>
      </c>
      <c r="F3350" s="4">
        <v>0</v>
      </c>
      <c r="G3350" s="4">
        <v>0</v>
      </c>
      <c r="H3350" s="4">
        <f t="shared" si="371"/>
        <v>1470</v>
      </c>
      <c r="I3350" s="4">
        <f t="shared" si="372"/>
        <v>0</v>
      </c>
      <c r="J3350" s="4">
        <f t="shared" si="370"/>
        <v>55000</v>
      </c>
      <c r="K3350" s="4">
        <f t="shared" si="367"/>
        <v>6000</v>
      </c>
      <c r="L3350" s="4">
        <f>IF(D3350=1,"",VLOOKUP(D3350,系数!$AA$1:$AJ$12,MATCH(C3350,圣物评级,0),1))</f>
        <v>55</v>
      </c>
      <c r="M3350" s="4">
        <f t="shared" si="373"/>
        <v>1515295</v>
      </c>
    </row>
    <row r="3351" spans="1:13" x14ac:dyDescent="0.3">
      <c r="A3351" s="4">
        <f t="shared" si="368"/>
        <v>81000028</v>
      </c>
      <c r="B3351" s="4">
        <v>2</v>
      </c>
      <c r="C3351" s="4">
        <f>INDEX(属性!F:F,MATCH(强化!A3351,属性!A:A,0))</f>
        <v>17</v>
      </c>
      <c r="D3351" s="4">
        <f t="shared" si="369"/>
        <v>109</v>
      </c>
      <c r="E3351" s="4">
        <v>0</v>
      </c>
      <c r="F3351" s="4">
        <v>0</v>
      </c>
      <c r="G3351" s="4">
        <v>0</v>
      </c>
      <c r="H3351" s="4">
        <f t="shared" si="371"/>
        <v>1480</v>
      </c>
      <c r="I3351" s="4">
        <f t="shared" si="372"/>
        <v>0</v>
      </c>
      <c r="J3351" s="4">
        <f t="shared" si="370"/>
        <v>55000</v>
      </c>
      <c r="K3351" s="4">
        <f t="shared" si="367"/>
        <v>6000</v>
      </c>
      <c r="L3351" s="4">
        <f>IF(D3351=1,"",VLOOKUP(D3351,系数!$AA$1:$AJ$12,MATCH(C3351,圣物评级,0),1))</f>
        <v>55</v>
      </c>
      <c r="M3351" s="4">
        <f t="shared" si="373"/>
        <v>1570295</v>
      </c>
    </row>
    <row r="3352" spans="1:13" x14ac:dyDescent="0.3">
      <c r="A3352" s="4">
        <f t="shared" si="368"/>
        <v>81000028</v>
      </c>
      <c r="B3352" s="4">
        <v>2</v>
      </c>
      <c r="C3352" s="4">
        <f>INDEX(属性!F:F,MATCH(强化!A3352,属性!A:A,0))</f>
        <v>17</v>
      </c>
      <c r="D3352" s="4">
        <f t="shared" si="369"/>
        <v>110</v>
      </c>
      <c r="E3352" s="4">
        <v>0</v>
      </c>
      <c r="F3352" s="4">
        <v>0</v>
      </c>
      <c r="G3352" s="4">
        <v>0</v>
      </c>
      <c r="H3352" s="4">
        <f t="shared" si="371"/>
        <v>1490</v>
      </c>
      <c r="I3352" s="4">
        <f t="shared" si="372"/>
        <v>0</v>
      </c>
      <c r="J3352" s="4">
        <f t="shared" si="370"/>
        <v>55000</v>
      </c>
      <c r="K3352" s="4">
        <f t="shared" si="367"/>
        <v>6000</v>
      </c>
      <c r="L3352" s="4">
        <f>IF(D3352=1,"",VLOOKUP(D3352,系数!$AA$1:$AJ$12,MATCH(C3352,圣物评级,0),1))</f>
        <v>55</v>
      </c>
      <c r="M3352" s="4">
        <f t="shared" si="373"/>
        <v>1625295</v>
      </c>
    </row>
    <row r="3353" spans="1:13" x14ac:dyDescent="0.3">
      <c r="A3353" s="4">
        <f t="shared" si="368"/>
        <v>81000028</v>
      </c>
      <c r="B3353" s="4">
        <v>2</v>
      </c>
      <c r="C3353" s="4">
        <f>INDEX(属性!F:F,MATCH(强化!A3353,属性!A:A,0))</f>
        <v>17</v>
      </c>
      <c r="D3353" s="4">
        <f t="shared" si="369"/>
        <v>111</v>
      </c>
      <c r="E3353" s="4">
        <v>0</v>
      </c>
      <c r="F3353" s="4">
        <v>0</v>
      </c>
      <c r="G3353" s="4">
        <v>0</v>
      </c>
      <c r="H3353" s="4">
        <f t="shared" si="371"/>
        <v>1500</v>
      </c>
      <c r="I3353" s="4">
        <f t="shared" si="372"/>
        <v>0</v>
      </c>
      <c r="J3353" s="4">
        <f t="shared" si="370"/>
        <v>55000</v>
      </c>
      <c r="K3353" s="4">
        <f t="shared" si="367"/>
        <v>6000</v>
      </c>
      <c r="L3353" s="4">
        <f>IF(D3353=1,"",VLOOKUP(D3353,系数!$AA$1:$AJ$12,MATCH(C3353,圣物评级,0),1))</f>
        <v>55</v>
      </c>
      <c r="M3353" s="4">
        <f t="shared" si="373"/>
        <v>1680295</v>
      </c>
    </row>
    <row r="3354" spans="1:13" x14ac:dyDescent="0.3">
      <c r="A3354" s="4">
        <f t="shared" si="368"/>
        <v>81000028</v>
      </c>
      <c r="B3354" s="4">
        <v>2</v>
      </c>
      <c r="C3354" s="4">
        <f>INDEX(属性!F:F,MATCH(强化!A3354,属性!A:A,0))</f>
        <v>17</v>
      </c>
      <c r="D3354" s="4">
        <f t="shared" si="369"/>
        <v>112</v>
      </c>
      <c r="E3354" s="4">
        <v>0</v>
      </c>
      <c r="F3354" s="4">
        <v>0</v>
      </c>
      <c r="G3354" s="4">
        <v>0</v>
      </c>
      <c r="H3354" s="4">
        <f t="shared" si="371"/>
        <v>1510</v>
      </c>
      <c r="I3354" s="4">
        <f t="shared" si="372"/>
        <v>0</v>
      </c>
      <c r="J3354" s="4">
        <f t="shared" si="370"/>
        <v>55000</v>
      </c>
      <c r="K3354" s="4">
        <f t="shared" si="367"/>
        <v>6000</v>
      </c>
      <c r="L3354" s="4">
        <f>IF(D3354=1,"",VLOOKUP(D3354,系数!$AA$1:$AJ$12,MATCH(C3354,圣物评级,0),1))</f>
        <v>55</v>
      </c>
      <c r="M3354" s="4">
        <f t="shared" si="373"/>
        <v>1735295</v>
      </c>
    </row>
    <row r="3355" spans="1:13" x14ac:dyDescent="0.3">
      <c r="A3355" s="4">
        <f t="shared" si="368"/>
        <v>81000028</v>
      </c>
      <c r="B3355" s="4">
        <v>2</v>
      </c>
      <c r="C3355" s="4">
        <f>INDEX(属性!F:F,MATCH(强化!A3355,属性!A:A,0))</f>
        <v>17</v>
      </c>
      <c r="D3355" s="4">
        <f t="shared" si="369"/>
        <v>113</v>
      </c>
      <c r="E3355" s="4">
        <v>0</v>
      </c>
      <c r="F3355" s="4">
        <v>0</v>
      </c>
      <c r="G3355" s="4">
        <v>0</v>
      </c>
      <c r="H3355" s="4">
        <f t="shared" si="371"/>
        <v>1520</v>
      </c>
      <c r="I3355" s="4">
        <f t="shared" si="372"/>
        <v>0</v>
      </c>
      <c r="J3355" s="4">
        <f t="shared" si="370"/>
        <v>55000</v>
      </c>
      <c r="K3355" s="4">
        <f t="shared" si="367"/>
        <v>6000</v>
      </c>
      <c r="L3355" s="4">
        <f>IF(D3355=1,"",VLOOKUP(D3355,系数!$AA$1:$AJ$12,MATCH(C3355,圣物评级,0),1))</f>
        <v>55</v>
      </c>
      <c r="M3355" s="4">
        <f t="shared" si="373"/>
        <v>1790295</v>
      </c>
    </row>
    <row r="3356" spans="1:13" x14ac:dyDescent="0.3">
      <c r="A3356" s="4">
        <f t="shared" si="368"/>
        <v>81000028</v>
      </c>
      <c r="B3356" s="4">
        <v>2</v>
      </c>
      <c r="C3356" s="4">
        <f>INDEX(属性!F:F,MATCH(强化!A3356,属性!A:A,0))</f>
        <v>17</v>
      </c>
      <c r="D3356" s="4">
        <f t="shared" si="369"/>
        <v>114</v>
      </c>
      <c r="E3356" s="4">
        <v>0</v>
      </c>
      <c r="F3356" s="4">
        <v>0</v>
      </c>
      <c r="G3356" s="4">
        <v>0</v>
      </c>
      <c r="H3356" s="4">
        <f t="shared" si="371"/>
        <v>1530</v>
      </c>
      <c r="I3356" s="4">
        <f t="shared" si="372"/>
        <v>0</v>
      </c>
      <c r="J3356" s="4">
        <f t="shared" si="370"/>
        <v>55000</v>
      </c>
      <c r="K3356" s="4">
        <f t="shared" si="367"/>
        <v>6000</v>
      </c>
      <c r="L3356" s="4">
        <f>IF(D3356=1,"",VLOOKUP(D3356,系数!$AA$1:$AJ$12,MATCH(C3356,圣物评级,0),1))</f>
        <v>55</v>
      </c>
      <c r="M3356" s="4">
        <f t="shared" si="373"/>
        <v>1845295</v>
      </c>
    </row>
    <row r="3357" spans="1:13" x14ac:dyDescent="0.3">
      <c r="A3357" s="4">
        <f t="shared" si="368"/>
        <v>81000028</v>
      </c>
      <c r="B3357" s="4">
        <v>2</v>
      </c>
      <c r="C3357" s="4">
        <f>INDEX(属性!F:F,MATCH(强化!A3357,属性!A:A,0))</f>
        <v>17</v>
      </c>
      <c r="D3357" s="4">
        <f t="shared" si="369"/>
        <v>115</v>
      </c>
      <c r="E3357" s="4">
        <v>0</v>
      </c>
      <c r="F3357" s="4">
        <v>0</v>
      </c>
      <c r="G3357" s="4">
        <v>0</v>
      </c>
      <c r="H3357" s="4">
        <f t="shared" si="371"/>
        <v>1540</v>
      </c>
      <c r="I3357" s="4">
        <f t="shared" si="372"/>
        <v>0</v>
      </c>
      <c r="J3357" s="4">
        <f t="shared" si="370"/>
        <v>55000</v>
      </c>
      <c r="K3357" s="4">
        <f t="shared" si="367"/>
        <v>6000</v>
      </c>
      <c r="L3357" s="4">
        <f>IF(D3357=1,"",VLOOKUP(D3357,系数!$AA$1:$AJ$12,MATCH(C3357,圣物评级,0),1))</f>
        <v>55</v>
      </c>
      <c r="M3357" s="4">
        <f t="shared" si="373"/>
        <v>1900295</v>
      </c>
    </row>
    <row r="3358" spans="1:13" x14ac:dyDescent="0.3">
      <c r="A3358" s="4">
        <f t="shared" si="368"/>
        <v>81000028</v>
      </c>
      <c r="B3358" s="4">
        <v>2</v>
      </c>
      <c r="C3358" s="4">
        <f>INDEX(属性!F:F,MATCH(强化!A3358,属性!A:A,0))</f>
        <v>17</v>
      </c>
      <c r="D3358" s="4">
        <f t="shared" si="369"/>
        <v>116</v>
      </c>
      <c r="E3358" s="4">
        <v>0</v>
      </c>
      <c r="F3358" s="4">
        <v>0</v>
      </c>
      <c r="G3358" s="4">
        <v>0</v>
      </c>
      <c r="H3358" s="4">
        <f t="shared" si="371"/>
        <v>1550</v>
      </c>
      <c r="I3358" s="4">
        <f t="shared" si="372"/>
        <v>0</v>
      </c>
      <c r="J3358" s="4">
        <f t="shared" si="370"/>
        <v>55000</v>
      </c>
      <c r="K3358" s="4">
        <f t="shared" si="367"/>
        <v>6000</v>
      </c>
      <c r="L3358" s="4">
        <f>IF(D3358=1,"",VLOOKUP(D3358,系数!$AA$1:$AJ$12,MATCH(C3358,圣物评级,0),1))</f>
        <v>55</v>
      </c>
      <c r="M3358" s="4">
        <f t="shared" si="373"/>
        <v>1955295</v>
      </c>
    </row>
    <row r="3359" spans="1:13" x14ac:dyDescent="0.3">
      <c r="A3359" s="4">
        <f t="shared" si="368"/>
        <v>81000028</v>
      </c>
      <c r="B3359" s="4">
        <v>2</v>
      </c>
      <c r="C3359" s="4">
        <f>INDEX(属性!F:F,MATCH(强化!A3359,属性!A:A,0))</f>
        <v>17</v>
      </c>
      <c r="D3359" s="4">
        <f t="shared" si="369"/>
        <v>117</v>
      </c>
      <c r="E3359" s="4">
        <v>0</v>
      </c>
      <c r="F3359" s="4">
        <v>0</v>
      </c>
      <c r="G3359" s="4">
        <v>0</v>
      </c>
      <c r="H3359" s="4">
        <f t="shared" si="371"/>
        <v>1560</v>
      </c>
      <c r="I3359" s="4">
        <f t="shared" si="372"/>
        <v>0</v>
      </c>
      <c r="J3359" s="4">
        <f t="shared" si="370"/>
        <v>55000</v>
      </c>
      <c r="K3359" s="4">
        <f t="shared" si="367"/>
        <v>6000</v>
      </c>
      <c r="L3359" s="4">
        <f>IF(D3359=1,"",VLOOKUP(D3359,系数!$AA$1:$AJ$12,MATCH(C3359,圣物评级,0),1))</f>
        <v>55</v>
      </c>
      <c r="M3359" s="4">
        <f t="shared" si="373"/>
        <v>2010295</v>
      </c>
    </row>
    <row r="3360" spans="1:13" x14ac:dyDescent="0.3">
      <c r="A3360" s="4">
        <f t="shared" si="368"/>
        <v>81000028</v>
      </c>
      <c r="B3360" s="4">
        <v>2</v>
      </c>
      <c r="C3360" s="4">
        <f>INDEX(属性!F:F,MATCH(强化!A3360,属性!A:A,0))</f>
        <v>17</v>
      </c>
      <c r="D3360" s="4">
        <f t="shared" si="369"/>
        <v>118</v>
      </c>
      <c r="E3360" s="4">
        <v>0</v>
      </c>
      <c r="F3360" s="4">
        <v>0</v>
      </c>
      <c r="G3360" s="4">
        <v>0</v>
      </c>
      <c r="H3360" s="4">
        <f t="shared" si="371"/>
        <v>1570</v>
      </c>
      <c r="I3360" s="4">
        <f t="shared" si="372"/>
        <v>0</v>
      </c>
      <c r="J3360" s="4">
        <f t="shared" si="370"/>
        <v>55000</v>
      </c>
      <c r="K3360" s="4">
        <f t="shared" si="367"/>
        <v>6000</v>
      </c>
      <c r="L3360" s="4">
        <f>IF(D3360=1,"",VLOOKUP(D3360,系数!$AA$1:$AJ$12,MATCH(C3360,圣物评级,0),1))</f>
        <v>55</v>
      </c>
      <c r="M3360" s="4">
        <f t="shared" si="373"/>
        <v>2065295</v>
      </c>
    </row>
    <row r="3361" spans="1:13" x14ac:dyDescent="0.3">
      <c r="A3361" s="4">
        <f t="shared" si="368"/>
        <v>81000028</v>
      </c>
      <c r="B3361" s="4">
        <v>2</v>
      </c>
      <c r="C3361" s="4">
        <f>INDEX(属性!F:F,MATCH(强化!A3361,属性!A:A,0))</f>
        <v>17</v>
      </c>
      <c r="D3361" s="4">
        <f t="shared" si="369"/>
        <v>119</v>
      </c>
      <c r="E3361" s="4">
        <v>0</v>
      </c>
      <c r="F3361" s="4">
        <v>0</v>
      </c>
      <c r="G3361" s="4">
        <v>0</v>
      </c>
      <c r="H3361" s="4">
        <f t="shared" si="371"/>
        <v>1580</v>
      </c>
      <c r="I3361" s="4">
        <f t="shared" si="372"/>
        <v>0</v>
      </c>
      <c r="J3361" s="4">
        <f t="shared" si="370"/>
        <v>55000</v>
      </c>
      <c r="K3361" s="4">
        <f t="shared" si="367"/>
        <v>6000</v>
      </c>
      <c r="L3361" s="4">
        <f>IF(D3361=1,"",VLOOKUP(D3361,系数!$AA$1:$AJ$12,MATCH(C3361,圣物评级,0),1))</f>
        <v>55</v>
      </c>
      <c r="M3361" s="4">
        <f t="shared" si="373"/>
        <v>2120295</v>
      </c>
    </row>
    <row r="3362" spans="1:13" x14ac:dyDescent="0.3">
      <c r="A3362" s="4">
        <f t="shared" si="368"/>
        <v>81000028</v>
      </c>
      <c r="B3362" s="4">
        <v>2</v>
      </c>
      <c r="C3362" s="4">
        <f>INDEX(属性!F:F,MATCH(强化!A3362,属性!A:A,0))</f>
        <v>17</v>
      </c>
      <c r="D3362" s="4">
        <f t="shared" si="369"/>
        <v>120</v>
      </c>
      <c r="E3362" s="4">
        <v>0</v>
      </c>
      <c r="F3362" s="4">
        <v>0</v>
      </c>
      <c r="G3362" s="4">
        <v>0</v>
      </c>
      <c r="H3362" s="4">
        <f t="shared" si="371"/>
        <v>1590</v>
      </c>
      <c r="I3362" s="4">
        <f t="shared" si="372"/>
        <v>0</v>
      </c>
      <c r="J3362" s="4">
        <f t="shared" si="370"/>
        <v>55000</v>
      </c>
      <c r="K3362" s="4">
        <f t="shared" si="367"/>
        <v>6000</v>
      </c>
      <c r="L3362" s="4">
        <f>IF(D3362=1,"",VLOOKUP(D3362,系数!$AA$1:$AJ$12,MATCH(C3362,圣物评级,0),1))</f>
        <v>55</v>
      </c>
      <c r="M3362" s="4">
        <f t="shared" si="373"/>
        <v>2175295</v>
      </c>
    </row>
    <row r="3363" spans="1:13" x14ac:dyDescent="0.3">
      <c r="A3363" s="4">
        <f t="shared" si="368"/>
        <v>81000029</v>
      </c>
      <c r="B3363" s="4">
        <v>2</v>
      </c>
      <c r="C3363" s="4">
        <f>INDEX(属性!F:F,MATCH(强化!A3363,属性!A:A,0))</f>
        <v>17</v>
      </c>
      <c r="D3363" s="4">
        <f t="shared" si="369"/>
        <v>1</v>
      </c>
      <c r="E3363" s="4">
        <v>0</v>
      </c>
      <c r="F3363" s="4">
        <v>0</v>
      </c>
      <c r="G3363" s="4">
        <v>0</v>
      </c>
      <c r="H3363" s="4">
        <f t="shared" si="371"/>
        <v>400</v>
      </c>
      <c r="I3363" s="4">
        <f t="shared" si="372"/>
        <v>0</v>
      </c>
      <c r="J3363" s="4">
        <f t="shared" si="370"/>
        <v>10</v>
      </c>
      <c r="K3363" s="4">
        <f t="shared" si="367"/>
        <v>6000</v>
      </c>
      <c r="L3363" s="4" t="str">
        <f>IF(D3363=1,"",VLOOKUP(D3363,系数!$AA$1:$AJ$12,MATCH(C3363,圣物评级,0),1))</f>
        <v/>
      </c>
      <c r="M3363" s="4">
        <f t="shared" si="373"/>
        <v>0</v>
      </c>
    </row>
    <row r="3364" spans="1:13" x14ac:dyDescent="0.3">
      <c r="A3364" s="4">
        <f t="shared" si="368"/>
        <v>81000029</v>
      </c>
      <c r="B3364" s="4">
        <v>2</v>
      </c>
      <c r="C3364" s="4">
        <f>INDEX(属性!F:F,MATCH(强化!A3364,属性!A:A,0))</f>
        <v>17</v>
      </c>
      <c r="D3364" s="4">
        <f t="shared" si="369"/>
        <v>2</v>
      </c>
      <c r="E3364" s="4">
        <v>0</v>
      </c>
      <c r="F3364" s="4">
        <v>0</v>
      </c>
      <c r="G3364" s="4">
        <v>0</v>
      </c>
      <c r="H3364" s="4">
        <f t="shared" si="371"/>
        <v>410</v>
      </c>
      <c r="I3364" s="4">
        <f t="shared" si="372"/>
        <v>0</v>
      </c>
      <c r="J3364" s="4">
        <f t="shared" si="370"/>
        <v>20</v>
      </c>
      <c r="K3364" s="4">
        <f t="shared" si="367"/>
        <v>6000</v>
      </c>
      <c r="L3364" s="4">
        <f>IF(D3364=1,"",VLOOKUP(D3364,系数!$AA$1:$AJ$12,MATCH(C3364,圣物评级,0),1))</f>
        <v>5</v>
      </c>
      <c r="M3364" s="4">
        <f t="shared" si="373"/>
        <v>10</v>
      </c>
    </row>
    <row r="3365" spans="1:13" x14ac:dyDescent="0.3">
      <c r="A3365" s="4">
        <f t="shared" si="368"/>
        <v>81000029</v>
      </c>
      <c r="B3365" s="4">
        <v>2</v>
      </c>
      <c r="C3365" s="4">
        <f>INDEX(属性!F:F,MATCH(强化!A3365,属性!A:A,0))</f>
        <v>17</v>
      </c>
      <c r="D3365" s="4">
        <f t="shared" si="369"/>
        <v>3</v>
      </c>
      <c r="E3365" s="4">
        <v>0</v>
      </c>
      <c r="F3365" s="4">
        <v>0</v>
      </c>
      <c r="G3365" s="4">
        <v>0</v>
      </c>
      <c r="H3365" s="4">
        <f t="shared" si="371"/>
        <v>420</v>
      </c>
      <c r="I3365" s="4">
        <f t="shared" si="372"/>
        <v>0</v>
      </c>
      <c r="J3365" s="4">
        <f t="shared" si="370"/>
        <v>30</v>
      </c>
      <c r="K3365" s="4">
        <f t="shared" si="367"/>
        <v>6000</v>
      </c>
      <c r="L3365" s="4">
        <f>IF(D3365=1,"",VLOOKUP(D3365,系数!$AA$1:$AJ$12,MATCH(C3365,圣物评级,0),1))</f>
        <v>5</v>
      </c>
      <c r="M3365" s="4">
        <f t="shared" si="373"/>
        <v>30</v>
      </c>
    </row>
    <row r="3366" spans="1:13" x14ac:dyDescent="0.3">
      <c r="A3366" s="4">
        <f t="shared" si="368"/>
        <v>81000029</v>
      </c>
      <c r="B3366" s="4">
        <v>2</v>
      </c>
      <c r="C3366" s="4">
        <f>INDEX(属性!F:F,MATCH(强化!A3366,属性!A:A,0))</f>
        <v>17</v>
      </c>
      <c r="D3366" s="4">
        <f t="shared" si="369"/>
        <v>4</v>
      </c>
      <c r="E3366" s="4">
        <v>0</v>
      </c>
      <c r="F3366" s="4">
        <v>0</v>
      </c>
      <c r="G3366" s="4">
        <v>0</v>
      </c>
      <c r="H3366" s="4">
        <f t="shared" si="371"/>
        <v>430</v>
      </c>
      <c r="I3366" s="4">
        <f t="shared" si="372"/>
        <v>0</v>
      </c>
      <c r="J3366" s="4">
        <f t="shared" si="370"/>
        <v>40</v>
      </c>
      <c r="K3366" s="4">
        <f t="shared" si="367"/>
        <v>6000</v>
      </c>
      <c r="L3366" s="4">
        <f>IF(D3366=1,"",VLOOKUP(D3366,系数!$AA$1:$AJ$12,MATCH(C3366,圣物评级,0),1))</f>
        <v>5</v>
      </c>
      <c r="M3366" s="4">
        <f t="shared" si="373"/>
        <v>60</v>
      </c>
    </row>
    <row r="3367" spans="1:13" x14ac:dyDescent="0.3">
      <c r="A3367" s="4">
        <f t="shared" si="368"/>
        <v>81000029</v>
      </c>
      <c r="B3367" s="4">
        <v>2</v>
      </c>
      <c r="C3367" s="4">
        <f>INDEX(属性!F:F,MATCH(强化!A3367,属性!A:A,0))</f>
        <v>17</v>
      </c>
      <c r="D3367" s="4">
        <f t="shared" si="369"/>
        <v>5</v>
      </c>
      <c r="E3367" s="4">
        <v>0</v>
      </c>
      <c r="F3367" s="4">
        <v>0</v>
      </c>
      <c r="G3367" s="4">
        <v>0</v>
      </c>
      <c r="H3367" s="4">
        <f t="shared" si="371"/>
        <v>440</v>
      </c>
      <c r="I3367" s="4">
        <f t="shared" si="372"/>
        <v>0</v>
      </c>
      <c r="J3367" s="4">
        <f t="shared" si="370"/>
        <v>50</v>
      </c>
      <c r="K3367" s="4">
        <f t="shared" si="367"/>
        <v>6000</v>
      </c>
      <c r="L3367" s="4">
        <f>IF(D3367=1,"",VLOOKUP(D3367,系数!$AA$1:$AJ$12,MATCH(C3367,圣物评级,0),1))</f>
        <v>5</v>
      </c>
      <c r="M3367" s="4">
        <f t="shared" si="373"/>
        <v>100</v>
      </c>
    </row>
    <row r="3368" spans="1:13" x14ac:dyDescent="0.3">
      <c r="A3368" s="4">
        <f t="shared" si="368"/>
        <v>81000029</v>
      </c>
      <c r="B3368" s="4">
        <v>2</v>
      </c>
      <c r="C3368" s="4">
        <f>INDEX(属性!F:F,MATCH(强化!A3368,属性!A:A,0))</f>
        <v>17</v>
      </c>
      <c r="D3368" s="4">
        <f t="shared" si="369"/>
        <v>6</v>
      </c>
      <c r="E3368" s="4">
        <v>0</v>
      </c>
      <c r="F3368" s="4">
        <v>0</v>
      </c>
      <c r="G3368" s="4">
        <v>0</v>
      </c>
      <c r="H3368" s="4">
        <f t="shared" si="371"/>
        <v>450</v>
      </c>
      <c r="I3368" s="4">
        <f t="shared" si="372"/>
        <v>0</v>
      </c>
      <c r="J3368" s="4">
        <f t="shared" si="370"/>
        <v>60</v>
      </c>
      <c r="K3368" s="4">
        <f t="shared" si="367"/>
        <v>6000</v>
      </c>
      <c r="L3368" s="4">
        <f>IF(D3368=1,"",VLOOKUP(D3368,系数!$AA$1:$AJ$12,MATCH(C3368,圣物评级,0),1))</f>
        <v>5</v>
      </c>
      <c r="M3368" s="4">
        <f t="shared" si="373"/>
        <v>150</v>
      </c>
    </row>
    <row r="3369" spans="1:13" x14ac:dyDescent="0.3">
      <c r="A3369" s="4">
        <f t="shared" si="368"/>
        <v>81000029</v>
      </c>
      <c r="B3369" s="4">
        <v>2</v>
      </c>
      <c r="C3369" s="4">
        <f>INDEX(属性!F:F,MATCH(强化!A3369,属性!A:A,0))</f>
        <v>17</v>
      </c>
      <c r="D3369" s="4">
        <f t="shared" si="369"/>
        <v>7</v>
      </c>
      <c r="E3369" s="4">
        <v>0</v>
      </c>
      <c r="F3369" s="4">
        <v>0</v>
      </c>
      <c r="G3369" s="4">
        <v>0</v>
      </c>
      <c r="H3369" s="4">
        <f t="shared" si="371"/>
        <v>460</v>
      </c>
      <c r="I3369" s="4">
        <f t="shared" si="372"/>
        <v>0</v>
      </c>
      <c r="J3369" s="4">
        <f t="shared" si="370"/>
        <v>70</v>
      </c>
      <c r="K3369" s="4">
        <f t="shared" si="367"/>
        <v>6000</v>
      </c>
      <c r="L3369" s="4">
        <f>IF(D3369=1,"",VLOOKUP(D3369,系数!$AA$1:$AJ$12,MATCH(C3369,圣物评级,0),1))</f>
        <v>5</v>
      </c>
      <c r="M3369" s="4">
        <f t="shared" si="373"/>
        <v>210</v>
      </c>
    </row>
    <row r="3370" spans="1:13" x14ac:dyDescent="0.3">
      <c r="A3370" s="4">
        <f t="shared" si="368"/>
        <v>81000029</v>
      </c>
      <c r="B3370" s="4">
        <v>2</v>
      </c>
      <c r="C3370" s="4">
        <f>INDEX(属性!F:F,MATCH(强化!A3370,属性!A:A,0))</f>
        <v>17</v>
      </c>
      <c r="D3370" s="4">
        <f t="shared" si="369"/>
        <v>8</v>
      </c>
      <c r="E3370" s="4">
        <v>0</v>
      </c>
      <c r="F3370" s="4">
        <v>0</v>
      </c>
      <c r="G3370" s="4">
        <v>0</v>
      </c>
      <c r="H3370" s="4">
        <f t="shared" si="371"/>
        <v>470</v>
      </c>
      <c r="I3370" s="4">
        <f t="shared" si="372"/>
        <v>0</v>
      </c>
      <c r="J3370" s="4">
        <f t="shared" si="370"/>
        <v>80</v>
      </c>
      <c r="K3370" s="4">
        <f t="shared" si="367"/>
        <v>6000</v>
      </c>
      <c r="L3370" s="4">
        <f>IF(D3370=1,"",VLOOKUP(D3370,系数!$AA$1:$AJ$12,MATCH(C3370,圣物评级,0),1))</f>
        <v>5</v>
      </c>
      <c r="M3370" s="4">
        <f t="shared" si="373"/>
        <v>280</v>
      </c>
    </row>
    <row r="3371" spans="1:13" x14ac:dyDescent="0.3">
      <c r="A3371" s="4">
        <f t="shared" si="368"/>
        <v>81000029</v>
      </c>
      <c r="B3371" s="4">
        <v>2</v>
      </c>
      <c r="C3371" s="4">
        <f>INDEX(属性!F:F,MATCH(强化!A3371,属性!A:A,0))</f>
        <v>17</v>
      </c>
      <c r="D3371" s="4">
        <f t="shared" si="369"/>
        <v>9</v>
      </c>
      <c r="E3371" s="4">
        <v>0</v>
      </c>
      <c r="F3371" s="4">
        <v>0</v>
      </c>
      <c r="G3371" s="4">
        <v>0</v>
      </c>
      <c r="H3371" s="4">
        <f t="shared" si="371"/>
        <v>480</v>
      </c>
      <c r="I3371" s="4">
        <f t="shared" si="372"/>
        <v>0</v>
      </c>
      <c r="J3371" s="4">
        <f t="shared" si="370"/>
        <v>90</v>
      </c>
      <c r="K3371" s="4">
        <f t="shared" si="367"/>
        <v>6000</v>
      </c>
      <c r="L3371" s="4">
        <f>IF(D3371=1,"",VLOOKUP(D3371,系数!$AA$1:$AJ$12,MATCH(C3371,圣物评级,0),1))</f>
        <v>5</v>
      </c>
      <c r="M3371" s="4">
        <f t="shared" si="373"/>
        <v>360</v>
      </c>
    </row>
    <row r="3372" spans="1:13" x14ac:dyDescent="0.3">
      <c r="A3372" s="4">
        <f t="shared" si="368"/>
        <v>81000029</v>
      </c>
      <c r="B3372" s="4">
        <v>2</v>
      </c>
      <c r="C3372" s="4">
        <f>INDEX(属性!F:F,MATCH(强化!A3372,属性!A:A,0))</f>
        <v>17</v>
      </c>
      <c r="D3372" s="4">
        <f t="shared" si="369"/>
        <v>10</v>
      </c>
      <c r="E3372" s="4">
        <v>0</v>
      </c>
      <c r="F3372" s="4">
        <v>0</v>
      </c>
      <c r="G3372" s="4">
        <v>0</v>
      </c>
      <c r="H3372" s="4">
        <f t="shared" si="371"/>
        <v>490</v>
      </c>
      <c r="I3372" s="4">
        <f t="shared" si="372"/>
        <v>0</v>
      </c>
      <c r="J3372" s="4">
        <f t="shared" si="370"/>
        <v>100</v>
      </c>
      <c r="K3372" s="4">
        <f t="shared" si="367"/>
        <v>6000</v>
      </c>
      <c r="L3372" s="4">
        <f>IF(D3372=1,"",VLOOKUP(D3372,系数!$AA$1:$AJ$12,MATCH(C3372,圣物评级,0),1))</f>
        <v>10</v>
      </c>
      <c r="M3372" s="4">
        <f t="shared" si="373"/>
        <v>450</v>
      </c>
    </row>
    <row r="3373" spans="1:13" x14ac:dyDescent="0.3">
      <c r="A3373" s="4">
        <f t="shared" si="368"/>
        <v>81000029</v>
      </c>
      <c r="B3373" s="4">
        <v>2</v>
      </c>
      <c r="C3373" s="4">
        <f>INDEX(属性!F:F,MATCH(强化!A3373,属性!A:A,0))</f>
        <v>17</v>
      </c>
      <c r="D3373" s="4">
        <f t="shared" si="369"/>
        <v>11</v>
      </c>
      <c r="E3373" s="4">
        <v>0</v>
      </c>
      <c r="F3373" s="4">
        <v>0</v>
      </c>
      <c r="G3373" s="4">
        <v>0</v>
      </c>
      <c r="H3373" s="4">
        <f t="shared" si="371"/>
        <v>500</v>
      </c>
      <c r="I3373" s="4">
        <f t="shared" si="372"/>
        <v>0</v>
      </c>
      <c r="J3373" s="4">
        <f t="shared" si="370"/>
        <v>120</v>
      </c>
      <c r="K3373" s="4">
        <f t="shared" si="367"/>
        <v>6000</v>
      </c>
      <c r="L3373" s="4">
        <f>IF(D3373=1,"",VLOOKUP(D3373,系数!$AA$1:$AJ$12,MATCH(C3373,圣物评级,0),1))</f>
        <v>10</v>
      </c>
      <c r="M3373" s="4">
        <f t="shared" si="373"/>
        <v>550</v>
      </c>
    </row>
    <row r="3374" spans="1:13" x14ac:dyDescent="0.3">
      <c r="A3374" s="4">
        <f t="shared" si="368"/>
        <v>81000029</v>
      </c>
      <c r="B3374" s="4">
        <v>2</v>
      </c>
      <c r="C3374" s="4">
        <f>INDEX(属性!F:F,MATCH(强化!A3374,属性!A:A,0))</f>
        <v>17</v>
      </c>
      <c r="D3374" s="4">
        <f t="shared" si="369"/>
        <v>12</v>
      </c>
      <c r="E3374" s="4">
        <v>0</v>
      </c>
      <c r="F3374" s="4">
        <v>0</v>
      </c>
      <c r="G3374" s="4">
        <v>0</v>
      </c>
      <c r="H3374" s="4">
        <f t="shared" si="371"/>
        <v>510</v>
      </c>
      <c r="I3374" s="4">
        <f t="shared" si="372"/>
        <v>0</v>
      </c>
      <c r="J3374" s="4">
        <f t="shared" si="370"/>
        <v>140</v>
      </c>
      <c r="K3374" s="4">
        <f t="shared" si="367"/>
        <v>6000</v>
      </c>
      <c r="L3374" s="4">
        <f>IF(D3374=1,"",VLOOKUP(D3374,系数!$AA$1:$AJ$12,MATCH(C3374,圣物评级,0),1))</f>
        <v>10</v>
      </c>
      <c r="M3374" s="4">
        <f t="shared" si="373"/>
        <v>670</v>
      </c>
    </row>
    <row r="3375" spans="1:13" x14ac:dyDescent="0.3">
      <c r="A3375" s="4">
        <f t="shared" si="368"/>
        <v>81000029</v>
      </c>
      <c r="B3375" s="4">
        <v>2</v>
      </c>
      <c r="C3375" s="4">
        <f>INDEX(属性!F:F,MATCH(强化!A3375,属性!A:A,0))</f>
        <v>17</v>
      </c>
      <c r="D3375" s="4">
        <f t="shared" si="369"/>
        <v>13</v>
      </c>
      <c r="E3375" s="4">
        <v>0</v>
      </c>
      <c r="F3375" s="4">
        <v>0</v>
      </c>
      <c r="G3375" s="4">
        <v>0</v>
      </c>
      <c r="H3375" s="4">
        <f t="shared" si="371"/>
        <v>520</v>
      </c>
      <c r="I3375" s="4">
        <f t="shared" si="372"/>
        <v>0</v>
      </c>
      <c r="J3375" s="4">
        <f t="shared" si="370"/>
        <v>160</v>
      </c>
      <c r="K3375" s="4">
        <f t="shared" si="367"/>
        <v>6000</v>
      </c>
      <c r="L3375" s="4">
        <f>IF(D3375=1,"",VLOOKUP(D3375,系数!$AA$1:$AJ$12,MATCH(C3375,圣物评级,0),1))</f>
        <v>10</v>
      </c>
      <c r="M3375" s="4">
        <f t="shared" si="373"/>
        <v>810</v>
      </c>
    </row>
    <row r="3376" spans="1:13" x14ac:dyDescent="0.3">
      <c r="A3376" s="4">
        <f t="shared" si="368"/>
        <v>81000029</v>
      </c>
      <c r="B3376" s="4">
        <v>2</v>
      </c>
      <c r="C3376" s="4">
        <f>INDEX(属性!F:F,MATCH(强化!A3376,属性!A:A,0))</f>
        <v>17</v>
      </c>
      <c r="D3376" s="4">
        <f t="shared" si="369"/>
        <v>14</v>
      </c>
      <c r="E3376" s="4">
        <v>0</v>
      </c>
      <c r="F3376" s="4">
        <v>0</v>
      </c>
      <c r="G3376" s="4">
        <v>0</v>
      </c>
      <c r="H3376" s="4">
        <f t="shared" si="371"/>
        <v>530</v>
      </c>
      <c r="I3376" s="4">
        <f t="shared" si="372"/>
        <v>0</v>
      </c>
      <c r="J3376" s="4">
        <f t="shared" si="370"/>
        <v>180</v>
      </c>
      <c r="K3376" s="4">
        <f t="shared" si="367"/>
        <v>6000</v>
      </c>
      <c r="L3376" s="4">
        <f>IF(D3376=1,"",VLOOKUP(D3376,系数!$AA$1:$AJ$12,MATCH(C3376,圣物评级,0),1))</f>
        <v>10</v>
      </c>
      <c r="M3376" s="4">
        <f t="shared" si="373"/>
        <v>970</v>
      </c>
    </row>
    <row r="3377" spans="1:13" x14ac:dyDescent="0.3">
      <c r="A3377" s="4">
        <f t="shared" si="368"/>
        <v>81000029</v>
      </c>
      <c r="B3377" s="4">
        <v>2</v>
      </c>
      <c r="C3377" s="4">
        <f>INDEX(属性!F:F,MATCH(强化!A3377,属性!A:A,0))</f>
        <v>17</v>
      </c>
      <c r="D3377" s="4">
        <f t="shared" si="369"/>
        <v>15</v>
      </c>
      <c r="E3377" s="4">
        <v>0</v>
      </c>
      <c r="F3377" s="4">
        <v>0</v>
      </c>
      <c r="G3377" s="4">
        <v>0</v>
      </c>
      <c r="H3377" s="4">
        <f t="shared" si="371"/>
        <v>540</v>
      </c>
      <c r="I3377" s="4">
        <f t="shared" si="372"/>
        <v>0</v>
      </c>
      <c r="J3377" s="4">
        <f t="shared" si="370"/>
        <v>200</v>
      </c>
      <c r="K3377" s="4">
        <f t="shared" si="367"/>
        <v>6000</v>
      </c>
      <c r="L3377" s="4">
        <f>IF(D3377=1,"",VLOOKUP(D3377,系数!$AA$1:$AJ$12,MATCH(C3377,圣物评级,0),1))</f>
        <v>10</v>
      </c>
      <c r="M3377" s="4">
        <f t="shared" si="373"/>
        <v>1150</v>
      </c>
    </row>
    <row r="3378" spans="1:13" x14ac:dyDescent="0.3">
      <c r="A3378" s="4">
        <f t="shared" si="368"/>
        <v>81000029</v>
      </c>
      <c r="B3378" s="4">
        <v>2</v>
      </c>
      <c r="C3378" s="4">
        <f>INDEX(属性!F:F,MATCH(强化!A3378,属性!A:A,0))</f>
        <v>17</v>
      </c>
      <c r="D3378" s="4">
        <f t="shared" si="369"/>
        <v>16</v>
      </c>
      <c r="E3378" s="4">
        <v>0</v>
      </c>
      <c r="F3378" s="4">
        <v>0</v>
      </c>
      <c r="G3378" s="4">
        <v>0</v>
      </c>
      <c r="H3378" s="4">
        <f t="shared" si="371"/>
        <v>550</v>
      </c>
      <c r="I3378" s="4">
        <f t="shared" si="372"/>
        <v>0</v>
      </c>
      <c r="J3378" s="4">
        <f t="shared" si="370"/>
        <v>220</v>
      </c>
      <c r="K3378" s="4">
        <f t="shared" si="367"/>
        <v>6000</v>
      </c>
      <c r="L3378" s="4">
        <f>IF(D3378=1,"",VLOOKUP(D3378,系数!$AA$1:$AJ$12,MATCH(C3378,圣物评级,0),1))</f>
        <v>10</v>
      </c>
      <c r="M3378" s="4">
        <f t="shared" si="373"/>
        <v>1350</v>
      </c>
    </row>
    <row r="3379" spans="1:13" x14ac:dyDescent="0.3">
      <c r="A3379" s="4">
        <f t="shared" si="368"/>
        <v>81000029</v>
      </c>
      <c r="B3379" s="4">
        <v>2</v>
      </c>
      <c r="C3379" s="4">
        <f>INDEX(属性!F:F,MATCH(强化!A3379,属性!A:A,0))</f>
        <v>17</v>
      </c>
      <c r="D3379" s="4">
        <f t="shared" si="369"/>
        <v>17</v>
      </c>
      <c r="E3379" s="4">
        <v>0</v>
      </c>
      <c r="F3379" s="4">
        <v>0</v>
      </c>
      <c r="G3379" s="4">
        <v>0</v>
      </c>
      <c r="H3379" s="4">
        <f t="shared" si="371"/>
        <v>560</v>
      </c>
      <c r="I3379" s="4">
        <f t="shared" si="372"/>
        <v>0</v>
      </c>
      <c r="J3379" s="4">
        <f t="shared" si="370"/>
        <v>240</v>
      </c>
      <c r="K3379" s="4">
        <f t="shared" si="367"/>
        <v>6000</v>
      </c>
      <c r="L3379" s="4">
        <f>IF(D3379=1,"",VLOOKUP(D3379,系数!$AA$1:$AJ$12,MATCH(C3379,圣物评级,0),1))</f>
        <v>10</v>
      </c>
      <c r="M3379" s="4">
        <f t="shared" si="373"/>
        <v>1570</v>
      </c>
    </row>
    <row r="3380" spans="1:13" x14ac:dyDescent="0.3">
      <c r="A3380" s="4">
        <f t="shared" si="368"/>
        <v>81000029</v>
      </c>
      <c r="B3380" s="4">
        <v>2</v>
      </c>
      <c r="C3380" s="4">
        <f>INDEX(属性!F:F,MATCH(强化!A3380,属性!A:A,0))</f>
        <v>17</v>
      </c>
      <c r="D3380" s="4">
        <f t="shared" si="369"/>
        <v>18</v>
      </c>
      <c r="E3380" s="4">
        <v>0</v>
      </c>
      <c r="F3380" s="4">
        <v>0</v>
      </c>
      <c r="G3380" s="4">
        <v>0</v>
      </c>
      <c r="H3380" s="4">
        <f t="shared" si="371"/>
        <v>570</v>
      </c>
      <c r="I3380" s="4">
        <f t="shared" si="372"/>
        <v>0</v>
      </c>
      <c r="J3380" s="4">
        <f t="shared" si="370"/>
        <v>260</v>
      </c>
      <c r="K3380" s="4">
        <f t="shared" ref="K3380:K3443" si="374">60*100</f>
        <v>6000</v>
      </c>
      <c r="L3380" s="4">
        <f>IF(D3380=1,"",VLOOKUP(D3380,系数!$AA$1:$AJ$12,MATCH(C3380,圣物评级,0),1))</f>
        <v>10</v>
      </c>
      <c r="M3380" s="4">
        <f t="shared" si="373"/>
        <v>1810</v>
      </c>
    </row>
    <row r="3381" spans="1:13" x14ac:dyDescent="0.3">
      <c r="A3381" s="4">
        <f t="shared" si="368"/>
        <v>81000029</v>
      </c>
      <c r="B3381" s="4">
        <v>2</v>
      </c>
      <c r="C3381" s="4">
        <f>INDEX(属性!F:F,MATCH(强化!A3381,属性!A:A,0))</f>
        <v>17</v>
      </c>
      <c r="D3381" s="4">
        <f t="shared" si="369"/>
        <v>19</v>
      </c>
      <c r="E3381" s="4">
        <v>0</v>
      </c>
      <c r="F3381" s="4">
        <v>0</v>
      </c>
      <c r="G3381" s="4">
        <v>0</v>
      </c>
      <c r="H3381" s="4">
        <f t="shared" si="371"/>
        <v>580</v>
      </c>
      <c r="I3381" s="4">
        <f t="shared" si="372"/>
        <v>0</v>
      </c>
      <c r="J3381" s="4">
        <f t="shared" si="370"/>
        <v>280</v>
      </c>
      <c r="K3381" s="4">
        <f t="shared" si="374"/>
        <v>6000</v>
      </c>
      <c r="L3381" s="4">
        <f>IF(D3381=1,"",VLOOKUP(D3381,系数!$AA$1:$AJ$12,MATCH(C3381,圣物评级,0),1))</f>
        <v>10</v>
      </c>
      <c r="M3381" s="4">
        <f t="shared" si="373"/>
        <v>2070</v>
      </c>
    </row>
    <row r="3382" spans="1:13" x14ac:dyDescent="0.3">
      <c r="A3382" s="4">
        <f t="shared" si="368"/>
        <v>81000029</v>
      </c>
      <c r="B3382" s="4">
        <v>2</v>
      </c>
      <c r="C3382" s="4">
        <f>INDEX(属性!F:F,MATCH(强化!A3382,属性!A:A,0))</f>
        <v>17</v>
      </c>
      <c r="D3382" s="4">
        <f t="shared" si="369"/>
        <v>20</v>
      </c>
      <c r="E3382" s="4">
        <v>0</v>
      </c>
      <c r="F3382" s="4">
        <v>0</v>
      </c>
      <c r="G3382" s="4">
        <v>0</v>
      </c>
      <c r="H3382" s="4">
        <f t="shared" si="371"/>
        <v>590</v>
      </c>
      <c r="I3382" s="4">
        <f t="shared" si="372"/>
        <v>0</v>
      </c>
      <c r="J3382" s="4">
        <f t="shared" si="370"/>
        <v>300</v>
      </c>
      <c r="K3382" s="4">
        <f t="shared" si="374"/>
        <v>6000</v>
      </c>
      <c r="L3382" s="4">
        <f>IF(D3382=1,"",VLOOKUP(D3382,系数!$AA$1:$AJ$12,MATCH(C3382,圣物评级,0),1))</f>
        <v>15</v>
      </c>
      <c r="M3382" s="4">
        <f t="shared" si="373"/>
        <v>2350</v>
      </c>
    </row>
    <row r="3383" spans="1:13" x14ac:dyDescent="0.3">
      <c r="A3383" s="4">
        <f t="shared" si="368"/>
        <v>81000029</v>
      </c>
      <c r="B3383" s="4">
        <v>2</v>
      </c>
      <c r="C3383" s="4">
        <f>INDEX(属性!F:F,MATCH(强化!A3383,属性!A:A,0))</f>
        <v>17</v>
      </c>
      <c r="D3383" s="4">
        <f t="shared" si="369"/>
        <v>21</v>
      </c>
      <c r="E3383" s="4">
        <v>0</v>
      </c>
      <c r="F3383" s="4">
        <v>0</v>
      </c>
      <c r="G3383" s="4">
        <v>0</v>
      </c>
      <c r="H3383" s="4">
        <f t="shared" si="371"/>
        <v>600</v>
      </c>
      <c r="I3383" s="4">
        <f t="shared" si="372"/>
        <v>0</v>
      </c>
      <c r="J3383" s="4">
        <f t="shared" si="370"/>
        <v>320</v>
      </c>
      <c r="K3383" s="4">
        <f t="shared" si="374"/>
        <v>6000</v>
      </c>
      <c r="L3383" s="4">
        <f>IF(D3383=1,"",VLOOKUP(D3383,系数!$AA$1:$AJ$12,MATCH(C3383,圣物评级,0),1))</f>
        <v>15</v>
      </c>
      <c r="M3383" s="4">
        <f t="shared" si="373"/>
        <v>2650</v>
      </c>
    </row>
    <row r="3384" spans="1:13" x14ac:dyDescent="0.3">
      <c r="A3384" s="4">
        <f t="shared" si="368"/>
        <v>81000029</v>
      </c>
      <c r="B3384" s="4">
        <v>2</v>
      </c>
      <c r="C3384" s="4">
        <f>INDEX(属性!F:F,MATCH(强化!A3384,属性!A:A,0))</f>
        <v>17</v>
      </c>
      <c r="D3384" s="4">
        <f t="shared" si="369"/>
        <v>22</v>
      </c>
      <c r="E3384" s="4">
        <v>0</v>
      </c>
      <c r="F3384" s="4">
        <v>0</v>
      </c>
      <c r="G3384" s="4">
        <v>0</v>
      </c>
      <c r="H3384" s="4">
        <f t="shared" si="371"/>
        <v>610</v>
      </c>
      <c r="I3384" s="4">
        <f t="shared" si="372"/>
        <v>0</v>
      </c>
      <c r="J3384" s="4">
        <f t="shared" si="370"/>
        <v>340</v>
      </c>
      <c r="K3384" s="4">
        <f t="shared" si="374"/>
        <v>6000</v>
      </c>
      <c r="L3384" s="4">
        <f>IF(D3384=1,"",VLOOKUP(D3384,系数!$AA$1:$AJ$12,MATCH(C3384,圣物评级,0),1))</f>
        <v>15</v>
      </c>
      <c r="M3384" s="4">
        <f t="shared" si="373"/>
        <v>2970</v>
      </c>
    </row>
    <row r="3385" spans="1:13" x14ac:dyDescent="0.3">
      <c r="A3385" s="4">
        <f t="shared" si="368"/>
        <v>81000029</v>
      </c>
      <c r="B3385" s="4">
        <v>2</v>
      </c>
      <c r="C3385" s="4">
        <f>INDEX(属性!F:F,MATCH(强化!A3385,属性!A:A,0))</f>
        <v>17</v>
      </c>
      <c r="D3385" s="4">
        <f t="shared" si="369"/>
        <v>23</v>
      </c>
      <c r="E3385" s="4">
        <v>0</v>
      </c>
      <c r="F3385" s="4">
        <v>0</v>
      </c>
      <c r="G3385" s="4">
        <v>0</v>
      </c>
      <c r="H3385" s="4">
        <f t="shared" si="371"/>
        <v>620</v>
      </c>
      <c r="I3385" s="4">
        <f t="shared" si="372"/>
        <v>0</v>
      </c>
      <c r="J3385" s="4">
        <f t="shared" si="370"/>
        <v>360</v>
      </c>
      <c r="K3385" s="4">
        <f t="shared" si="374"/>
        <v>6000</v>
      </c>
      <c r="L3385" s="4">
        <f>IF(D3385=1,"",VLOOKUP(D3385,系数!$AA$1:$AJ$12,MATCH(C3385,圣物评级,0),1))</f>
        <v>15</v>
      </c>
      <c r="M3385" s="4">
        <f t="shared" si="373"/>
        <v>3310</v>
      </c>
    </row>
    <row r="3386" spans="1:13" x14ac:dyDescent="0.3">
      <c r="A3386" s="4">
        <f t="shared" si="368"/>
        <v>81000029</v>
      </c>
      <c r="B3386" s="4">
        <v>2</v>
      </c>
      <c r="C3386" s="4">
        <f>INDEX(属性!F:F,MATCH(强化!A3386,属性!A:A,0))</f>
        <v>17</v>
      </c>
      <c r="D3386" s="4">
        <f t="shared" si="369"/>
        <v>24</v>
      </c>
      <c r="E3386" s="4">
        <v>0</v>
      </c>
      <c r="F3386" s="4">
        <v>0</v>
      </c>
      <c r="G3386" s="4">
        <v>0</v>
      </c>
      <c r="H3386" s="4">
        <f t="shared" si="371"/>
        <v>630</v>
      </c>
      <c r="I3386" s="4">
        <f t="shared" si="372"/>
        <v>0</v>
      </c>
      <c r="J3386" s="4">
        <f t="shared" si="370"/>
        <v>380</v>
      </c>
      <c r="K3386" s="4">
        <f t="shared" si="374"/>
        <v>6000</v>
      </c>
      <c r="L3386" s="4">
        <f>IF(D3386=1,"",VLOOKUP(D3386,系数!$AA$1:$AJ$12,MATCH(C3386,圣物评级,0),1))</f>
        <v>15</v>
      </c>
      <c r="M3386" s="4">
        <f t="shared" si="373"/>
        <v>3670</v>
      </c>
    </row>
    <row r="3387" spans="1:13" x14ac:dyDescent="0.3">
      <c r="A3387" s="4">
        <f t="shared" si="368"/>
        <v>81000029</v>
      </c>
      <c r="B3387" s="4">
        <v>2</v>
      </c>
      <c r="C3387" s="4">
        <f>INDEX(属性!F:F,MATCH(强化!A3387,属性!A:A,0))</f>
        <v>17</v>
      </c>
      <c r="D3387" s="4">
        <f t="shared" si="369"/>
        <v>25</v>
      </c>
      <c r="E3387" s="4">
        <v>0</v>
      </c>
      <c r="F3387" s="4">
        <v>0</v>
      </c>
      <c r="G3387" s="4">
        <v>0</v>
      </c>
      <c r="H3387" s="4">
        <f t="shared" si="371"/>
        <v>640</v>
      </c>
      <c r="I3387" s="4">
        <f t="shared" si="372"/>
        <v>0</v>
      </c>
      <c r="J3387" s="4">
        <f t="shared" si="370"/>
        <v>400</v>
      </c>
      <c r="K3387" s="4">
        <f t="shared" si="374"/>
        <v>6000</v>
      </c>
      <c r="L3387" s="4">
        <f>IF(D3387=1,"",VLOOKUP(D3387,系数!$AA$1:$AJ$12,MATCH(C3387,圣物评级,0),1))</f>
        <v>15</v>
      </c>
      <c r="M3387" s="4">
        <f t="shared" si="373"/>
        <v>4050</v>
      </c>
    </row>
    <row r="3388" spans="1:13" x14ac:dyDescent="0.3">
      <c r="A3388" s="4">
        <f t="shared" ref="A3388:A3451" si="375">A3268+1</f>
        <v>81000029</v>
      </c>
      <c r="B3388" s="4">
        <v>2</v>
      </c>
      <c r="C3388" s="4">
        <f>INDEX(属性!F:F,MATCH(强化!A3388,属性!A:A,0))</f>
        <v>17</v>
      </c>
      <c r="D3388" s="4">
        <f t="shared" ref="D3388:D3451" si="376">D3268</f>
        <v>26</v>
      </c>
      <c r="E3388" s="4">
        <v>0</v>
      </c>
      <c r="F3388" s="4">
        <v>0</v>
      </c>
      <c r="G3388" s="4">
        <v>0</v>
      </c>
      <c r="H3388" s="4">
        <f t="shared" si="371"/>
        <v>650</v>
      </c>
      <c r="I3388" s="4">
        <f t="shared" si="372"/>
        <v>0</v>
      </c>
      <c r="J3388" s="4">
        <f t="shared" ref="J3388:J3451" si="377">J3268</f>
        <v>420</v>
      </c>
      <c r="K3388" s="4">
        <f t="shared" si="374"/>
        <v>6000</v>
      </c>
      <c r="L3388" s="4">
        <f>IF(D3388=1,"",VLOOKUP(D3388,系数!$AA$1:$AJ$12,MATCH(C3388,圣物评级,0),1))</f>
        <v>15</v>
      </c>
      <c r="M3388" s="4">
        <f t="shared" si="373"/>
        <v>4450</v>
      </c>
    </row>
    <row r="3389" spans="1:13" x14ac:dyDescent="0.3">
      <c r="A3389" s="4">
        <f t="shared" si="375"/>
        <v>81000029</v>
      </c>
      <c r="B3389" s="4">
        <v>2</v>
      </c>
      <c r="C3389" s="4">
        <f>INDEX(属性!F:F,MATCH(强化!A3389,属性!A:A,0))</f>
        <v>17</v>
      </c>
      <c r="D3389" s="4">
        <f t="shared" si="376"/>
        <v>27</v>
      </c>
      <c r="E3389" s="4">
        <v>0</v>
      </c>
      <c r="F3389" s="4">
        <v>0</v>
      </c>
      <c r="G3389" s="4">
        <v>0</v>
      </c>
      <c r="H3389" s="4">
        <f t="shared" si="371"/>
        <v>660</v>
      </c>
      <c r="I3389" s="4">
        <f t="shared" si="372"/>
        <v>0</v>
      </c>
      <c r="J3389" s="4">
        <f t="shared" si="377"/>
        <v>440</v>
      </c>
      <c r="K3389" s="4">
        <f t="shared" si="374"/>
        <v>6000</v>
      </c>
      <c r="L3389" s="4">
        <f>IF(D3389=1,"",VLOOKUP(D3389,系数!$AA$1:$AJ$12,MATCH(C3389,圣物评级,0),1))</f>
        <v>15</v>
      </c>
      <c r="M3389" s="4">
        <f t="shared" si="373"/>
        <v>4870</v>
      </c>
    </row>
    <row r="3390" spans="1:13" x14ac:dyDescent="0.3">
      <c r="A3390" s="4">
        <f t="shared" si="375"/>
        <v>81000029</v>
      </c>
      <c r="B3390" s="4">
        <v>2</v>
      </c>
      <c r="C3390" s="4">
        <f>INDEX(属性!F:F,MATCH(强化!A3390,属性!A:A,0))</f>
        <v>17</v>
      </c>
      <c r="D3390" s="4">
        <f t="shared" si="376"/>
        <v>28</v>
      </c>
      <c r="E3390" s="4">
        <v>0</v>
      </c>
      <c r="F3390" s="4">
        <v>0</v>
      </c>
      <c r="G3390" s="4">
        <v>0</v>
      </c>
      <c r="H3390" s="4">
        <f t="shared" si="371"/>
        <v>670</v>
      </c>
      <c r="I3390" s="4">
        <f t="shared" si="372"/>
        <v>0</v>
      </c>
      <c r="J3390" s="4">
        <f t="shared" si="377"/>
        <v>460</v>
      </c>
      <c r="K3390" s="4">
        <f t="shared" si="374"/>
        <v>6000</v>
      </c>
      <c r="L3390" s="4">
        <f>IF(D3390=1,"",VLOOKUP(D3390,系数!$AA$1:$AJ$12,MATCH(C3390,圣物评级,0),1))</f>
        <v>15</v>
      </c>
      <c r="M3390" s="4">
        <f t="shared" si="373"/>
        <v>5310</v>
      </c>
    </row>
    <row r="3391" spans="1:13" x14ac:dyDescent="0.3">
      <c r="A3391" s="4">
        <f t="shared" si="375"/>
        <v>81000029</v>
      </c>
      <c r="B3391" s="4">
        <v>2</v>
      </c>
      <c r="C3391" s="4">
        <f>INDEX(属性!F:F,MATCH(强化!A3391,属性!A:A,0))</f>
        <v>17</v>
      </c>
      <c r="D3391" s="4">
        <f t="shared" si="376"/>
        <v>29</v>
      </c>
      <c r="E3391" s="4">
        <v>0</v>
      </c>
      <c r="F3391" s="4">
        <v>0</v>
      </c>
      <c r="G3391" s="4">
        <v>0</v>
      </c>
      <c r="H3391" s="4">
        <f t="shared" si="371"/>
        <v>680</v>
      </c>
      <c r="I3391" s="4">
        <f t="shared" si="372"/>
        <v>0</v>
      </c>
      <c r="J3391" s="4">
        <f t="shared" si="377"/>
        <v>480</v>
      </c>
      <c r="K3391" s="4">
        <f t="shared" si="374"/>
        <v>6000</v>
      </c>
      <c r="L3391" s="4">
        <f>IF(D3391=1,"",VLOOKUP(D3391,系数!$AA$1:$AJ$12,MATCH(C3391,圣物评级,0),1))</f>
        <v>15</v>
      </c>
      <c r="M3391" s="4">
        <f t="shared" si="373"/>
        <v>5770</v>
      </c>
    </row>
    <row r="3392" spans="1:13" x14ac:dyDescent="0.3">
      <c r="A3392" s="4">
        <f t="shared" si="375"/>
        <v>81000029</v>
      </c>
      <c r="B3392" s="4">
        <v>2</v>
      </c>
      <c r="C3392" s="4">
        <f>INDEX(属性!F:F,MATCH(强化!A3392,属性!A:A,0))</f>
        <v>17</v>
      </c>
      <c r="D3392" s="4">
        <f t="shared" si="376"/>
        <v>30</v>
      </c>
      <c r="E3392" s="4">
        <v>0</v>
      </c>
      <c r="F3392" s="4">
        <v>0</v>
      </c>
      <c r="G3392" s="4">
        <v>0</v>
      </c>
      <c r="H3392" s="4">
        <f t="shared" si="371"/>
        <v>690</v>
      </c>
      <c r="I3392" s="4">
        <f t="shared" si="372"/>
        <v>0</v>
      </c>
      <c r="J3392" s="4">
        <f t="shared" si="377"/>
        <v>500</v>
      </c>
      <c r="K3392" s="4">
        <f t="shared" si="374"/>
        <v>6000</v>
      </c>
      <c r="L3392" s="4">
        <f>IF(D3392=1,"",VLOOKUP(D3392,系数!$AA$1:$AJ$12,MATCH(C3392,圣物评级,0),1))</f>
        <v>20</v>
      </c>
      <c r="M3392" s="4">
        <f t="shared" si="373"/>
        <v>6250</v>
      </c>
    </row>
    <row r="3393" spans="1:13" x14ac:dyDescent="0.3">
      <c r="A3393" s="4">
        <f t="shared" si="375"/>
        <v>81000029</v>
      </c>
      <c r="B3393" s="4">
        <v>2</v>
      </c>
      <c r="C3393" s="4">
        <f>INDEX(属性!F:F,MATCH(强化!A3393,属性!A:A,0))</f>
        <v>17</v>
      </c>
      <c r="D3393" s="4">
        <f t="shared" si="376"/>
        <v>31</v>
      </c>
      <c r="E3393" s="4">
        <v>0</v>
      </c>
      <c r="F3393" s="4">
        <v>0</v>
      </c>
      <c r="G3393" s="4">
        <v>0</v>
      </c>
      <c r="H3393" s="4">
        <f t="shared" si="371"/>
        <v>700</v>
      </c>
      <c r="I3393" s="4">
        <f t="shared" si="372"/>
        <v>0</v>
      </c>
      <c r="J3393" s="4">
        <f t="shared" si="377"/>
        <v>530</v>
      </c>
      <c r="K3393" s="4">
        <f t="shared" si="374"/>
        <v>6000</v>
      </c>
      <c r="L3393" s="4">
        <f>IF(D3393=1,"",VLOOKUP(D3393,系数!$AA$1:$AJ$12,MATCH(C3393,圣物评级,0),1))</f>
        <v>20</v>
      </c>
      <c r="M3393" s="4">
        <f t="shared" si="373"/>
        <v>6750</v>
      </c>
    </row>
    <row r="3394" spans="1:13" x14ac:dyDescent="0.3">
      <c r="A3394" s="4">
        <f t="shared" si="375"/>
        <v>81000029</v>
      </c>
      <c r="B3394" s="4">
        <v>2</v>
      </c>
      <c r="C3394" s="4">
        <f>INDEX(属性!F:F,MATCH(强化!A3394,属性!A:A,0))</f>
        <v>17</v>
      </c>
      <c r="D3394" s="4">
        <f t="shared" si="376"/>
        <v>32</v>
      </c>
      <c r="E3394" s="4">
        <v>0</v>
      </c>
      <c r="F3394" s="4">
        <v>0</v>
      </c>
      <c r="G3394" s="4">
        <v>0</v>
      </c>
      <c r="H3394" s="4">
        <f t="shared" si="371"/>
        <v>710</v>
      </c>
      <c r="I3394" s="4">
        <f t="shared" si="372"/>
        <v>0</v>
      </c>
      <c r="J3394" s="4">
        <f t="shared" si="377"/>
        <v>560</v>
      </c>
      <c r="K3394" s="4">
        <f t="shared" si="374"/>
        <v>6000</v>
      </c>
      <c r="L3394" s="4">
        <f>IF(D3394=1,"",VLOOKUP(D3394,系数!$AA$1:$AJ$12,MATCH(C3394,圣物评级,0),1))</f>
        <v>20</v>
      </c>
      <c r="M3394" s="4">
        <f t="shared" si="373"/>
        <v>7280</v>
      </c>
    </row>
    <row r="3395" spans="1:13" x14ac:dyDescent="0.3">
      <c r="A3395" s="4">
        <f t="shared" si="375"/>
        <v>81000029</v>
      </c>
      <c r="B3395" s="4">
        <v>2</v>
      </c>
      <c r="C3395" s="4">
        <f>INDEX(属性!F:F,MATCH(强化!A3395,属性!A:A,0))</f>
        <v>17</v>
      </c>
      <c r="D3395" s="4">
        <f t="shared" si="376"/>
        <v>33</v>
      </c>
      <c r="E3395" s="4">
        <v>0</v>
      </c>
      <c r="F3395" s="4">
        <v>0</v>
      </c>
      <c r="G3395" s="4">
        <v>0</v>
      </c>
      <c r="H3395" s="4">
        <f t="shared" ref="H3395:H3458" si="378">IF(B3395=1,0,VLOOKUP($C3395,圣物数值,2,0)+VLOOKUP($C3395,圣物数值,3,0)*($D3395-1))</f>
        <v>720</v>
      </c>
      <c r="I3395" s="4">
        <f t="shared" ref="I3395:I3458" si="379">IF(B3395=2,0,VLOOKUP($C3395,圣物数值,2,0)+VLOOKUP($C3395,圣物数值,3,0)*($D3395-1))</f>
        <v>0</v>
      </c>
      <c r="J3395" s="4">
        <f t="shared" si="377"/>
        <v>590</v>
      </c>
      <c r="K3395" s="4">
        <f t="shared" si="374"/>
        <v>6000</v>
      </c>
      <c r="L3395" s="4">
        <f>IF(D3395=1,"",VLOOKUP(D3395,系数!$AA$1:$AJ$12,MATCH(C3395,圣物评级,0),1))</f>
        <v>20</v>
      </c>
      <c r="M3395" s="4">
        <f t="shared" ref="M3395:M3458" si="380">IF(D3395=1,0,M3394+J3394)</f>
        <v>7840</v>
      </c>
    </row>
    <row r="3396" spans="1:13" x14ac:dyDescent="0.3">
      <c r="A3396" s="4">
        <f t="shared" si="375"/>
        <v>81000029</v>
      </c>
      <c r="B3396" s="4">
        <v>2</v>
      </c>
      <c r="C3396" s="4">
        <f>INDEX(属性!F:F,MATCH(强化!A3396,属性!A:A,0))</f>
        <v>17</v>
      </c>
      <c r="D3396" s="4">
        <f t="shared" si="376"/>
        <v>34</v>
      </c>
      <c r="E3396" s="4">
        <v>0</v>
      </c>
      <c r="F3396" s="4">
        <v>0</v>
      </c>
      <c r="G3396" s="4">
        <v>0</v>
      </c>
      <c r="H3396" s="4">
        <f t="shared" si="378"/>
        <v>730</v>
      </c>
      <c r="I3396" s="4">
        <f t="shared" si="379"/>
        <v>0</v>
      </c>
      <c r="J3396" s="4">
        <f t="shared" si="377"/>
        <v>620</v>
      </c>
      <c r="K3396" s="4">
        <f t="shared" si="374"/>
        <v>6000</v>
      </c>
      <c r="L3396" s="4">
        <f>IF(D3396=1,"",VLOOKUP(D3396,系数!$AA$1:$AJ$12,MATCH(C3396,圣物评级,0),1))</f>
        <v>20</v>
      </c>
      <c r="M3396" s="4">
        <f t="shared" si="380"/>
        <v>8430</v>
      </c>
    </row>
    <row r="3397" spans="1:13" x14ac:dyDescent="0.3">
      <c r="A3397" s="4">
        <f t="shared" si="375"/>
        <v>81000029</v>
      </c>
      <c r="B3397" s="4">
        <v>2</v>
      </c>
      <c r="C3397" s="4">
        <f>INDEX(属性!F:F,MATCH(强化!A3397,属性!A:A,0))</f>
        <v>17</v>
      </c>
      <c r="D3397" s="4">
        <f t="shared" si="376"/>
        <v>35</v>
      </c>
      <c r="E3397" s="4">
        <v>0</v>
      </c>
      <c r="F3397" s="4">
        <v>0</v>
      </c>
      <c r="G3397" s="4">
        <v>0</v>
      </c>
      <c r="H3397" s="4">
        <f t="shared" si="378"/>
        <v>740</v>
      </c>
      <c r="I3397" s="4">
        <f t="shared" si="379"/>
        <v>0</v>
      </c>
      <c r="J3397" s="4">
        <f t="shared" si="377"/>
        <v>650</v>
      </c>
      <c r="K3397" s="4">
        <f t="shared" si="374"/>
        <v>6000</v>
      </c>
      <c r="L3397" s="4">
        <f>IF(D3397=1,"",VLOOKUP(D3397,系数!$AA$1:$AJ$12,MATCH(C3397,圣物评级,0),1))</f>
        <v>20</v>
      </c>
      <c r="M3397" s="4">
        <f t="shared" si="380"/>
        <v>9050</v>
      </c>
    </row>
    <row r="3398" spans="1:13" x14ac:dyDescent="0.3">
      <c r="A3398" s="4">
        <f t="shared" si="375"/>
        <v>81000029</v>
      </c>
      <c r="B3398" s="4">
        <v>2</v>
      </c>
      <c r="C3398" s="4">
        <f>INDEX(属性!F:F,MATCH(强化!A3398,属性!A:A,0))</f>
        <v>17</v>
      </c>
      <c r="D3398" s="4">
        <f t="shared" si="376"/>
        <v>36</v>
      </c>
      <c r="E3398" s="4">
        <v>0</v>
      </c>
      <c r="F3398" s="4">
        <v>0</v>
      </c>
      <c r="G3398" s="4">
        <v>0</v>
      </c>
      <c r="H3398" s="4">
        <f t="shared" si="378"/>
        <v>750</v>
      </c>
      <c r="I3398" s="4">
        <f t="shared" si="379"/>
        <v>0</v>
      </c>
      <c r="J3398" s="4">
        <f t="shared" si="377"/>
        <v>680</v>
      </c>
      <c r="K3398" s="4">
        <f t="shared" si="374"/>
        <v>6000</v>
      </c>
      <c r="L3398" s="4">
        <f>IF(D3398=1,"",VLOOKUP(D3398,系数!$AA$1:$AJ$12,MATCH(C3398,圣物评级,0),1))</f>
        <v>20</v>
      </c>
      <c r="M3398" s="4">
        <f t="shared" si="380"/>
        <v>9700</v>
      </c>
    </row>
    <row r="3399" spans="1:13" x14ac:dyDescent="0.3">
      <c r="A3399" s="4">
        <f t="shared" si="375"/>
        <v>81000029</v>
      </c>
      <c r="B3399" s="4">
        <v>2</v>
      </c>
      <c r="C3399" s="4">
        <f>INDEX(属性!F:F,MATCH(强化!A3399,属性!A:A,0))</f>
        <v>17</v>
      </c>
      <c r="D3399" s="4">
        <f t="shared" si="376"/>
        <v>37</v>
      </c>
      <c r="E3399" s="4">
        <v>0</v>
      </c>
      <c r="F3399" s="4">
        <v>0</v>
      </c>
      <c r="G3399" s="4">
        <v>0</v>
      </c>
      <c r="H3399" s="4">
        <f t="shared" si="378"/>
        <v>760</v>
      </c>
      <c r="I3399" s="4">
        <f t="shared" si="379"/>
        <v>0</v>
      </c>
      <c r="J3399" s="4">
        <f t="shared" si="377"/>
        <v>710</v>
      </c>
      <c r="K3399" s="4">
        <f t="shared" si="374"/>
        <v>6000</v>
      </c>
      <c r="L3399" s="4">
        <f>IF(D3399=1,"",VLOOKUP(D3399,系数!$AA$1:$AJ$12,MATCH(C3399,圣物评级,0),1))</f>
        <v>20</v>
      </c>
      <c r="M3399" s="4">
        <f t="shared" si="380"/>
        <v>10380</v>
      </c>
    </row>
    <row r="3400" spans="1:13" x14ac:dyDescent="0.3">
      <c r="A3400" s="4">
        <f t="shared" si="375"/>
        <v>81000029</v>
      </c>
      <c r="B3400" s="4">
        <v>2</v>
      </c>
      <c r="C3400" s="4">
        <f>INDEX(属性!F:F,MATCH(强化!A3400,属性!A:A,0))</f>
        <v>17</v>
      </c>
      <c r="D3400" s="4">
        <f t="shared" si="376"/>
        <v>38</v>
      </c>
      <c r="E3400" s="4">
        <v>0</v>
      </c>
      <c r="F3400" s="4">
        <v>0</v>
      </c>
      <c r="G3400" s="4">
        <v>0</v>
      </c>
      <c r="H3400" s="4">
        <f t="shared" si="378"/>
        <v>770</v>
      </c>
      <c r="I3400" s="4">
        <f t="shared" si="379"/>
        <v>0</v>
      </c>
      <c r="J3400" s="4">
        <f t="shared" si="377"/>
        <v>740</v>
      </c>
      <c r="K3400" s="4">
        <f t="shared" si="374"/>
        <v>6000</v>
      </c>
      <c r="L3400" s="4">
        <f>IF(D3400=1,"",VLOOKUP(D3400,系数!$AA$1:$AJ$12,MATCH(C3400,圣物评级,0),1))</f>
        <v>20</v>
      </c>
      <c r="M3400" s="4">
        <f t="shared" si="380"/>
        <v>11090</v>
      </c>
    </row>
    <row r="3401" spans="1:13" x14ac:dyDescent="0.3">
      <c r="A3401" s="4">
        <f t="shared" si="375"/>
        <v>81000029</v>
      </c>
      <c r="B3401" s="4">
        <v>2</v>
      </c>
      <c r="C3401" s="4">
        <f>INDEX(属性!F:F,MATCH(强化!A3401,属性!A:A,0))</f>
        <v>17</v>
      </c>
      <c r="D3401" s="4">
        <f t="shared" si="376"/>
        <v>39</v>
      </c>
      <c r="E3401" s="4">
        <v>0</v>
      </c>
      <c r="F3401" s="4">
        <v>0</v>
      </c>
      <c r="G3401" s="4">
        <v>0</v>
      </c>
      <c r="H3401" s="4">
        <f t="shared" si="378"/>
        <v>780</v>
      </c>
      <c r="I3401" s="4">
        <f t="shared" si="379"/>
        <v>0</v>
      </c>
      <c r="J3401" s="4">
        <f t="shared" si="377"/>
        <v>770</v>
      </c>
      <c r="K3401" s="4">
        <f t="shared" si="374"/>
        <v>6000</v>
      </c>
      <c r="L3401" s="4">
        <f>IF(D3401=1,"",VLOOKUP(D3401,系数!$AA$1:$AJ$12,MATCH(C3401,圣物评级,0),1))</f>
        <v>20</v>
      </c>
      <c r="M3401" s="4">
        <f t="shared" si="380"/>
        <v>11830</v>
      </c>
    </row>
    <row r="3402" spans="1:13" x14ac:dyDescent="0.3">
      <c r="A3402" s="4">
        <f t="shared" si="375"/>
        <v>81000029</v>
      </c>
      <c r="B3402" s="4">
        <v>2</v>
      </c>
      <c r="C3402" s="4">
        <f>INDEX(属性!F:F,MATCH(强化!A3402,属性!A:A,0))</f>
        <v>17</v>
      </c>
      <c r="D3402" s="4">
        <f t="shared" si="376"/>
        <v>40</v>
      </c>
      <c r="E3402" s="4">
        <v>0</v>
      </c>
      <c r="F3402" s="4">
        <v>0</v>
      </c>
      <c r="G3402" s="4">
        <v>0</v>
      </c>
      <c r="H3402" s="4">
        <f t="shared" si="378"/>
        <v>790</v>
      </c>
      <c r="I3402" s="4">
        <f t="shared" si="379"/>
        <v>0</v>
      </c>
      <c r="J3402" s="4">
        <f t="shared" si="377"/>
        <v>800</v>
      </c>
      <c r="K3402" s="4">
        <f t="shared" si="374"/>
        <v>6000</v>
      </c>
      <c r="L3402" s="4">
        <f>IF(D3402=1,"",VLOOKUP(D3402,系数!$AA$1:$AJ$12,MATCH(C3402,圣物评级,0),1))</f>
        <v>25</v>
      </c>
      <c r="M3402" s="4">
        <f t="shared" si="380"/>
        <v>12600</v>
      </c>
    </row>
    <row r="3403" spans="1:13" x14ac:dyDescent="0.3">
      <c r="A3403" s="4">
        <f t="shared" si="375"/>
        <v>81000029</v>
      </c>
      <c r="B3403" s="4">
        <v>2</v>
      </c>
      <c r="C3403" s="4">
        <f>INDEX(属性!F:F,MATCH(强化!A3403,属性!A:A,0))</f>
        <v>17</v>
      </c>
      <c r="D3403" s="4">
        <f t="shared" si="376"/>
        <v>41</v>
      </c>
      <c r="E3403" s="4">
        <v>0</v>
      </c>
      <c r="F3403" s="4">
        <v>0</v>
      </c>
      <c r="G3403" s="4">
        <v>0</v>
      </c>
      <c r="H3403" s="4">
        <f t="shared" si="378"/>
        <v>800</v>
      </c>
      <c r="I3403" s="4">
        <f t="shared" si="379"/>
        <v>0</v>
      </c>
      <c r="J3403" s="4">
        <f t="shared" si="377"/>
        <v>840</v>
      </c>
      <c r="K3403" s="4">
        <f t="shared" si="374"/>
        <v>6000</v>
      </c>
      <c r="L3403" s="4">
        <f>IF(D3403=1,"",VLOOKUP(D3403,系数!$AA$1:$AJ$12,MATCH(C3403,圣物评级,0),1))</f>
        <v>25</v>
      </c>
      <c r="M3403" s="4">
        <f t="shared" si="380"/>
        <v>13400</v>
      </c>
    </row>
    <row r="3404" spans="1:13" x14ac:dyDescent="0.3">
      <c r="A3404" s="4">
        <f t="shared" si="375"/>
        <v>81000029</v>
      </c>
      <c r="B3404" s="4">
        <v>2</v>
      </c>
      <c r="C3404" s="4">
        <f>INDEX(属性!F:F,MATCH(强化!A3404,属性!A:A,0))</f>
        <v>17</v>
      </c>
      <c r="D3404" s="4">
        <f t="shared" si="376"/>
        <v>42</v>
      </c>
      <c r="E3404" s="4">
        <v>0</v>
      </c>
      <c r="F3404" s="4">
        <v>0</v>
      </c>
      <c r="G3404" s="4">
        <v>0</v>
      </c>
      <c r="H3404" s="4">
        <f t="shared" si="378"/>
        <v>810</v>
      </c>
      <c r="I3404" s="4">
        <f t="shared" si="379"/>
        <v>0</v>
      </c>
      <c r="J3404" s="4">
        <f t="shared" si="377"/>
        <v>882</v>
      </c>
      <c r="K3404" s="4">
        <f t="shared" si="374"/>
        <v>6000</v>
      </c>
      <c r="L3404" s="4">
        <f>IF(D3404=1,"",VLOOKUP(D3404,系数!$AA$1:$AJ$12,MATCH(C3404,圣物评级,0),1))</f>
        <v>25</v>
      </c>
      <c r="M3404" s="4">
        <f t="shared" si="380"/>
        <v>14240</v>
      </c>
    </row>
    <row r="3405" spans="1:13" x14ac:dyDescent="0.3">
      <c r="A3405" s="4">
        <f t="shared" si="375"/>
        <v>81000029</v>
      </c>
      <c r="B3405" s="4">
        <v>2</v>
      </c>
      <c r="C3405" s="4">
        <f>INDEX(属性!F:F,MATCH(强化!A3405,属性!A:A,0))</f>
        <v>17</v>
      </c>
      <c r="D3405" s="4">
        <f t="shared" si="376"/>
        <v>43</v>
      </c>
      <c r="E3405" s="4">
        <v>0</v>
      </c>
      <c r="F3405" s="4">
        <v>0</v>
      </c>
      <c r="G3405" s="4">
        <v>0</v>
      </c>
      <c r="H3405" s="4">
        <f t="shared" si="378"/>
        <v>820</v>
      </c>
      <c r="I3405" s="4">
        <f t="shared" si="379"/>
        <v>0</v>
      </c>
      <c r="J3405" s="4">
        <f t="shared" si="377"/>
        <v>926</v>
      </c>
      <c r="K3405" s="4">
        <f t="shared" si="374"/>
        <v>6000</v>
      </c>
      <c r="L3405" s="4">
        <f>IF(D3405=1,"",VLOOKUP(D3405,系数!$AA$1:$AJ$12,MATCH(C3405,圣物评级,0),1))</f>
        <v>25</v>
      </c>
      <c r="M3405" s="4">
        <f t="shared" si="380"/>
        <v>15122</v>
      </c>
    </row>
    <row r="3406" spans="1:13" x14ac:dyDescent="0.3">
      <c r="A3406" s="4">
        <f t="shared" si="375"/>
        <v>81000029</v>
      </c>
      <c r="B3406" s="4">
        <v>2</v>
      </c>
      <c r="C3406" s="4">
        <f>INDEX(属性!F:F,MATCH(强化!A3406,属性!A:A,0))</f>
        <v>17</v>
      </c>
      <c r="D3406" s="4">
        <f t="shared" si="376"/>
        <v>44</v>
      </c>
      <c r="E3406" s="4">
        <v>0</v>
      </c>
      <c r="F3406" s="4">
        <v>0</v>
      </c>
      <c r="G3406" s="4">
        <v>0</v>
      </c>
      <c r="H3406" s="4">
        <f t="shared" si="378"/>
        <v>830</v>
      </c>
      <c r="I3406" s="4">
        <f t="shared" si="379"/>
        <v>0</v>
      </c>
      <c r="J3406" s="4">
        <f t="shared" si="377"/>
        <v>972</v>
      </c>
      <c r="K3406" s="4">
        <f t="shared" si="374"/>
        <v>6000</v>
      </c>
      <c r="L3406" s="4">
        <f>IF(D3406=1,"",VLOOKUP(D3406,系数!$AA$1:$AJ$12,MATCH(C3406,圣物评级,0),1))</f>
        <v>25</v>
      </c>
      <c r="M3406" s="4">
        <f t="shared" si="380"/>
        <v>16048</v>
      </c>
    </row>
    <row r="3407" spans="1:13" x14ac:dyDescent="0.3">
      <c r="A3407" s="4">
        <f t="shared" si="375"/>
        <v>81000029</v>
      </c>
      <c r="B3407" s="4">
        <v>2</v>
      </c>
      <c r="C3407" s="4">
        <f>INDEX(属性!F:F,MATCH(强化!A3407,属性!A:A,0))</f>
        <v>17</v>
      </c>
      <c r="D3407" s="4">
        <f t="shared" si="376"/>
        <v>45</v>
      </c>
      <c r="E3407" s="4">
        <v>0</v>
      </c>
      <c r="F3407" s="4">
        <v>0</v>
      </c>
      <c r="G3407" s="4">
        <v>0</v>
      </c>
      <c r="H3407" s="4">
        <f t="shared" si="378"/>
        <v>840</v>
      </c>
      <c r="I3407" s="4">
        <f t="shared" si="379"/>
        <v>0</v>
      </c>
      <c r="J3407" s="4">
        <f t="shared" si="377"/>
        <v>1020</v>
      </c>
      <c r="K3407" s="4">
        <f t="shared" si="374"/>
        <v>6000</v>
      </c>
      <c r="L3407" s="4">
        <f>IF(D3407=1,"",VLOOKUP(D3407,系数!$AA$1:$AJ$12,MATCH(C3407,圣物评级,0),1))</f>
        <v>25</v>
      </c>
      <c r="M3407" s="4">
        <f t="shared" si="380"/>
        <v>17020</v>
      </c>
    </row>
    <row r="3408" spans="1:13" x14ac:dyDescent="0.3">
      <c r="A3408" s="4">
        <f t="shared" si="375"/>
        <v>81000029</v>
      </c>
      <c r="B3408" s="4">
        <v>2</v>
      </c>
      <c r="C3408" s="4">
        <f>INDEX(属性!F:F,MATCH(强化!A3408,属性!A:A,0))</f>
        <v>17</v>
      </c>
      <c r="D3408" s="4">
        <f t="shared" si="376"/>
        <v>46</v>
      </c>
      <c r="E3408" s="4">
        <v>0</v>
      </c>
      <c r="F3408" s="4">
        <v>0</v>
      </c>
      <c r="G3408" s="4">
        <v>0</v>
      </c>
      <c r="H3408" s="4">
        <f t="shared" si="378"/>
        <v>850</v>
      </c>
      <c r="I3408" s="4">
        <f t="shared" si="379"/>
        <v>0</v>
      </c>
      <c r="J3408" s="4">
        <f t="shared" si="377"/>
        <v>1071</v>
      </c>
      <c r="K3408" s="4">
        <f t="shared" si="374"/>
        <v>6000</v>
      </c>
      <c r="L3408" s="4">
        <f>IF(D3408=1,"",VLOOKUP(D3408,系数!$AA$1:$AJ$12,MATCH(C3408,圣物评级,0),1))</f>
        <v>25</v>
      </c>
      <c r="M3408" s="4">
        <f t="shared" si="380"/>
        <v>18040</v>
      </c>
    </row>
    <row r="3409" spans="1:13" x14ac:dyDescent="0.3">
      <c r="A3409" s="4">
        <f t="shared" si="375"/>
        <v>81000029</v>
      </c>
      <c r="B3409" s="4">
        <v>2</v>
      </c>
      <c r="C3409" s="4">
        <f>INDEX(属性!F:F,MATCH(强化!A3409,属性!A:A,0))</f>
        <v>17</v>
      </c>
      <c r="D3409" s="4">
        <f t="shared" si="376"/>
        <v>47</v>
      </c>
      <c r="E3409" s="4">
        <v>0</v>
      </c>
      <c r="F3409" s="4">
        <v>0</v>
      </c>
      <c r="G3409" s="4">
        <v>0</v>
      </c>
      <c r="H3409" s="4">
        <f t="shared" si="378"/>
        <v>860</v>
      </c>
      <c r="I3409" s="4">
        <f t="shared" si="379"/>
        <v>0</v>
      </c>
      <c r="J3409" s="4">
        <f t="shared" si="377"/>
        <v>1124</v>
      </c>
      <c r="K3409" s="4">
        <f t="shared" si="374"/>
        <v>6000</v>
      </c>
      <c r="L3409" s="4">
        <f>IF(D3409=1,"",VLOOKUP(D3409,系数!$AA$1:$AJ$12,MATCH(C3409,圣物评级,0),1))</f>
        <v>25</v>
      </c>
      <c r="M3409" s="4">
        <f t="shared" si="380"/>
        <v>19111</v>
      </c>
    </row>
    <row r="3410" spans="1:13" x14ac:dyDescent="0.3">
      <c r="A3410" s="4">
        <f t="shared" si="375"/>
        <v>81000029</v>
      </c>
      <c r="B3410" s="4">
        <v>2</v>
      </c>
      <c r="C3410" s="4">
        <f>INDEX(属性!F:F,MATCH(强化!A3410,属性!A:A,0))</f>
        <v>17</v>
      </c>
      <c r="D3410" s="4">
        <f t="shared" si="376"/>
        <v>48</v>
      </c>
      <c r="E3410" s="4">
        <v>0</v>
      </c>
      <c r="F3410" s="4">
        <v>0</v>
      </c>
      <c r="G3410" s="4">
        <v>0</v>
      </c>
      <c r="H3410" s="4">
        <f t="shared" si="378"/>
        <v>870</v>
      </c>
      <c r="I3410" s="4">
        <f t="shared" si="379"/>
        <v>0</v>
      </c>
      <c r="J3410" s="4">
        <f t="shared" si="377"/>
        <v>1180</v>
      </c>
      <c r="K3410" s="4">
        <f t="shared" si="374"/>
        <v>6000</v>
      </c>
      <c r="L3410" s="4">
        <f>IF(D3410=1,"",VLOOKUP(D3410,系数!$AA$1:$AJ$12,MATCH(C3410,圣物评级,0),1))</f>
        <v>25</v>
      </c>
      <c r="M3410" s="4">
        <f t="shared" si="380"/>
        <v>20235</v>
      </c>
    </row>
    <row r="3411" spans="1:13" x14ac:dyDescent="0.3">
      <c r="A3411" s="4">
        <f t="shared" si="375"/>
        <v>81000029</v>
      </c>
      <c r="B3411" s="4">
        <v>2</v>
      </c>
      <c r="C3411" s="4">
        <f>INDEX(属性!F:F,MATCH(强化!A3411,属性!A:A,0))</f>
        <v>17</v>
      </c>
      <c r="D3411" s="4">
        <f t="shared" si="376"/>
        <v>49</v>
      </c>
      <c r="E3411" s="4">
        <v>0</v>
      </c>
      <c r="F3411" s="4">
        <v>0</v>
      </c>
      <c r="G3411" s="4">
        <v>0</v>
      </c>
      <c r="H3411" s="4">
        <f t="shared" si="378"/>
        <v>880</v>
      </c>
      <c r="I3411" s="4">
        <f t="shared" si="379"/>
        <v>0</v>
      </c>
      <c r="J3411" s="4">
        <f t="shared" si="377"/>
        <v>1239</v>
      </c>
      <c r="K3411" s="4">
        <f t="shared" si="374"/>
        <v>6000</v>
      </c>
      <c r="L3411" s="4">
        <f>IF(D3411=1,"",VLOOKUP(D3411,系数!$AA$1:$AJ$12,MATCH(C3411,圣物评级,0),1))</f>
        <v>25</v>
      </c>
      <c r="M3411" s="4">
        <f t="shared" si="380"/>
        <v>21415</v>
      </c>
    </row>
    <row r="3412" spans="1:13" x14ac:dyDescent="0.3">
      <c r="A3412" s="4">
        <f t="shared" si="375"/>
        <v>81000029</v>
      </c>
      <c r="B3412" s="4">
        <v>2</v>
      </c>
      <c r="C3412" s="4">
        <f>INDEX(属性!F:F,MATCH(强化!A3412,属性!A:A,0))</f>
        <v>17</v>
      </c>
      <c r="D3412" s="4">
        <f t="shared" si="376"/>
        <v>50</v>
      </c>
      <c r="E3412" s="4">
        <v>0</v>
      </c>
      <c r="F3412" s="4">
        <v>0</v>
      </c>
      <c r="G3412" s="4">
        <v>0</v>
      </c>
      <c r="H3412" s="4">
        <f t="shared" si="378"/>
        <v>890</v>
      </c>
      <c r="I3412" s="4">
        <f t="shared" si="379"/>
        <v>0</v>
      </c>
      <c r="J3412" s="4">
        <f t="shared" si="377"/>
        <v>1300</v>
      </c>
      <c r="K3412" s="4">
        <f t="shared" si="374"/>
        <v>6000</v>
      </c>
      <c r="L3412" s="4">
        <f>IF(D3412=1,"",VLOOKUP(D3412,系数!$AA$1:$AJ$12,MATCH(C3412,圣物评级,0),1))</f>
        <v>30</v>
      </c>
      <c r="M3412" s="4">
        <f t="shared" si="380"/>
        <v>22654</v>
      </c>
    </row>
    <row r="3413" spans="1:13" x14ac:dyDescent="0.3">
      <c r="A3413" s="4">
        <f t="shared" si="375"/>
        <v>81000029</v>
      </c>
      <c r="B3413" s="4">
        <v>2</v>
      </c>
      <c r="C3413" s="4">
        <f>INDEX(属性!F:F,MATCH(强化!A3413,属性!A:A,0))</f>
        <v>17</v>
      </c>
      <c r="D3413" s="4">
        <f t="shared" si="376"/>
        <v>51</v>
      </c>
      <c r="E3413" s="4">
        <v>0</v>
      </c>
      <c r="F3413" s="4">
        <v>0</v>
      </c>
      <c r="G3413" s="4">
        <v>0</v>
      </c>
      <c r="H3413" s="4">
        <f t="shared" si="378"/>
        <v>900</v>
      </c>
      <c r="I3413" s="4">
        <f t="shared" si="379"/>
        <v>0</v>
      </c>
      <c r="J3413" s="4">
        <f t="shared" si="377"/>
        <v>1391</v>
      </c>
      <c r="K3413" s="4">
        <f t="shared" si="374"/>
        <v>6000</v>
      </c>
      <c r="L3413" s="4">
        <f>IF(D3413=1,"",VLOOKUP(D3413,系数!$AA$1:$AJ$12,MATCH(C3413,圣物评级,0),1))</f>
        <v>30</v>
      </c>
      <c r="M3413" s="4">
        <f t="shared" si="380"/>
        <v>23954</v>
      </c>
    </row>
    <row r="3414" spans="1:13" x14ac:dyDescent="0.3">
      <c r="A3414" s="4">
        <f t="shared" si="375"/>
        <v>81000029</v>
      </c>
      <c r="B3414" s="4">
        <v>2</v>
      </c>
      <c r="C3414" s="4">
        <f>INDEX(属性!F:F,MATCH(强化!A3414,属性!A:A,0))</f>
        <v>17</v>
      </c>
      <c r="D3414" s="4">
        <f t="shared" si="376"/>
        <v>52</v>
      </c>
      <c r="E3414" s="4">
        <v>0</v>
      </c>
      <c r="F3414" s="4">
        <v>0</v>
      </c>
      <c r="G3414" s="4">
        <v>0</v>
      </c>
      <c r="H3414" s="4">
        <f t="shared" si="378"/>
        <v>910</v>
      </c>
      <c r="I3414" s="4">
        <f t="shared" si="379"/>
        <v>0</v>
      </c>
      <c r="J3414" s="4">
        <f t="shared" si="377"/>
        <v>1488</v>
      </c>
      <c r="K3414" s="4">
        <f t="shared" si="374"/>
        <v>6000</v>
      </c>
      <c r="L3414" s="4">
        <f>IF(D3414=1,"",VLOOKUP(D3414,系数!$AA$1:$AJ$12,MATCH(C3414,圣物评级,0),1))</f>
        <v>30</v>
      </c>
      <c r="M3414" s="4">
        <f t="shared" si="380"/>
        <v>25345</v>
      </c>
    </row>
    <row r="3415" spans="1:13" x14ac:dyDescent="0.3">
      <c r="A3415" s="4">
        <f t="shared" si="375"/>
        <v>81000029</v>
      </c>
      <c r="B3415" s="4">
        <v>2</v>
      </c>
      <c r="C3415" s="4">
        <f>INDEX(属性!F:F,MATCH(强化!A3415,属性!A:A,0))</f>
        <v>17</v>
      </c>
      <c r="D3415" s="4">
        <f t="shared" si="376"/>
        <v>53</v>
      </c>
      <c r="E3415" s="4">
        <v>0</v>
      </c>
      <c r="F3415" s="4">
        <v>0</v>
      </c>
      <c r="G3415" s="4">
        <v>0</v>
      </c>
      <c r="H3415" s="4">
        <f t="shared" si="378"/>
        <v>920</v>
      </c>
      <c r="I3415" s="4">
        <f t="shared" si="379"/>
        <v>0</v>
      </c>
      <c r="J3415" s="4">
        <f t="shared" si="377"/>
        <v>1592</v>
      </c>
      <c r="K3415" s="4">
        <f t="shared" si="374"/>
        <v>6000</v>
      </c>
      <c r="L3415" s="4">
        <f>IF(D3415=1,"",VLOOKUP(D3415,系数!$AA$1:$AJ$12,MATCH(C3415,圣物评级,0),1))</f>
        <v>30</v>
      </c>
      <c r="M3415" s="4">
        <f t="shared" si="380"/>
        <v>26833</v>
      </c>
    </row>
    <row r="3416" spans="1:13" x14ac:dyDescent="0.3">
      <c r="A3416" s="4">
        <f t="shared" si="375"/>
        <v>81000029</v>
      </c>
      <c r="B3416" s="4">
        <v>2</v>
      </c>
      <c r="C3416" s="4">
        <f>INDEX(属性!F:F,MATCH(强化!A3416,属性!A:A,0))</f>
        <v>17</v>
      </c>
      <c r="D3416" s="4">
        <f t="shared" si="376"/>
        <v>54</v>
      </c>
      <c r="E3416" s="4">
        <v>0</v>
      </c>
      <c r="F3416" s="4">
        <v>0</v>
      </c>
      <c r="G3416" s="4">
        <v>0</v>
      </c>
      <c r="H3416" s="4">
        <f t="shared" si="378"/>
        <v>930</v>
      </c>
      <c r="I3416" s="4">
        <f t="shared" si="379"/>
        <v>0</v>
      </c>
      <c r="J3416" s="4">
        <f t="shared" si="377"/>
        <v>1703</v>
      </c>
      <c r="K3416" s="4">
        <f t="shared" si="374"/>
        <v>6000</v>
      </c>
      <c r="L3416" s="4">
        <f>IF(D3416=1,"",VLOOKUP(D3416,系数!$AA$1:$AJ$12,MATCH(C3416,圣物评级,0),1))</f>
        <v>30</v>
      </c>
      <c r="M3416" s="4">
        <f t="shared" si="380"/>
        <v>28425</v>
      </c>
    </row>
    <row r="3417" spans="1:13" x14ac:dyDescent="0.3">
      <c r="A3417" s="4">
        <f t="shared" si="375"/>
        <v>81000029</v>
      </c>
      <c r="B3417" s="4">
        <v>2</v>
      </c>
      <c r="C3417" s="4">
        <f>INDEX(属性!F:F,MATCH(强化!A3417,属性!A:A,0))</f>
        <v>17</v>
      </c>
      <c r="D3417" s="4">
        <f t="shared" si="376"/>
        <v>55</v>
      </c>
      <c r="E3417" s="4">
        <v>0</v>
      </c>
      <c r="F3417" s="4">
        <v>0</v>
      </c>
      <c r="G3417" s="4">
        <v>0</v>
      </c>
      <c r="H3417" s="4">
        <f t="shared" si="378"/>
        <v>940</v>
      </c>
      <c r="I3417" s="4">
        <f t="shared" si="379"/>
        <v>0</v>
      </c>
      <c r="J3417" s="4">
        <f t="shared" si="377"/>
        <v>1822</v>
      </c>
      <c r="K3417" s="4">
        <f t="shared" si="374"/>
        <v>6000</v>
      </c>
      <c r="L3417" s="4">
        <f>IF(D3417=1,"",VLOOKUP(D3417,系数!$AA$1:$AJ$12,MATCH(C3417,圣物评级,0),1))</f>
        <v>30</v>
      </c>
      <c r="M3417" s="4">
        <f t="shared" si="380"/>
        <v>30128</v>
      </c>
    </row>
    <row r="3418" spans="1:13" x14ac:dyDescent="0.3">
      <c r="A3418" s="4">
        <f t="shared" si="375"/>
        <v>81000029</v>
      </c>
      <c r="B3418" s="4">
        <v>2</v>
      </c>
      <c r="C3418" s="4">
        <f>INDEX(属性!F:F,MATCH(强化!A3418,属性!A:A,0))</f>
        <v>17</v>
      </c>
      <c r="D3418" s="4">
        <f t="shared" si="376"/>
        <v>56</v>
      </c>
      <c r="E3418" s="4">
        <v>0</v>
      </c>
      <c r="F3418" s="4">
        <v>0</v>
      </c>
      <c r="G3418" s="4">
        <v>0</v>
      </c>
      <c r="H3418" s="4">
        <f t="shared" si="378"/>
        <v>950</v>
      </c>
      <c r="I3418" s="4">
        <f t="shared" si="379"/>
        <v>0</v>
      </c>
      <c r="J3418" s="4">
        <f t="shared" si="377"/>
        <v>1949</v>
      </c>
      <c r="K3418" s="4">
        <f t="shared" si="374"/>
        <v>6000</v>
      </c>
      <c r="L3418" s="4">
        <f>IF(D3418=1,"",VLOOKUP(D3418,系数!$AA$1:$AJ$12,MATCH(C3418,圣物评级,0),1))</f>
        <v>30</v>
      </c>
      <c r="M3418" s="4">
        <f t="shared" si="380"/>
        <v>31950</v>
      </c>
    </row>
    <row r="3419" spans="1:13" x14ac:dyDescent="0.3">
      <c r="A3419" s="4">
        <f t="shared" si="375"/>
        <v>81000029</v>
      </c>
      <c r="B3419" s="4">
        <v>2</v>
      </c>
      <c r="C3419" s="4">
        <f>INDEX(属性!F:F,MATCH(强化!A3419,属性!A:A,0))</f>
        <v>17</v>
      </c>
      <c r="D3419" s="4">
        <f t="shared" si="376"/>
        <v>57</v>
      </c>
      <c r="E3419" s="4">
        <v>0</v>
      </c>
      <c r="F3419" s="4">
        <v>0</v>
      </c>
      <c r="G3419" s="4">
        <v>0</v>
      </c>
      <c r="H3419" s="4">
        <f t="shared" si="378"/>
        <v>960</v>
      </c>
      <c r="I3419" s="4">
        <f t="shared" si="379"/>
        <v>0</v>
      </c>
      <c r="J3419" s="4">
        <f t="shared" si="377"/>
        <v>2085</v>
      </c>
      <c r="K3419" s="4">
        <f t="shared" si="374"/>
        <v>6000</v>
      </c>
      <c r="L3419" s="4">
        <f>IF(D3419=1,"",VLOOKUP(D3419,系数!$AA$1:$AJ$12,MATCH(C3419,圣物评级,0),1))</f>
        <v>30</v>
      </c>
      <c r="M3419" s="4">
        <f t="shared" si="380"/>
        <v>33899</v>
      </c>
    </row>
    <row r="3420" spans="1:13" x14ac:dyDescent="0.3">
      <c r="A3420" s="4">
        <f t="shared" si="375"/>
        <v>81000029</v>
      </c>
      <c r="B3420" s="4">
        <v>2</v>
      </c>
      <c r="C3420" s="4">
        <f>INDEX(属性!F:F,MATCH(强化!A3420,属性!A:A,0))</f>
        <v>17</v>
      </c>
      <c r="D3420" s="4">
        <f t="shared" si="376"/>
        <v>58</v>
      </c>
      <c r="E3420" s="4">
        <v>0</v>
      </c>
      <c r="F3420" s="4">
        <v>0</v>
      </c>
      <c r="G3420" s="4">
        <v>0</v>
      </c>
      <c r="H3420" s="4">
        <f t="shared" si="378"/>
        <v>970</v>
      </c>
      <c r="I3420" s="4">
        <f t="shared" si="379"/>
        <v>0</v>
      </c>
      <c r="J3420" s="4">
        <f t="shared" si="377"/>
        <v>2230</v>
      </c>
      <c r="K3420" s="4">
        <f t="shared" si="374"/>
        <v>6000</v>
      </c>
      <c r="L3420" s="4">
        <f>IF(D3420=1,"",VLOOKUP(D3420,系数!$AA$1:$AJ$12,MATCH(C3420,圣物评级,0),1))</f>
        <v>30</v>
      </c>
      <c r="M3420" s="4">
        <f t="shared" si="380"/>
        <v>35984</v>
      </c>
    </row>
    <row r="3421" spans="1:13" x14ac:dyDescent="0.3">
      <c r="A3421" s="4">
        <f t="shared" si="375"/>
        <v>81000029</v>
      </c>
      <c r="B3421" s="4">
        <v>2</v>
      </c>
      <c r="C3421" s="4">
        <f>INDEX(属性!F:F,MATCH(强化!A3421,属性!A:A,0))</f>
        <v>17</v>
      </c>
      <c r="D3421" s="4">
        <f t="shared" si="376"/>
        <v>59</v>
      </c>
      <c r="E3421" s="4">
        <v>0</v>
      </c>
      <c r="F3421" s="4">
        <v>0</v>
      </c>
      <c r="G3421" s="4">
        <v>0</v>
      </c>
      <c r="H3421" s="4">
        <f t="shared" si="378"/>
        <v>980</v>
      </c>
      <c r="I3421" s="4">
        <f t="shared" si="379"/>
        <v>0</v>
      </c>
      <c r="J3421" s="4">
        <f t="shared" si="377"/>
        <v>2386</v>
      </c>
      <c r="K3421" s="4">
        <f t="shared" si="374"/>
        <v>6000</v>
      </c>
      <c r="L3421" s="4">
        <f>IF(D3421=1,"",VLOOKUP(D3421,系数!$AA$1:$AJ$12,MATCH(C3421,圣物评级,0),1))</f>
        <v>30</v>
      </c>
      <c r="M3421" s="4">
        <f t="shared" si="380"/>
        <v>38214</v>
      </c>
    </row>
    <row r="3422" spans="1:13" x14ac:dyDescent="0.3">
      <c r="A3422" s="4">
        <f t="shared" si="375"/>
        <v>81000029</v>
      </c>
      <c r="B3422" s="4">
        <v>2</v>
      </c>
      <c r="C3422" s="4">
        <f>INDEX(属性!F:F,MATCH(强化!A3422,属性!A:A,0))</f>
        <v>17</v>
      </c>
      <c r="D3422" s="4">
        <f t="shared" si="376"/>
        <v>60</v>
      </c>
      <c r="E3422" s="4">
        <v>0</v>
      </c>
      <c r="F3422" s="4">
        <v>0</v>
      </c>
      <c r="G3422" s="4">
        <v>0</v>
      </c>
      <c r="H3422" s="4">
        <f t="shared" si="378"/>
        <v>990</v>
      </c>
      <c r="I3422" s="4">
        <f t="shared" si="379"/>
        <v>0</v>
      </c>
      <c r="J3422" s="4">
        <f t="shared" si="377"/>
        <v>2553</v>
      </c>
      <c r="K3422" s="4">
        <f t="shared" si="374"/>
        <v>6000</v>
      </c>
      <c r="L3422" s="4">
        <f>IF(D3422=1,"",VLOOKUP(D3422,系数!$AA$1:$AJ$12,MATCH(C3422,圣物评级,0),1))</f>
        <v>35</v>
      </c>
      <c r="M3422" s="4">
        <f t="shared" si="380"/>
        <v>40600</v>
      </c>
    </row>
    <row r="3423" spans="1:13" x14ac:dyDescent="0.3">
      <c r="A3423" s="4">
        <f t="shared" si="375"/>
        <v>81000029</v>
      </c>
      <c r="B3423" s="4">
        <v>2</v>
      </c>
      <c r="C3423" s="4">
        <f>INDEX(属性!F:F,MATCH(强化!A3423,属性!A:A,0))</f>
        <v>17</v>
      </c>
      <c r="D3423" s="4">
        <f t="shared" si="376"/>
        <v>61</v>
      </c>
      <c r="E3423" s="4">
        <v>0</v>
      </c>
      <c r="F3423" s="4">
        <v>0</v>
      </c>
      <c r="G3423" s="4">
        <v>0</v>
      </c>
      <c r="H3423" s="4">
        <f t="shared" si="378"/>
        <v>1000</v>
      </c>
      <c r="I3423" s="4">
        <f t="shared" si="379"/>
        <v>0</v>
      </c>
      <c r="J3423" s="4">
        <f t="shared" si="377"/>
        <v>2782</v>
      </c>
      <c r="K3423" s="4">
        <f t="shared" si="374"/>
        <v>6000</v>
      </c>
      <c r="L3423" s="4">
        <f>IF(D3423=1,"",VLOOKUP(D3423,系数!$AA$1:$AJ$12,MATCH(C3423,圣物评级,0),1))</f>
        <v>35</v>
      </c>
      <c r="M3423" s="4">
        <f t="shared" si="380"/>
        <v>43153</v>
      </c>
    </row>
    <row r="3424" spans="1:13" x14ac:dyDescent="0.3">
      <c r="A3424" s="4">
        <f t="shared" si="375"/>
        <v>81000029</v>
      </c>
      <c r="B3424" s="4">
        <v>2</v>
      </c>
      <c r="C3424" s="4">
        <f>INDEX(属性!F:F,MATCH(强化!A3424,属性!A:A,0))</f>
        <v>17</v>
      </c>
      <c r="D3424" s="4">
        <f t="shared" si="376"/>
        <v>62</v>
      </c>
      <c r="E3424" s="4">
        <v>0</v>
      </c>
      <c r="F3424" s="4">
        <v>0</v>
      </c>
      <c r="G3424" s="4">
        <v>0</v>
      </c>
      <c r="H3424" s="4">
        <f t="shared" si="378"/>
        <v>1010</v>
      </c>
      <c r="I3424" s="4">
        <f t="shared" si="379"/>
        <v>0</v>
      </c>
      <c r="J3424" s="4">
        <f t="shared" si="377"/>
        <v>3032</v>
      </c>
      <c r="K3424" s="4">
        <f t="shared" si="374"/>
        <v>6000</v>
      </c>
      <c r="L3424" s="4">
        <f>IF(D3424=1,"",VLOOKUP(D3424,系数!$AA$1:$AJ$12,MATCH(C3424,圣物评级,0),1))</f>
        <v>35</v>
      </c>
      <c r="M3424" s="4">
        <f t="shared" si="380"/>
        <v>45935</v>
      </c>
    </row>
    <row r="3425" spans="1:13" x14ac:dyDescent="0.3">
      <c r="A3425" s="4">
        <f t="shared" si="375"/>
        <v>81000029</v>
      </c>
      <c r="B3425" s="4">
        <v>2</v>
      </c>
      <c r="C3425" s="4">
        <f>INDEX(属性!F:F,MATCH(强化!A3425,属性!A:A,0))</f>
        <v>17</v>
      </c>
      <c r="D3425" s="4">
        <f t="shared" si="376"/>
        <v>63</v>
      </c>
      <c r="E3425" s="4">
        <v>0</v>
      </c>
      <c r="F3425" s="4">
        <v>0</v>
      </c>
      <c r="G3425" s="4">
        <v>0</v>
      </c>
      <c r="H3425" s="4">
        <f t="shared" si="378"/>
        <v>1020</v>
      </c>
      <c r="I3425" s="4">
        <f t="shared" si="379"/>
        <v>0</v>
      </c>
      <c r="J3425" s="4">
        <f t="shared" si="377"/>
        <v>3304</v>
      </c>
      <c r="K3425" s="4">
        <f t="shared" si="374"/>
        <v>6000</v>
      </c>
      <c r="L3425" s="4">
        <f>IF(D3425=1,"",VLOOKUP(D3425,系数!$AA$1:$AJ$12,MATCH(C3425,圣物评级,0),1))</f>
        <v>35</v>
      </c>
      <c r="M3425" s="4">
        <f t="shared" si="380"/>
        <v>48967</v>
      </c>
    </row>
    <row r="3426" spans="1:13" x14ac:dyDescent="0.3">
      <c r="A3426" s="4">
        <f t="shared" si="375"/>
        <v>81000029</v>
      </c>
      <c r="B3426" s="4">
        <v>2</v>
      </c>
      <c r="C3426" s="4">
        <f>INDEX(属性!F:F,MATCH(强化!A3426,属性!A:A,0))</f>
        <v>17</v>
      </c>
      <c r="D3426" s="4">
        <f t="shared" si="376"/>
        <v>64</v>
      </c>
      <c r="E3426" s="4">
        <v>0</v>
      </c>
      <c r="F3426" s="4">
        <v>0</v>
      </c>
      <c r="G3426" s="4">
        <v>0</v>
      </c>
      <c r="H3426" s="4">
        <f t="shared" si="378"/>
        <v>1030</v>
      </c>
      <c r="I3426" s="4">
        <f t="shared" si="379"/>
        <v>0</v>
      </c>
      <c r="J3426" s="4">
        <f t="shared" si="377"/>
        <v>3601</v>
      </c>
      <c r="K3426" s="4">
        <f t="shared" si="374"/>
        <v>6000</v>
      </c>
      <c r="L3426" s="4">
        <f>IF(D3426=1,"",VLOOKUP(D3426,系数!$AA$1:$AJ$12,MATCH(C3426,圣物评级,0),1))</f>
        <v>35</v>
      </c>
      <c r="M3426" s="4">
        <f t="shared" si="380"/>
        <v>52271</v>
      </c>
    </row>
    <row r="3427" spans="1:13" x14ac:dyDescent="0.3">
      <c r="A3427" s="4">
        <f t="shared" si="375"/>
        <v>81000029</v>
      </c>
      <c r="B3427" s="4">
        <v>2</v>
      </c>
      <c r="C3427" s="4">
        <f>INDEX(属性!F:F,MATCH(强化!A3427,属性!A:A,0))</f>
        <v>17</v>
      </c>
      <c r="D3427" s="4">
        <f t="shared" si="376"/>
        <v>65</v>
      </c>
      <c r="E3427" s="4">
        <v>0</v>
      </c>
      <c r="F3427" s="4">
        <v>0</v>
      </c>
      <c r="G3427" s="4">
        <v>0</v>
      </c>
      <c r="H3427" s="4">
        <f t="shared" si="378"/>
        <v>1040</v>
      </c>
      <c r="I3427" s="4">
        <f t="shared" si="379"/>
        <v>0</v>
      </c>
      <c r="J3427" s="4">
        <f t="shared" si="377"/>
        <v>3925</v>
      </c>
      <c r="K3427" s="4">
        <f t="shared" si="374"/>
        <v>6000</v>
      </c>
      <c r="L3427" s="4">
        <f>IF(D3427=1,"",VLOOKUP(D3427,系数!$AA$1:$AJ$12,MATCH(C3427,圣物评级,0),1))</f>
        <v>35</v>
      </c>
      <c r="M3427" s="4">
        <f t="shared" si="380"/>
        <v>55872</v>
      </c>
    </row>
    <row r="3428" spans="1:13" x14ac:dyDescent="0.3">
      <c r="A3428" s="4">
        <f t="shared" si="375"/>
        <v>81000029</v>
      </c>
      <c r="B3428" s="4">
        <v>2</v>
      </c>
      <c r="C3428" s="4">
        <f>INDEX(属性!F:F,MATCH(强化!A3428,属性!A:A,0))</f>
        <v>17</v>
      </c>
      <c r="D3428" s="4">
        <f t="shared" si="376"/>
        <v>66</v>
      </c>
      <c r="E3428" s="4">
        <v>0</v>
      </c>
      <c r="F3428" s="4">
        <v>0</v>
      </c>
      <c r="G3428" s="4">
        <v>0</v>
      </c>
      <c r="H3428" s="4">
        <f t="shared" si="378"/>
        <v>1050</v>
      </c>
      <c r="I3428" s="4">
        <f t="shared" si="379"/>
        <v>0</v>
      </c>
      <c r="J3428" s="4">
        <f t="shared" si="377"/>
        <v>4278</v>
      </c>
      <c r="K3428" s="4">
        <f t="shared" si="374"/>
        <v>6000</v>
      </c>
      <c r="L3428" s="4">
        <f>IF(D3428=1,"",VLOOKUP(D3428,系数!$AA$1:$AJ$12,MATCH(C3428,圣物评级,0),1))</f>
        <v>35</v>
      </c>
      <c r="M3428" s="4">
        <f t="shared" si="380"/>
        <v>59797</v>
      </c>
    </row>
    <row r="3429" spans="1:13" x14ac:dyDescent="0.3">
      <c r="A3429" s="4">
        <f t="shared" si="375"/>
        <v>81000029</v>
      </c>
      <c r="B3429" s="4">
        <v>2</v>
      </c>
      <c r="C3429" s="4">
        <f>INDEX(属性!F:F,MATCH(强化!A3429,属性!A:A,0))</f>
        <v>17</v>
      </c>
      <c r="D3429" s="4">
        <f t="shared" si="376"/>
        <v>67</v>
      </c>
      <c r="E3429" s="4">
        <v>0</v>
      </c>
      <c r="F3429" s="4">
        <v>0</v>
      </c>
      <c r="G3429" s="4">
        <v>0</v>
      </c>
      <c r="H3429" s="4">
        <f t="shared" si="378"/>
        <v>1060</v>
      </c>
      <c r="I3429" s="4">
        <f t="shared" si="379"/>
        <v>0</v>
      </c>
      <c r="J3429" s="4">
        <f t="shared" si="377"/>
        <v>4663</v>
      </c>
      <c r="K3429" s="4">
        <f t="shared" si="374"/>
        <v>6000</v>
      </c>
      <c r="L3429" s="4">
        <f>IF(D3429=1,"",VLOOKUP(D3429,系数!$AA$1:$AJ$12,MATCH(C3429,圣物评级,0),1))</f>
        <v>35</v>
      </c>
      <c r="M3429" s="4">
        <f t="shared" si="380"/>
        <v>64075</v>
      </c>
    </row>
    <row r="3430" spans="1:13" x14ac:dyDescent="0.3">
      <c r="A3430" s="4">
        <f t="shared" si="375"/>
        <v>81000029</v>
      </c>
      <c r="B3430" s="4">
        <v>2</v>
      </c>
      <c r="C3430" s="4">
        <f>INDEX(属性!F:F,MATCH(强化!A3430,属性!A:A,0))</f>
        <v>17</v>
      </c>
      <c r="D3430" s="4">
        <f t="shared" si="376"/>
        <v>68</v>
      </c>
      <c r="E3430" s="4">
        <v>0</v>
      </c>
      <c r="F3430" s="4">
        <v>0</v>
      </c>
      <c r="G3430" s="4">
        <v>0</v>
      </c>
      <c r="H3430" s="4">
        <f t="shared" si="378"/>
        <v>1070</v>
      </c>
      <c r="I3430" s="4">
        <f t="shared" si="379"/>
        <v>0</v>
      </c>
      <c r="J3430" s="4">
        <f t="shared" si="377"/>
        <v>5082</v>
      </c>
      <c r="K3430" s="4">
        <f t="shared" si="374"/>
        <v>6000</v>
      </c>
      <c r="L3430" s="4">
        <f>IF(D3430=1,"",VLOOKUP(D3430,系数!$AA$1:$AJ$12,MATCH(C3430,圣物评级,0),1))</f>
        <v>35</v>
      </c>
      <c r="M3430" s="4">
        <f t="shared" si="380"/>
        <v>68738</v>
      </c>
    </row>
    <row r="3431" spans="1:13" x14ac:dyDescent="0.3">
      <c r="A3431" s="4">
        <f t="shared" si="375"/>
        <v>81000029</v>
      </c>
      <c r="B3431" s="4">
        <v>2</v>
      </c>
      <c r="C3431" s="4">
        <f>INDEX(属性!F:F,MATCH(强化!A3431,属性!A:A,0))</f>
        <v>17</v>
      </c>
      <c r="D3431" s="4">
        <f t="shared" si="376"/>
        <v>69</v>
      </c>
      <c r="E3431" s="4">
        <v>0</v>
      </c>
      <c r="F3431" s="4">
        <v>0</v>
      </c>
      <c r="G3431" s="4">
        <v>0</v>
      </c>
      <c r="H3431" s="4">
        <f t="shared" si="378"/>
        <v>1080</v>
      </c>
      <c r="I3431" s="4">
        <f t="shared" si="379"/>
        <v>0</v>
      </c>
      <c r="J3431" s="4">
        <f t="shared" si="377"/>
        <v>5539</v>
      </c>
      <c r="K3431" s="4">
        <f t="shared" si="374"/>
        <v>6000</v>
      </c>
      <c r="L3431" s="4">
        <f>IF(D3431=1,"",VLOOKUP(D3431,系数!$AA$1:$AJ$12,MATCH(C3431,圣物评级,0),1))</f>
        <v>35</v>
      </c>
      <c r="M3431" s="4">
        <f t="shared" si="380"/>
        <v>73820</v>
      </c>
    </row>
    <row r="3432" spans="1:13" x14ac:dyDescent="0.3">
      <c r="A3432" s="4">
        <f t="shared" si="375"/>
        <v>81000029</v>
      </c>
      <c r="B3432" s="4">
        <v>2</v>
      </c>
      <c r="C3432" s="4">
        <f>INDEX(属性!F:F,MATCH(强化!A3432,属性!A:A,0))</f>
        <v>17</v>
      </c>
      <c r="D3432" s="4">
        <f t="shared" si="376"/>
        <v>70</v>
      </c>
      <c r="E3432" s="4">
        <v>0</v>
      </c>
      <c r="F3432" s="4">
        <v>0</v>
      </c>
      <c r="G3432" s="4">
        <v>0</v>
      </c>
      <c r="H3432" s="4">
        <f t="shared" si="378"/>
        <v>1090</v>
      </c>
      <c r="I3432" s="4">
        <f t="shared" si="379"/>
        <v>0</v>
      </c>
      <c r="J3432" s="4">
        <f t="shared" si="377"/>
        <v>6037</v>
      </c>
      <c r="K3432" s="4">
        <f t="shared" si="374"/>
        <v>6000</v>
      </c>
      <c r="L3432" s="4">
        <f>IF(D3432=1,"",VLOOKUP(D3432,系数!$AA$1:$AJ$12,MATCH(C3432,圣物评级,0),1))</f>
        <v>40</v>
      </c>
      <c r="M3432" s="4">
        <f t="shared" si="380"/>
        <v>79359</v>
      </c>
    </row>
    <row r="3433" spans="1:13" x14ac:dyDescent="0.3">
      <c r="A3433" s="4">
        <f t="shared" si="375"/>
        <v>81000029</v>
      </c>
      <c r="B3433" s="4">
        <v>2</v>
      </c>
      <c r="C3433" s="4">
        <f>INDEX(属性!F:F,MATCH(强化!A3433,属性!A:A,0))</f>
        <v>17</v>
      </c>
      <c r="D3433" s="4">
        <f t="shared" si="376"/>
        <v>71</v>
      </c>
      <c r="E3433" s="4">
        <v>0</v>
      </c>
      <c r="F3433" s="4">
        <v>0</v>
      </c>
      <c r="G3433" s="4">
        <v>0</v>
      </c>
      <c r="H3433" s="4">
        <f t="shared" si="378"/>
        <v>1100</v>
      </c>
      <c r="I3433" s="4">
        <f t="shared" si="379"/>
        <v>0</v>
      </c>
      <c r="J3433" s="4">
        <f t="shared" si="377"/>
        <v>6701</v>
      </c>
      <c r="K3433" s="4">
        <f t="shared" si="374"/>
        <v>6000</v>
      </c>
      <c r="L3433" s="4">
        <f>IF(D3433=1,"",VLOOKUP(D3433,系数!$AA$1:$AJ$12,MATCH(C3433,圣物评级,0),1))</f>
        <v>40</v>
      </c>
      <c r="M3433" s="4">
        <f t="shared" si="380"/>
        <v>85396</v>
      </c>
    </row>
    <row r="3434" spans="1:13" x14ac:dyDescent="0.3">
      <c r="A3434" s="4">
        <f t="shared" si="375"/>
        <v>81000029</v>
      </c>
      <c r="B3434" s="4">
        <v>2</v>
      </c>
      <c r="C3434" s="4">
        <f>INDEX(属性!F:F,MATCH(强化!A3434,属性!A:A,0))</f>
        <v>17</v>
      </c>
      <c r="D3434" s="4">
        <f t="shared" si="376"/>
        <v>72</v>
      </c>
      <c r="E3434" s="4">
        <v>0</v>
      </c>
      <c r="F3434" s="4">
        <v>0</v>
      </c>
      <c r="G3434" s="4">
        <v>0</v>
      </c>
      <c r="H3434" s="4">
        <f t="shared" si="378"/>
        <v>1110</v>
      </c>
      <c r="I3434" s="4">
        <f t="shared" si="379"/>
        <v>0</v>
      </c>
      <c r="J3434" s="4">
        <f t="shared" si="377"/>
        <v>7438</v>
      </c>
      <c r="K3434" s="4">
        <f t="shared" si="374"/>
        <v>6000</v>
      </c>
      <c r="L3434" s="4">
        <f>IF(D3434=1,"",VLOOKUP(D3434,系数!$AA$1:$AJ$12,MATCH(C3434,圣物评级,0),1))</f>
        <v>40</v>
      </c>
      <c r="M3434" s="4">
        <f t="shared" si="380"/>
        <v>92097</v>
      </c>
    </row>
    <row r="3435" spans="1:13" x14ac:dyDescent="0.3">
      <c r="A3435" s="4">
        <f t="shared" si="375"/>
        <v>81000029</v>
      </c>
      <c r="B3435" s="4">
        <v>2</v>
      </c>
      <c r="C3435" s="4">
        <f>INDEX(属性!F:F,MATCH(强化!A3435,属性!A:A,0))</f>
        <v>17</v>
      </c>
      <c r="D3435" s="4">
        <f t="shared" si="376"/>
        <v>73</v>
      </c>
      <c r="E3435" s="4">
        <v>0</v>
      </c>
      <c r="F3435" s="4">
        <v>0</v>
      </c>
      <c r="G3435" s="4">
        <v>0</v>
      </c>
      <c r="H3435" s="4">
        <f t="shared" si="378"/>
        <v>1120</v>
      </c>
      <c r="I3435" s="4">
        <f t="shared" si="379"/>
        <v>0</v>
      </c>
      <c r="J3435" s="4">
        <f t="shared" si="377"/>
        <v>8256</v>
      </c>
      <c r="K3435" s="4">
        <f t="shared" si="374"/>
        <v>6000</v>
      </c>
      <c r="L3435" s="4">
        <f>IF(D3435=1,"",VLOOKUP(D3435,系数!$AA$1:$AJ$12,MATCH(C3435,圣物评级,0),1))</f>
        <v>40</v>
      </c>
      <c r="M3435" s="4">
        <f t="shared" si="380"/>
        <v>99535</v>
      </c>
    </row>
    <row r="3436" spans="1:13" x14ac:dyDescent="0.3">
      <c r="A3436" s="4">
        <f t="shared" si="375"/>
        <v>81000029</v>
      </c>
      <c r="B3436" s="4">
        <v>2</v>
      </c>
      <c r="C3436" s="4">
        <f>INDEX(属性!F:F,MATCH(强化!A3436,属性!A:A,0))</f>
        <v>17</v>
      </c>
      <c r="D3436" s="4">
        <f t="shared" si="376"/>
        <v>74</v>
      </c>
      <c r="E3436" s="4">
        <v>0</v>
      </c>
      <c r="F3436" s="4">
        <v>0</v>
      </c>
      <c r="G3436" s="4">
        <v>0</v>
      </c>
      <c r="H3436" s="4">
        <f t="shared" si="378"/>
        <v>1130</v>
      </c>
      <c r="I3436" s="4">
        <f t="shared" si="379"/>
        <v>0</v>
      </c>
      <c r="J3436" s="4">
        <f t="shared" si="377"/>
        <v>9164</v>
      </c>
      <c r="K3436" s="4">
        <f t="shared" si="374"/>
        <v>6000</v>
      </c>
      <c r="L3436" s="4">
        <f>IF(D3436=1,"",VLOOKUP(D3436,系数!$AA$1:$AJ$12,MATCH(C3436,圣物评级,0),1))</f>
        <v>40</v>
      </c>
      <c r="M3436" s="4">
        <f t="shared" si="380"/>
        <v>107791</v>
      </c>
    </row>
    <row r="3437" spans="1:13" x14ac:dyDescent="0.3">
      <c r="A3437" s="4">
        <f t="shared" si="375"/>
        <v>81000029</v>
      </c>
      <c r="B3437" s="4">
        <v>2</v>
      </c>
      <c r="C3437" s="4">
        <f>INDEX(属性!F:F,MATCH(强化!A3437,属性!A:A,0))</f>
        <v>17</v>
      </c>
      <c r="D3437" s="4">
        <f t="shared" si="376"/>
        <v>75</v>
      </c>
      <c r="E3437" s="4">
        <v>0</v>
      </c>
      <c r="F3437" s="4">
        <v>0</v>
      </c>
      <c r="G3437" s="4">
        <v>0</v>
      </c>
      <c r="H3437" s="4">
        <f t="shared" si="378"/>
        <v>1140</v>
      </c>
      <c r="I3437" s="4">
        <f t="shared" si="379"/>
        <v>0</v>
      </c>
      <c r="J3437" s="4">
        <f t="shared" si="377"/>
        <v>10172</v>
      </c>
      <c r="K3437" s="4">
        <f t="shared" si="374"/>
        <v>6000</v>
      </c>
      <c r="L3437" s="4">
        <f>IF(D3437=1,"",VLOOKUP(D3437,系数!$AA$1:$AJ$12,MATCH(C3437,圣物评级,0),1))</f>
        <v>40</v>
      </c>
      <c r="M3437" s="4">
        <f t="shared" si="380"/>
        <v>116955</v>
      </c>
    </row>
    <row r="3438" spans="1:13" x14ac:dyDescent="0.3">
      <c r="A3438" s="4">
        <f t="shared" si="375"/>
        <v>81000029</v>
      </c>
      <c r="B3438" s="4">
        <v>2</v>
      </c>
      <c r="C3438" s="4">
        <f>INDEX(属性!F:F,MATCH(强化!A3438,属性!A:A,0))</f>
        <v>17</v>
      </c>
      <c r="D3438" s="4">
        <f t="shared" si="376"/>
        <v>76</v>
      </c>
      <c r="E3438" s="4">
        <v>0</v>
      </c>
      <c r="F3438" s="4">
        <v>0</v>
      </c>
      <c r="G3438" s="4">
        <v>0</v>
      </c>
      <c r="H3438" s="4">
        <f t="shared" si="378"/>
        <v>1150</v>
      </c>
      <c r="I3438" s="4">
        <f t="shared" si="379"/>
        <v>0</v>
      </c>
      <c r="J3438" s="4">
        <f t="shared" si="377"/>
        <v>11290</v>
      </c>
      <c r="K3438" s="4">
        <f t="shared" si="374"/>
        <v>6000</v>
      </c>
      <c r="L3438" s="4">
        <f>IF(D3438=1,"",VLOOKUP(D3438,系数!$AA$1:$AJ$12,MATCH(C3438,圣物评级,0),1))</f>
        <v>40</v>
      </c>
      <c r="M3438" s="4">
        <f t="shared" si="380"/>
        <v>127127</v>
      </c>
    </row>
    <row r="3439" spans="1:13" x14ac:dyDescent="0.3">
      <c r="A3439" s="4">
        <f t="shared" si="375"/>
        <v>81000029</v>
      </c>
      <c r="B3439" s="4">
        <v>2</v>
      </c>
      <c r="C3439" s="4">
        <f>INDEX(属性!F:F,MATCH(强化!A3439,属性!A:A,0))</f>
        <v>17</v>
      </c>
      <c r="D3439" s="4">
        <f t="shared" si="376"/>
        <v>77</v>
      </c>
      <c r="E3439" s="4">
        <v>0</v>
      </c>
      <c r="F3439" s="4">
        <v>0</v>
      </c>
      <c r="G3439" s="4">
        <v>0</v>
      </c>
      <c r="H3439" s="4">
        <f t="shared" si="378"/>
        <v>1160</v>
      </c>
      <c r="I3439" s="4">
        <f t="shared" si="379"/>
        <v>0</v>
      </c>
      <c r="J3439" s="4">
        <f t="shared" si="377"/>
        <v>12531</v>
      </c>
      <c r="K3439" s="4">
        <f t="shared" si="374"/>
        <v>6000</v>
      </c>
      <c r="L3439" s="4">
        <f>IF(D3439=1,"",VLOOKUP(D3439,系数!$AA$1:$AJ$12,MATCH(C3439,圣物评级,0),1))</f>
        <v>40</v>
      </c>
      <c r="M3439" s="4">
        <f t="shared" si="380"/>
        <v>138417</v>
      </c>
    </row>
    <row r="3440" spans="1:13" x14ac:dyDescent="0.3">
      <c r="A3440" s="4">
        <f t="shared" si="375"/>
        <v>81000029</v>
      </c>
      <c r="B3440" s="4">
        <v>2</v>
      </c>
      <c r="C3440" s="4">
        <f>INDEX(属性!F:F,MATCH(强化!A3440,属性!A:A,0))</f>
        <v>17</v>
      </c>
      <c r="D3440" s="4">
        <f t="shared" si="376"/>
        <v>78</v>
      </c>
      <c r="E3440" s="4">
        <v>0</v>
      </c>
      <c r="F3440" s="4">
        <v>0</v>
      </c>
      <c r="G3440" s="4">
        <v>0</v>
      </c>
      <c r="H3440" s="4">
        <f t="shared" si="378"/>
        <v>1170</v>
      </c>
      <c r="I3440" s="4">
        <f t="shared" si="379"/>
        <v>0</v>
      </c>
      <c r="J3440" s="4">
        <f t="shared" si="377"/>
        <v>13909</v>
      </c>
      <c r="K3440" s="4">
        <f t="shared" si="374"/>
        <v>6000</v>
      </c>
      <c r="L3440" s="4">
        <f>IF(D3440=1,"",VLOOKUP(D3440,系数!$AA$1:$AJ$12,MATCH(C3440,圣物评级,0),1))</f>
        <v>40</v>
      </c>
      <c r="M3440" s="4">
        <f t="shared" si="380"/>
        <v>150948</v>
      </c>
    </row>
    <row r="3441" spans="1:13" x14ac:dyDescent="0.3">
      <c r="A3441" s="4">
        <f t="shared" si="375"/>
        <v>81000029</v>
      </c>
      <c r="B3441" s="4">
        <v>2</v>
      </c>
      <c r="C3441" s="4">
        <f>INDEX(属性!F:F,MATCH(强化!A3441,属性!A:A,0))</f>
        <v>17</v>
      </c>
      <c r="D3441" s="4">
        <f t="shared" si="376"/>
        <v>79</v>
      </c>
      <c r="E3441" s="4">
        <v>0</v>
      </c>
      <c r="F3441" s="4">
        <v>0</v>
      </c>
      <c r="G3441" s="4">
        <v>0</v>
      </c>
      <c r="H3441" s="4">
        <f t="shared" si="378"/>
        <v>1180</v>
      </c>
      <c r="I3441" s="4">
        <f t="shared" si="379"/>
        <v>0</v>
      </c>
      <c r="J3441" s="4">
        <f t="shared" si="377"/>
        <v>15438</v>
      </c>
      <c r="K3441" s="4">
        <f t="shared" si="374"/>
        <v>6000</v>
      </c>
      <c r="L3441" s="4">
        <f>IF(D3441=1,"",VLOOKUP(D3441,系数!$AA$1:$AJ$12,MATCH(C3441,圣物评级,0),1))</f>
        <v>40</v>
      </c>
      <c r="M3441" s="4">
        <f t="shared" si="380"/>
        <v>164857</v>
      </c>
    </row>
    <row r="3442" spans="1:13" x14ac:dyDescent="0.3">
      <c r="A3442" s="4">
        <f t="shared" si="375"/>
        <v>81000029</v>
      </c>
      <c r="B3442" s="4">
        <v>2</v>
      </c>
      <c r="C3442" s="4">
        <f>INDEX(属性!F:F,MATCH(强化!A3442,属性!A:A,0))</f>
        <v>17</v>
      </c>
      <c r="D3442" s="4">
        <f t="shared" si="376"/>
        <v>80</v>
      </c>
      <c r="E3442" s="4">
        <v>0</v>
      </c>
      <c r="F3442" s="4">
        <v>0</v>
      </c>
      <c r="G3442" s="4">
        <v>0</v>
      </c>
      <c r="H3442" s="4">
        <f t="shared" si="378"/>
        <v>1190</v>
      </c>
      <c r="I3442" s="4">
        <f t="shared" si="379"/>
        <v>0</v>
      </c>
      <c r="J3442" s="4">
        <f t="shared" si="377"/>
        <v>18000</v>
      </c>
      <c r="K3442" s="4">
        <f t="shared" si="374"/>
        <v>6000</v>
      </c>
      <c r="L3442" s="4">
        <f>IF(D3442=1,"",VLOOKUP(D3442,系数!$AA$1:$AJ$12,MATCH(C3442,圣物评级,0),1))</f>
        <v>45</v>
      </c>
      <c r="M3442" s="4">
        <f t="shared" si="380"/>
        <v>180295</v>
      </c>
    </row>
    <row r="3443" spans="1:13" x14ac:dyDescent="0.3">
      <c r="A3443" s="4">
        <f t="shared" si="375"/>
        <v>81000029</v>
      </c>
      <c r="B3443" s="4">
        <v>2</v>
      </c>
      <c r="C3443" s="4">
        <f>INDEX(属性!F:F,MATCH(强化!A3443,属性!A:A,0))</f>
        <v>17</v>
      </c>
      <c r="D3443" s="4">
        <f t="shared" si="376"/>
        <v>81</v>
      </c>
      <c r="E3443" s="4">
        <v>0</v>
      </c>
      <c r="F3443" s="4">
        <v>0</v>
      </c>
      <c r="G3443" s="4">
        <v>0</v>
      </c>
      <c r="H3443" s="4">
        <f t="shared" si="378"/>
        <v>1200</v>
      </c>
      <c r="I3443" s="4">
        <f t="shared" si="379"/>
        <v>0</v>
      </c>
      <c r="J3443" s="4">
        <f t="shared" si="377"/>
        <v>21000</v>
      </c>
      <c r="K3443" s="4">
        <f t="shared" si="374"/>
        <v>6000</v>
      </c>
      <c r="L3443" s="4">
        <f>IF(D3443=1,"",VLOOKUP(D3443,系数!$AA$1:$AJ$12,MATCH(C3443,圣物评级,0),1))</f>
        <v>45</v>
      </c>
      <c r="M3443" s="4">
        <f t="shared" si="380"/>
        <v>198295</v>
      </c>
    </row>
    <row r="3444" spans="1:13" x14ac:dyDescent="0.3">
      <c r="A3444" s="4">
        <f t="shared" si="375"/>
        <v>81000029</v>
      </c>
      <c r="B3444" s="4">
        <v>2</v>
      </c>
      <c r="C3444" s="4">
        <f>INDEX(属性!F:F,MATCH(强化!A3444,属性!A:A,0))</f>
        <v>17</v>
      </c>
      <c r="D3444" s="4">
        <f t="shared" si="376"/>
        <v>82</v>
      </c>
      <c r="E3444" s="4">
        <v>0</v>
      </c>
      <c r="F3444" s="4">
        <v>0</v>
      </c>
      <c r="G3444" s="4">
        <v>0</v>
      </c>
      <c r="H3444" s="4">
        <f t="shared" si="378"/>
        <v>1210</v>
      </c>
      <c r="I3444" s="4">
        <f t="shared" si="379"/>
        <v>0</v>
      </c>
      <c r="J3444" s="4">
        <f t="shared" si="377"/>
        <v>24000</v>
      </c>
      <c r="K3444" s="4">
        <f t="shared" ref="K3444:K3507" si="381">60*100</f>
        <v>6000</v>
      </c>
      <c r="L3444" s="4">
        <f>IF(D3444=1,"",VLOOKUP(D3444,系数!$AA$1:$AJ$12,MATCH(C3444,圣物评级,0),1))</f>
        <v>45</v>
      </c>
      <c r="M3444" s="4">
        <f t="shared" si="380"/>
        <v>219295</v>
      </c>
    </row>
    <row r="3445" spans="1:13" x14ac:dyDescent="0.3">
      <c r="A3445" s="4">
        <f t="shared" si="375"/>
        <v>81000029</v>
      </c>
      <c r="B3445" s="4">
        <v>2</v>
      </c>
      <c r="C3445" s="4">
        <f>INDEX(属性!F:F,MATCH(强化!A3445,属性!A:A,0))</f>
        <v>17</v>
      </c>
      <c r="D3445" s="4">
        <f t="shared" si="376"/>
        <v>83</v>
      </c>
      <c r="E3445" s="4">
        <v>0</v>
      </c>
      <c r="F3445" s="4">
        <v>0</v>
      </c>
      <c r="G3445" s="4">
        <v>0</v>
      </c>
      <c r="H3445" s="4">
        <f t="shared" si="378"/>
        <v>1220</v>
      </c>
      <c r="I3445" s="4">
        <f t="shared" si="379"/>
        <v>0</v>
      </c>
      <c r="J3445" s="4">
        <f t="shared" si="377"/>
        <v>27000</v>
      </c>
      <c r="K3445" s="4">
        <f t="shared" si="381"/>
        <v>6000</v>
      </c>
      <c r="L3445" s="4">
        <f>IF(D3445=1,"",VLOOKUP(D3445,系数!$AA$1:$AJ$12,MATCH(C3445,圣物评级,0),1))</f>
        <v>45</v>
      </c>
      <c r="M3445" s="4">
        <f t="shared" si="380"/>
        <v>243295</v>
      </c>
    </row>
    <row r="3446" spans="1:13" x14ac:dyDescent="0.3">
      <c r="A3446" s="4">
        <f t="shared" si="375"/>
        <v>81000029</v>
      </c>
      <c r="B3446" s="4">
        <v>2</v>
      </c>
      <c r="C3446" s="4">
        <f>INDEX(属性!F:F,MATCH(强化!A3446,属性!A:A,0))</f>
        <v>17</v>
      </c>
      <c r="D3446" s="4">
        <f t="shared" si="376"/>
        <v>84</v>
      </c>
      <c r="E3446" s="4">
        <v>0</v>
      </c>
      <c r="F3446" s="4">
        <v>0</v>
      </c>
      <c r="G3446" s="4">
        <v>0</v>
      </c>
      <c r="H3446" s="4">
        <f t="shared" si="378"/>
        <v>1230</v>
      </c>
      <c r="I3446" s="4">
        <f t="shared" si="379"/>
        <v>0</v>
      </c>
      <c r="J3446" s="4">
        <f t="shared" si="377"/>
        <v>30000</v>
      </c>
      <c r="K3446" s="4">
        <f t="shared" si="381"/>
        <v>6000</v>
      </c>
      <c r="L3446" s="4">
        <f>IF(D3446=1,"",VLOOKUP(D3446,系数!$AA$1:$AJ$12,MATCH(C3446,圣物评级,0),1))</f>
        <v>45</v>
      </c>
      <c r="M3446" s="4">
        <f t="shared" si="380"/>
        <v>270295</v>
      </c>
    </row>
    <row r="3447" spans="1:13" x14ac:dyDescent="0.3">
      <c r="A3447" s="4">
        <f t="shared" si="375"/>
        <v>81000029</v>
      </c>
      <c r="B3447" s="4">
        <v>2</v>
      </c>
      <c r="C3447" s="4">
        <f>INDEX(属性!F:F,MATCH(强化!A3447,属性!A:A,0))</f>
        <v>17</v>
      </c>
      <c r="D3447" s="4">
        <f t="shared" si="376"/>
        <v>85</v>
      </c>
      <c r="E3447" s="4">
        <v>0</v>
      </c>
      <c r="F3447" s="4">
        <v>0</v>
      </c>
      <c r="G3447" s="4">
        <v>0</v>
      </c>
      <c r="H3447" s="4">
        <f t="shared" si="378"/>
        <v>1240</v>
      </c>
      <c r="I3447" s="4">
        <f t="shared" si="379"/>
        <v>0</v>
      </c>
      <c r="J3447" s="4">
        <f t="shared" si="377"/>
        <v>35000</v>
      </c>
      <c r="K3447" s="4">
        <f t="shared" si="381"/>
        <v>6000</v>
      </c>
      <c r="L3447" s="4">
        <f>IF(D3447=1,"",VLOOKUP(D3447,系数!$AA$1:$AJ$12,MATCH(C3447,圣物评级,0),1))</f>
        <v>45</v>
      </c>
      <c r="M3447" s="4">
        <f t="shared" si="380"/>
        <v>300295</v>
      </c>
    </row>
    <row r="3448" spans="1:13" x14ac:dyDescent="0.3">
      <c r="A3448" s="4">
        <f t="shared" si="375"/>
        <v>81000029</v>
      </c>
      <c r="B3448" s="4">
        <v>2</v>
      </c>
      <c r="C3448" s="4">
        <f>INDEX(属性!F:F,MATCH(强化!A3448,属性!A:A,0))</f>
        <v>17</v>
      </c>
      <c r="D3448" s="4">
        <f t="shared" si="376"/>
        <v>86</v>
      </c>
      <c r="E3448" s="4">
        <v>0</v>
      </c>
      <c r="F3448" s="4">
        <v>0</v>
      </c>
      <c r="G3448" s="4">
        <v>0</v>
      </c>
      <c r="H3448" s="4">
        <f t="shared" si="378"/>
        <v>1250</v>
      </c>
      <c r="I3448" s="4">
        <f t="shared" si="379"/>
        <v>0</v>
      </c>
      <c r="J3448" s="4">
        <f t="shared" si="377"/>
        <v>40000</v>
      </c>
      <c r="K3448" s="4">
        <f t="shared" si="381"/>
        <v>6000</v>
      </c>
      <c r="L3448" s="4">
        <f>IF(D3448=1,"",VLOOKUP(D3448,系数!$AA$1:$AJ$12,MATCH(C3448,圣物评级,0),1))</f>
        <v>45</v>
      </c>
      <c r="M3448" s="4">
        <f t="shared" si="380"/>
        <v>335295</v>
      </c>
    </row>
    <row r="3449" spans="1:13" x14ac:dyDescent="0.3">
      <c r="A3449" s="4">
        <f t="shared" si="375"/>
        <v>81000029</v>
      </c>
      <c r="B3449" s="4">
        <v>2</v>
      </c>
      <c r="C3449" s="4">
        <f>INDEX(属性!F:F,MATCH(强化!A3449,属性!A:A,0))</f>
        <v>17</v>
      </c>
      <c r="D3449" s="4">
        <f t="shared" si="376"/>
        <v>87</v>
      </c>
      <c r="E3449" s="4">
        <v>0</v>
      </c>
      <c r="F3449" s="4">
        <v>0</v>
      </c>
      <c r="G3449" s="4">
        <v>0</v>
      </c>
      <c r="H3449" s="4">
        <f t="shared" si="378"/>
        <v>1260</v>
      </c>
      <c r="I3449" s="4">
        <f t="shared" si="379"/>
        <v>0</v>
      </c>
      <c r="J3449" s="4">
        <f t="shared" si="377"/>
        <v>45000</v>
      </c>
      <c r="K3449" s="4">
        <f t="shared" si="381"/>
        <v>6000</v>
      </c>
      <c r="L3449" s="4">
        <f>IF(D3449=1,"",VLOOKUP(D3449,系数!$AA$1:$AJ$12,MATCH(C3449,圣物评级,0),1))</f>
        <v>45</v>
      </c>
      <c r="M3449" s="4">
        <f t="shared" si="380"/>
        <v>375295</v>
      </c>
    </row>
    <row r="3450" spans="1:13" x14ac:dyDescent="0.3">
      <c r="A3450" s="4">
        <f t="shared" si="375"/>
        <v>81000029</v>
      </c>
      <c r="B3450" s="4">
        <v>2</v>
      </c>
      <c r="C3450" s="4">
        <f>INDEX(属性!F:F,MATCH(强化!A3450,属性!A:A,0))</f>
        <v>17</v>
      </c>
      <c r="D3450" s="4">
        <f t="shared" si="376"/>
        <v>88</v>
      </c>
      <c r="E3450" s="4">
        <v>0</v>
      </c>
      <c r="F3450" s="4">
        <v>0</v>
      </c>
      <c r="G3450" s="4">
        <v>0</v>
      </c>
      <c r="H3450" s="4">
        <f t="shared" si="378"/>
        <v>1270</v>
      </c>
      <c r="I3450" s="4">
        <f t="shared" si="379"/>
        <v>0</v>
      </c>
      <c r="J3450" s="4">
        <f t="shared" si="377"/>
        <v>50000</v>
      </c>
      <c r="K3450" s="4">
        <f t="shared" si="381"/>
        <v>6000</v>
      </c>
      <c r="L3450" s="4">
        <f>IF(D3450=1,"",VLOOKUP(D3450,系数!$AA$1:$AJ$12,MATCH(C3450,圣物评级,0),1))</f>
        <v>45</v>
      </c>
      <c r="M3450" s="4">
        <f t="shared" si="380"/>
        <v>420295</v>
      </c>
    </row>
    <row r="3451" spans="1:13" x14ac:dyDescent="0.3">
      <c r="A3451" s="4">
        <f t="shared" si="375"/>
        <v>81000029</v>
      </c>
      <c r="B3451" s="4">
        <v>2</v>
      </c>
      <c r="C3451" s="4">
        <f>INDEX(属性!F:F,MATCH(强化!A3451,属性!A:A,0))</f>
        <v>17</v>
      </c>
      <c r="D3451" s="4">
        <f t="shared" si="376"/>
        <v>89</v>
      </c>
      <c r="E3451" s="4">
        <v>0</v>
      </c>
      <c r="F3451" s="4">
        <v>0</v>
      </c>
      <c r="G3451" s="4">
        <v>0</v>
      </c>
      <c r="H3451" s="4">
        <f t="shared" si="378"/>
        <v>1280</v>
      </c>
      <c r="I3451" s="4">
        <f t="shared" si="379"/>
        <v>0</v>
      </c>
      <c r="J3451" s="4">
        <f t="shared" si="377"/>
        <v>55000</v>
      </c>
      <c r="K3451" s="4">
        <f t="shared" si="381"/>
        <v>6000</v>
      </c>
      <c r="L3451" s="4">
        <f>IF(D3451=1,"",VLOOKUP(D3451,系数!$AA$1:$AJ$12,MATCH(C3451,圣物评级,0),1))</f>
        <v>45</v>
      </c>
      <c r="M3451" s="4">
        <f t="shared" si="380"/>
        <v>470295</v>
      </c>
    </row>
    <row r="3452" spans="1:13" x14ac:dyDescent="0.3">
      <c r="A3452" s="4">
        <f t="shared" ref="A3452:A3515" si="382">A3332+1</f>
        <v>81000029</v>
      </c>
      <c r="B3452" s="4">
        <v>2</v>
      </c>
      <c r="C3452" s="4">
        <f>INDEX(属性!F:F,MATCH(强化!A3452,属性!A:A,0))</f>
        <v>17</v>
      </c>
      <c r="D3452" s="4">
        <f t="shared" ref="D3452:D3515" si="383">D3332</f>
        <v>90</v>
      </c>
      <c r="E3452" s="4">
        <v>0</v>
      </c>
      <c r="F3452" s="4">
        <v>0</v>
      </c>
      <c r="G3452" s="4">
        <v>0</v>
      </c>
      <c r="H3452" s="4">
        <f t="shared" si="378"/>
        <v>1290</v>
      </c>
      <c r="I3452" s="4">
        <f t="shared" si="379"/>
        <v>0</v>
      </c>
      <c r="J3452" s="4">
        <f t="shared" ref="J3452:J3515" si="384">J3332</f>
        <v>55000</v>
      </c>
      <c r="K3452" s="4">
        <f t="shared" si="381"/>
        <v>6000</v>
      </c>
      <c r="L3452" s="4">
        <f>IF(D3452=1,"",VLOOKUP(D3452,系数!$AA$1:$AJ$12,MATCH(C3452,圣物评级,0),1))</f>
        <v>50</v>
      </c>
      <c r="M3452" s="4">
        <f t="shared" si="380"/>
        <v>525295</v>
      </c>
    </row>
    <row r="3453" spans="1:13" x14ac:dyDescent="0.3">
      <c r="A3453" s="4">
        <f t="shared" si="382"/>
        <v>81000029</v>
      </c>
      <c r="B3453" s="4">
        <v>2</v>
      </c>
      <c r="C3453" s="4">
        <f>INDEX(属性!F:F,MATCH(强化!A3453,属性!A:A,0))</f>
        <v>17</v>
      </c>
      <c r="D3453" s="4">
        <f t="shared" si="383"/>
        <v>91</v>
      </c>
      <c r="E3453" s="4">
        <v>0</v>
      </c>
      <c r="F3453" s="4">
        <v>0</v>
      </c>
      <c r="G3453" s="4">
        <v>0</v>
      </c>
      <c r="H3453" s="4">
        <f t="shared" si="378"/>
        <v>1300</v>
      </c>
      <c r="I3453" s="4">
        <f t="shared" si="379"/>
        <v>0</v>
      </c>
      <c r="J3453" s="4">
        <f t="shared" si="384"/>
        <v>55000</v>
      </c>
      <c r="K3453" s="4">
        <f t="shared" si="381"/>
        <v>6000</v>
      </c>
      <c r="L3453" s="4">
        <f>IF(D3453=1,"",VLOOKUP(D3453,系数!$AA$1:$AJ$12,MATCH(C3453,圣物评级,0),1))</f>
        <v>50</v>
      </c>
      <c r="M3453" s="4">
        <f t="shared" si="380"/>
        <v>580295</v>
      </c>
    </row>
    <row r="3454" spans="1:13" x14ac:dyDescent="0.3">
      <c r="A3454" s="4">
        <f t="shared" si="382"/>
        <v>81000029</v>
      </c>
      <c r="B3454" s="4">
        <v>2</v>
      </c>
      <c r="C3454" s="4">
        <f>INDEX(属性!F:F,MATCH(强化!A3454,属性!A:A,0))</f>
        <v>17</v>
      </c>
      <c r="D3454" s="4">
        <f t="shared" si="383"/>
        <v>92</v>
      </c>
      <c r="E3454" s="4">
        <v>0</v>
      </c>
      <c r="F3454" s="4">
        <v>0</v>
      </c>
      <c r="G3454" s="4">
        <v>0</v>
      </c>
      <c r="H3454" s="4">
        <f t="shared" si="378"/>
        <v>1310</v>
      </c>
      <c r="I3454" s="4">
        <f t="shared" si="379"/>
        <v>0</v>
      </c>
      <c r="J3454" s="4">
        <f t="shared" si="384"/>
        <v>55000</v>
      </c>
      <c r="K3454" s="4">
        <f t="shared" si="381"/>
        <v>6000</v>
      </c>
      <c r="L3454" s="4">
        <f>IF(D3454=1,"",VLOOKUP(D3454,系数!$AA$1:$AJ$12,MATCH(C3454,圣物评级,0),1))</f>
        <v>50</v>
      </c>
      <c r="M3454" s="4">
        <f t="shared" si="380"/>
        <v>635295</v>
      </c>
    </row>
    <row r="3455" spans="1:13" x14ac:dyDescent="0.3">
      <c r="A3455" s="4">
        <f t="shared" si="382"/>
        <v>81000029</v>
      </c>
      <c r="B3455" s="4">
        <v>2</v>
      </c>
      <c r="C3455" s="4">
        <f>INDEX(属性!F:F,MATCH(强化!A3455,属性!A:A,0))</f>
        <v>17</v>
      </c>
      <c r="D3455" s="4">
        <f t="shared" si="383"/>
        <v>93</v>
      </c>
      <c r="E3455" s="4">
        <v>0</v>
      </c>
      <c r="F3455" s="4">
        <v>0</v>
      </c>
      <c r="G3455" s="4">
        <v>0</v>
      </c>
      <c r="H3455" s="4">
        <f t="shared" si="378"/>
        <v>1320</v>
      </c>
      <c r="I3455" s="4">
        <f t="shared" si="379"/>
        <v>0</v>
      </c>
      <c r="J3455" s="4">
        <f t="shared" si="384"/>
        <v>55000</v>
      </c>
      <c r="K3455" s="4">
        <f t="shared" si="381"/>
        <v>6000</v>
      </c>
      <c r="L3455" s="4">
        <f>IF(D3455=1,"",VLOOKUP(D3455,系数!$AA$1:$AJ$12,MATCH(C3455,圣物评级,0),1))</f>
        <v>50</v>
      </c>
      <c r="M3455" s="4">
        <f t="shared" si="380"/>
        <v>690295</v>
      </c>
    </row>
    <row r="3456" spans="1:13" x14ac:dyDescent="0.3">
      <c r="A3456" s="4">
        <f t="shared" si="382"/>
        <v>81000029</v>
      </c>
      <c r="B3456" s="4">
        <v>2</v>
      </c>
      <c r="C3456" s="4">
        <f>INDEX(属性!F:F,MATCH(强化!A3456,属性!A:A,0))</f>
        <v>17</v>
      </c>
      <c r="D3456" s="4">
        <f t="shared" si="383"/>
        <v>94</v>
      </c>
      <c r="E3456" s="4">
        <v>0</v>
      </c>
      <c r="F3456" s="4">
        <v>0</v>
      </c>
      <c r="G3456" s="4">
        <v>0</v>
      </c>
      <c r="H3456" s="4">
        <f t="shared" si="378"/>
        <v>1330</v>
      </c>
      <c r="I3456" s="4">
        <f t="shared" si="379"/>
        <v>0</v>
      </c>
      <c r="J3456" s="4">
        <f t="shared" si="384"/>
        <v>55000</v>
      </c>
      <c r="K3456" s="4">
        <f t="shared" si="381"/>
        <v>6000</v>
      </c>
      <c r="L3456" s="4">
        <f>IF(D3456=1,"",VLOOKUP(D3456,系数!$AA$1:$AJ$12,MATCH(C3456,圣物评级,0),1))</f>
        <v>50</v>
      </c>
      <c r="M3456" s="4">
        <f t="shared" si="380"/>
        <v>745295</v>
      </c>
    </row>
    <row r="3457" spans="1:13" x14ac:dyDescent="0.3">
      <c r="A3457" s="4">
        <f t="shared" si="382"/>
        <v>81000029</v>
      </c>
      <c r="B3457" s="4">
        <v>2</v>
      </c>
      <c r="C3457" s="4">
        <f>INDEX(属性!F:F,MATCH(强化!A3457,属性!A:A,0))</f>
        <v>17</v>
      </c>
      <c r="D3457" s="4">
        <f t="shared" si="383"/>
        <v>95</v>
      </c>
      <c r="E3457" s="4">
        <v>0</v>
      </c>
      <c r="F3457" s="4">
        <v>0</v>
      </c>
      <c r="G3457" s="4">
        <v>0</v>
      </c>
      <c r="H3457" s="4">
        <f t="shared" si="378"/>
        <v>1340</v>
      </c>
      <c r="I3457" s="4">
        <f t="shared" si="379"/>
        <v>0</v>
      </c>
      <c r="J3457" s="4">
        <f t="shared" si="384"/>
        <v>55000</v>
      </c>
      <c r="K3457" s="4">
        <f t="shared" si="381"/>
        <v>6000</v>
      </c>
      <c r="L3457" s="4">
        <f>IF(D3457=1,"",VLOOKUP(D3457,系数!$AA$1:$AJ$12,MATCH(C3457,圣物评级,0),1))</f>
        <v>50</v>
      </c>
      <c r="M3457" s="4">
        <f t="shared" si="380"/>
        <v>800295</v>
      </c>
    </row>
    <row r="3458" spans="1:13" x14ac:dyDescent="0.3">
      <c r="A3458" s="4">
        <f t="shared" si="382"/>
        <v>81000029</v>
      </c>
      <c r="B3458" s="4">
        <v>2</v>
      </c>
      <c r="C3458" s="4">
        <f>INDEX(属性!F:F,MATCH(强化!A3458,属性!A:A,0))</f>
        <v>17</v>
      </c>
      <c r="D3458" s="4">
        <f t="shared" si="383"/>
        <v>96</v>
      </c>
      <c r="E3458" s="4">
        <v>0</v>
      </c>
      <c r="F3458" s="4">
        <v>0</v>
      </c>
      <c r="G3458" s="4">
        <v>0</v>
      </c>
      <c r="H3458" s="4">
        <f t="shared" si="378"/>
        <v>1350</v>
      </c>
      <c r="I3458" s="4">
        <f t="shared" si="379"/>
        <v>0</v>
      </c>
      <c r="J3458" s="4">
        <f t="shared" si="384"/>
        <v>55000</v>
      </c>
      <c r="K3458" s="4">
        <f t="shared" si="381"/>
        <v>6000</v>
      </c>
      <c r="L3458" s="4">
        <f>IF(D3458=1,"",VLOOKUP(D3458,系数!$AA$1:$AJ$12,MATCH(C3458,圣物评级,0),1))</f>
        <v>50</v>
      </c>
      <c r="M3458" s="4">
        <f t="shared" si="380"/>
        <v>855295</v>
      </c>
    </row>
    <row r="3459" spans="1:13" x14ac:dyDescent="0.3">
      <c r="A3459" s="4">
        <f t="shared" si="382"/>
        <v>81000029</v>
      </c>
      <c r="B3459" s="4">
        <v>2</v>
      </c>
      <c r="C3459" s="4">
        <f>INDEX(属性!F:F,MATCH(强化!A3459,属性!A:A,0))</f>
        <v>17</v>
      </c>
      <c r="D3459" s="4">
        <f t="shared" si="383"/>
        <v>97</v>
      </c>
      <c r="E3459" s="4">
        <v>0</v>
      </c>
      <c r="F3459" s="4">
        <v>0</v>
      </c>
      <c r="G3459" s="4">
        <v>0</v>
      </c>
      <c r="H3459" s="4">
        <f t="shared" ref="H3459:H3522" si="385">IF(B3459=1,0,VLOOKUP($C3459,圣物数值,2,0)+VLOOKUP($C3459,圣物数值,3,0)*($D3459-1))</f>
        <v>1360</v>
      </c>
      <c r="I3459" s="4">
        <f t="shared" ref="I3459:I3522" si="386">IF(B3459=2,0,VLOOKUP($C3459,圣物数值,2,0)+VLOOKUP($C3459,圣物数值,3,0)*($D3459-1))</f>
        <v>0</v>
      </c>
      <c r="J3459" s="4">
        <f t="shared" si="384"/>
        <v>55000</v>
      </c>
      <c r="K3459" s="4">
        <f t="shared" si="381"/>
        <v>6000</v>
      </c>
      <c r="L3459" s="4">
        <f>IF(D3459=1,"",VLOOKUP(D3459,系数!$AA$1:$AJ$12,MATCH(C3459,圣物评级,0),1))</f>
        <v>50</v>
      </c>
      <c r="M3459" s="4">
        <f t="shared" ref="M3459:M3522" si="387">IF(D3459=1,0,M3458+J3458)</f>
        <v>910295</v>
      </c>
    </row>
    <row r="3460" spans="1:13" x14ac:dyDescent="0.3">
      <c r="A3460" s="4">
        <f t="shared" si="382"/>
        <v>81000029</v>
      </c>
      <c r="B3460" s="4">
        <v>2</v>
      </c>
      <c r="C3460" s="4">
        <f>INDEX(属性!F:F,MATCH(强化!A3460,属性!A:A,0))</f>
        <v>17</v>
      </c>
      <c r="D3460" s="4">
        <f t="shared" si="383"/>
        <v>98</v>
      </c>
      <c r="E3460" s="4">
        <v>0</v>
      </c>
      <c r="F3460" s="4">
        <v>0</v>
      </c>
      <c r="G3460" s="4">
        <v>0</v>
      </c>
      <c r="H3460" s="4">
        <f t="shared" si="385"/>
        <v>1370</v>
      </c>
      <c r="I3460" s="4">
        <f t="shared" si="386"/>
        <v>0</v>
      </c>
      <c r="J3460" s="4">
        <f t="shared" si="384"/>
        <v>55000</v>
      </c>
      <c r="K3460" s="4">
        <f t="shared" si="381"/>
        <v>6000</v>
      </c>
      <c r="L3460" s="4">
        <f>IF(D3460=1,"",VLOOKUP(D3460,系数!$AA$1:$AJ$12,MATCH(C3460,圣物评级,0),1))</f>
        <v>50</v>
      </c>
      <c r="M3460" s="4">
        <f t="shared" si="387"/>
        <v>965295</v>
      </c>
    </row>
    <row r="3461" spans="1:13" x14ac:dyDescent="0.3">
      <c r="A3461" s="4">
        <f t="shared" si="382"/>
        <v>81000029</v>
      </c>
      <c r="B3461" s="4">
        <v>2</v>
      </c>
      <c r="C3461" s="4">
        <f>INDEX(属性!F:F,MATCH(强化!A3461,属性!A:A,0))</f>
        <v>17</v>
      </c>
      <c r="D3461" s="4">
        <f t="shared" si="383"/>
        <v>99</v>
      </c>
      <c r="E3461" s="4">
        <v>0</v>
      </c>
      <c r="F3461" s="4">
        <v>0</v>
      </c>
      <c r="G3461" s="4">
        <v>0</v>
      </c>
      <c r="H3461" s="4">
        <f t="shared" si="385"/>
        <v>1380</v>
      </c>
      <c r="I3461" s="4">
        <f t="shared" si="386"/>
        <v>0</v>
      </c>
      <c r="J3461" s="4">
        <f t="shared" si="384"/>
        <v>55000</v>
      </c>
      <c r="K3461" s="4">
        <f t="shared" si="381"/>
        <v>6000</v>
      </c>
      <c r="L3461" s="4">
        <f>IF(D3461=1,"",VLOOKUP(D3461,系数!$AA$1:$AJ$12,MATCH(C3461,圣物评级,0),1))</f>
        <v>50</v>
      </c>
      <c r="M3461" s="4">
        <f t="shared" si="387"/>
        <v>1020295</v>
      </c>
    </row>
    <row r="3462" spans="1:13" x14ac:dyDescent="0.3">
      <c r="A3462" s="4">
        <f t="shared" si="382"/>
        <v>81000029</v>
      </c>
      <c r="B3462" s="4">
        <v>2</v>
      </c>
      <c r="C3462" s="4">
        <f>INDEX(属性!F:F,MATCH(强化!A3462,属性!A:A,0))</f>
        <v>17</v>
      </c>
      <c r="D3462" s="4">
        <f t="shared" si="383"/>
        <v>100</v>
      </c>
      <c r="E3462" s="4">
        <v>0</v>
      </c>
      <c r="F3462" s="4">
        <v>0</v>
      </c>
      <c r="G3462" s="4">
        <v>0</v>
      </c>
      <c r="H3462" s="4">
        <f t="shared" si="385"/>
        <v>1390</v>
      </c>
      <c r="I3462" s="4">
        <f t="shared" si="386"/>
        <v>0</v>
      </c>
      <c r="J3462" s="4">
        <f t="shared" si="384"/>
        <v>55000</v>
      </c>
      <c r="K3462" s="4">
        <f t="shared" si="381"/>
        <v>6000</v>
      </c>
      <c r="L3462" s="4">
        <f>IF(D3462=1,"",VLOOKUP(D3462,系数!$AA$1:$AJ$12,MATCH(C3462,圣物评级,0),1))</f>
        <v>55</v>
      </c>
      <c r="M3462" s="4">
        <f t="shared" si="387"/>
        <v>1075295</v>
      </c>
    </row>
    <row r="3463" spans="1:13" x14ac:dyDescent="0.3">
      <c r="A3463" s="4">
        <f t="shared" si="382"/>
        <v>81000029</v>
      </c>
      <c r="B3463" s="4">
        <v>2</v>
      </c>
      <c r="C3463" s="4">
        <f>INDEX(属性!F:F,MATCH(强化!A3463,属性!A:A,0))</f>
        <v>17</v>
      </c>
      <c r="D3463" s="4">
        <f t="shared" si="383"/>
        <v>101</v>
      </c>
      <c r="E3463" s="4">
        <v>0</v>
      </c>
      <c r="F3463" s="4">
        <v>0</v>
      </c>
      <c r="G3463" s="4">
        <v>0</v>
      </c>
      <c r="H3463" s="4">
        <f t="shared" si="385"/>
        <v>1400</v>
      </c>
      <c r="I3463" s="4">
        <f t="shared" si="386"/>
        <v>0</v>
      </c>
      <c r="J3463" s="4">
        <f t="shared" si="384"/>
        <v>55000</v>
      </c>
      <c r="K3463" s="4">
        <f t="shared" si="381"/>
        <v>6000</v>
      </c>
      <c r="L3463" s="4">
        <f>IF(D3463=1,"",VLOOKUP(D3463,系数!$AA$1:$AJ$12,MATCH(C3463,圣物评级,0),1))</f>
        <v>55</v>
      </c>
      <c r="M3463" s="4">
        <f t="shared" si="387"/>
        <v>1130295</v>
      </c>
    </row>
    <row r="3464" spans="1:13" x14ac:dyDescent="0.3">
      <c r="A3464" s="4">
        <f t="shared" si="382"/>
        <v>81000029</v>
      </c>
      <c r="B3464" s="4">
        <v>2</v>
      </c>
      <c r="C3464" s="4">
        <f>INDEX(属性!F:F,MATCH(强化!A3464,属性!A:A,0))</f>
        <v>17</v>
      </c>
      <c r="D3464" s="4">
        <f t="shared" si="383"/>
        <v>102</v>
      </c>
      <c r="E3464" s="4">
        <v>0</v>
      </c>
      <c r="F3464" s="4">
        <v>0</v>
      </c>
      <c r="G3464" s="4">
        <v>0</v>
      </c>
      <c r="H3464" s="4">
        <f t="shared" si="385"/>
        <v>1410</v>
      </c>
      <c r="I3464" s="4">
        <f t="shared" si="386"/>
        <v>0</v>
      </c>
      <c r="J3464" s="4">
        <f t="shared" si="384"/>
        <v>55000</v>
      </c>
      <c r="K3464" s="4">
        <f t="shared" si="381"/>
        <v>6000</v>
      </c>
      <c r="L3464" s="4">
        <f>IF(D3464=1,"",VLOOKUP(D3464,系数!$AA$1:$AJ$12,MATCH(C3464,圣物评级,0),1))</f>
        <v>55</v>
      </c>
      <c r="M3464" s="4">
        <f t="shared" si="387"/>
        <v>1185295</v>
      </c>
    </row>
    <row r="3465" spans="1:13" x14ac:dyDescent="0.3">
      <c r="A3465" s="4">
        <f t="shared" si="382"/>
        <v>81000029</v>
      </c>
      <c r="B3465" s="4">
        <v>2</v>
      </c>
      <c r="C3465" s="4">
        <f>INDEX(属性!F:F,MATCH(强化!A3465,属性!A:A,0))</f>
        <v>17</v>
      </c>
      <c r="D3465" s="4">
        <f t="shared" si="383"/>
        <v>103</v>
      </c>
      <c r="E3465" s="4">
        <v>0</v>
      </c>
      <c r="F3465" s="4">
        <v>0</v>
      </c>
      <c r="G3465" s="4">
        <v>0</v>
      </c>
      <c r="H3465" s="4">
        <f t="shared" si="385"/>
        <v>1420</v>
      </c>
      <c r="I3465" s="4">
        <f t="shared" si="386"/>
        <v>0</v>
      </c>
      <c r="J3465" s="4">
        <f t="shared" si="384"/>
        <v>55000</v>
      </c>
      <c r="K3465" s="4">
        <f t="shared" si="381"/>
        <v>6000</v>
      </c>
      <c r="L3465" s="4">
        <f>IF(D3465=1,"",VLOOKUP(D3465,系数!$AA$1:$AJ$12,MATCH(C3465,圣物评级,0),1))</f>
        <v>55</v>
      </c>
      <c r="M3465" s="4">
        <f t="shared" si="387"/>
        <v>1240295</v>
      </c>
    </row>
    <row r="3466" spans="1:13" x14ac:dyDescent="0.3">
      <c r="A3466" s="4">
        <f t="shared" si="382"/>
        <v>81000029</v>
      </c>
      <c r="B3466" s="4">
        <v>2</v>
      </c>
      <c r="C3466" s="4">
        <f>INDEX(属性!F:F,MATCH(强化!A3466,属性!A:A,0))</f>
        <v>17</v>
      </c>
      <c r="D3466" s="4">
        <f t="shared" si="383"/>
        <v>104</v>
      </c>
      <c r="E3466" s="4">
        <v>0</v>
      </c>
      <c r="F3466" s="4">
        <v>0</v>
      </c>
      <c r="G3466" s="4">
        <v>0</v>
      </c>
      <c r="H3466" s="4">
        <f t="shared" si="385"/>
        <v>1430</v>
      </c>
      <c r="I3466" s="4">
        <f t="shared" si="386"/>
        <v>0</v>
      </c>
      <c r="J3466" s="4">
        <f t="shared" si="384"/>
        <v>55000</v>
      </c>
      <c r="K3466" s="4">
        <f t="shared" si="381"/>
        <v>6000</v>
      </c>
      <c r="L3466" s="4">
        <f>IF(D3466=1,"",VLOOKUP(D3466,系数!$AA$1:$AJ$12,MATCH(C3466,圣物评级,0),1))</f>
        <v>55</v>
      </c>
      <c r="M3466" s="4">
        <f t="shared" si="387"/>
        <v>1295295</v>
      </c>
    </row>
    <row r="3467" spans="1:13" x14ac:dyDescent="0.3">
      <c r="A3467" s="4">
        <f t="shared" si="382"/>
        <v>81000029</v>
      </c>
      <c r="B3467" s="4">
        <v>2</v>
      </c>
      <c r="C3467" s="4">
        <f>INDEX(属性!F:F,MATCH(强化!A3467,属性!A:A,0))</f>
        <v>17</v>
      </c>
      <c r="D3467" s="4">
        <f t="shared" si="383"/>
        <v>105</v>
      </c>
      <c r="E3467" s="4">
        <v>0</v>
      </c>
      <c r="F3467" s="4">
        <v>0</v>
      </c>
      <c r="G3467" s="4">
        <v>0</v>
      </c>
      <c r="H3467" s="4">
        <f t="shared" si="385"/>
        <v>1440</v>
      </c>
      <c r="I3467" s="4">
        <f t="shared" si="386"/>
        <v>0</v>
      </c>
      <c r="J3467" s="4">
        <f t="shared" si="384"/>
        <v>55000</v>
      </c>
      <c r="K3467" s="4">
        <f t="shared" si="381"/>
        <v>6000</v>
      </c>
      <c r="L3467" s="4">
        <f>IF(D3467=1,"",VLOOKUP(D3467,系数!$AA$1:$AJ$12,MATCH(C3467,圣物评级,0),1))</f>
        <v>55</v>
      </c>
      <c r="M3467" s="4">
        <f t="shared" si="387"/>
        <v>1350295</v>
      </c>
    </row>
    <row r="3468" spans="1:13" x14ac:dyDescent="0.3">
      <c r="A3468" s="4">
        <f t="shared" si="382"/>
        <v>81000029</v>
      </c>
      <c r="B3468" s="4">
        <v>2</v>
      </c>
      <c r="C3468" s="4">
        <f>INDEX(属性!F:F,MATCH(强化!A3468,属性!A:A,0))</f>
        <v>17</v>
      </c>
      <c r="D3468" s="4">
        <f t="shared" si="383"/>
        <v>106</v>
      </c>
      <c r="E3468" s="4">
        <v>0</v>
      </c>
      <c r="F3468" s="4">
        <v>0</v>
      </c>
      <c r="G3468" s="4">
        <v>0</v>
      </c>
      <c r="H3468" s="4">
        <f t="shared" si="385"/>
        <v>1450</v>
      </c>
      <c r="I3468" s="4">
        <f t="shared" si="386"/>
        <v>0</v>
      </c>
      <c r="J3468" s="4">
        <f t="shared" si="384"/>
        <v>55000</v>
      </c>
      <c r="K3468" s="4">
        <f t="shared" si="381"/>
        <v>6000</v>
      </c>
      <c r="L3468" s="4">
        <f>IF(D3468=1,"",VLOOKUP(D3468,系数!$AA$1:$AJ$12,MATCH(C3468,圣物评级,0),1))</f>
        <v>55</v>
      </c>
      <c r="M3468" s="4">
        <f t="shared" si="387"/>
        <v>1405295</v>
      </c>
    </row>
    <row r="3469" spans="1:13" x14ac:dyDescent="0.3">
      <c r="A3469" s="4">
        <f t="shared" si="382"/>
        <v>81000029</v>
      </c>
      <c r="B3469" s="4">
        <v>2</v>
      </c>
      <c r="C3469" s="4">
        <f>INDEX(属性!F:F,MATCH(强化!A3469,属性!A:A,0))</f>
        <v>17</v>
      </c>
      <c r="D3469" s="4">
        <f t="shared" si="383"/>
        <v>107</v>
      </c>
      <c r="E3469" s="4">
        <v>0</v>
      </c>
      <c r="F3469" s="4">
        <v>0</v>
      </c>
      <c r="G3469" s="4">
        <v>0</v>
      </c>
      <c r="H3469" s="4">
        <f t="shared" si="385"/>
        <v>1460</v>
      </c>
      <c r="I3469" s="4">
        <f t="shared" si="386"/>
        <v>0</v>
      </c>
      <c r="J3469" s="4">
        <f t="shared" si="384"/>
        <v>55000</v>
      </c>
      <c r="K3469" s="4">
        <f t="shared" si="381"/>
        <v>6000</v>
      </c>
      <c r="L3469" s="4">
        <f>IF(D3469=1,"",VLOOKUP(D3469,系数!$AA$1:$AJ$12,MATCH(C3469,圣物评级,0),1))</f>
        <v>55</v>
      </c>
      <c r="M3469" s="4">
        <f t="shared" si="387"/>
        <v>1460295</v>
      </c>
    </row>
    <row r="3470" spans="1:13" x14ac:dyDescent="0.3">
      <c r="A3470" s="4">
        <f t="shared" si="382"/>
        <v>81000029</v>
      </c>
      <c r="B3470" s="4">
        <v>2</v>
      </c>
      <c r="C3470" s="4">
        <f>INDEX(属性!F:F,MATCH(强化!A3470,属性!A:A,0))</f>
        <v>17</v>
      </c>
      <c r="D3470" s="4">
        <f t="shared" si="383"/>
        <v>108</v>
      </c>
      <c r="E3470" s="4">
        <v>0</v>
      </c>
      <c r="F3470" s="4">
        <v>0</v>
      </c>
      <c r="G3470" s="4">
        <v>0</v>
      </c>
      <c r="H3470" s="4">
        <f t="shared" si="385"/>
        <v>1470</v>
      </c>
      <c r="I3470" s="4">
        <f t="shared" si="386"/>
        <v>0</v>
      </c>
      <c r="J3470" s="4">
        <f t="shared" si="384"/>
        <v>55000</v>
      </c>
      <c r="K3470" s="4">
        <f t="shared" si="381"/>
        <v>6000</v>
      </c>
      <c r="L3470" s="4">
        <f>IF(D3470=1,"",VLOOKUP(D3470,系数!$AA$1:$AJ$12,MATCH(C3470,圣物评级,0),1))</f>
        <v>55</v>
      </c>
      <c r="M3470" s="4">
        <f t="shared" si="387"/>
        <v>1515295</v>
      </c>
    </row>
    <row r="3471" spans="1:13" x14ac:dyDescent="0.3">
      <c r="A3471" s="4">
        <f t="shared" si="382"/>
        <v>81000029</v>
      </c>
      <c r="B3471" s="4">
        <v>2</v>
      </c>
      <c r="C3471" s="4">
        <f>INDEX(属性!F:F,MATCH(强化!A3471,属性!A:A,0))</f>
        <v>17</v>
      </c>
      <c r="D3471" s="4">
        <f t="shared" si="383"/>
        <v>109</v>
      </c>
      <c r="E3471" s="4">
        <v>0</v>
      </c>
      <c r="F3471" s="4">
        <v>0</v>
      </c>
      <c r="G3471" s="4">
        <v>0</v>
      </c>
      <c r="H3471" s="4">
        <f t="shared" si="385"/>
        <v>1480</v>
      </c>
      <c r="I3471" s="4">
        <f t="shared" si="386"/>
        <v>0</v>
      </c>
      <c r="J3471" s="4">
        <f t="shared" si="384"/>
        <v>55000</v>
      </c>
      <c r="K3471" s="4">
        <f t="shared" si="381"/>
        <v>6000</v>
      </c>
      <c r="L3471" s="4">
        <f>IF(D3471=1,"",VLOOKUP(D3471,系数!$AA$1:$AJ$12,MATCH(C3471,圣物评级,0),1))</f>
        <v>55</v>
      </c>
      <c r="M3471" s="4">
        <f t="shared" si="387"/>
        <v>1570295</v>
      </c>
    </row>
    <row r="3472" spans="1:13" x14ac:dyDescent="0.3">
      <c r="A3472" s="4">
        <f t="shared" si="382"/>
        <v>81000029</v>
      </c>
      <c r="B3472" s="4">
        <v>2</v>
      </c>
      <c r="C3472" s="4">
        <f>INDEX(属性!F:F,MATCH(强化!A3472,属性!A:A,0))</f>
        <v>17</v>
      </c>
      <c r="D3472" s="4">
        <f t="shared" si="383"/>
        <v>110</v>
      </c>
      <c r="E3472" s="4">
        <v>0</v>
      </c>
      <c r="F3472" s="4">
        <v>0</v>
      </c>
      <c r="G3472" s="4">
        <v>0</v>
      </c>
      <c r="H3472" s="4">
        <f t="shared" si="385"/>
        <v>1490</v>
      </c>
      <c r="I3472" s="4">
        <f t="shared" si="386"/>
        <v>0</v>
      </c>
      <c r="J3472" s="4">
        <f t="shared" si="384"/>
        <v>55000</v>
      </c>
      <c r="K3472" s="4">
        <f t="shared" si="381"/>
        <v>6000</v>
      </c>
      <c r="L3472" s="4">
        <f>IF(D3472=1,"",VLOOKUP(D3472,系数!$AA$1:$AJ$12,MATCH(C3472,圣物评级,0),1))</f>
        <v>55</v>
      </c>
      <c r="M3472" s="4">
        <f t="shared" si="387"/>
        <v>1625295</v>
      </c>
    </row>
    <row r="3473" spans="1:13" x14ac:dyDescent="0.3">
      <c r="A3473" s="4">
        <f t="shared" si="382"/>
        <v>81000029</v>
      </c>
      <c r="B3473" s="4">
        <v>2</v>
      </c>
      <c r="C3473" s="4">
        <f>INDEX(属性!F:F,MATCH(强化!A3473,属性!A:A,0))</f>
        <v>17</v>
      </c>
      <c r="D3473" s="4">
        <f t="shared" si="383"/>
        <v>111</v>
      </c>
      <c r="E3473" s="4">
        <v>0</v>
      </c>
      <c r="F3473" s="4">
        <v>0</v>
      </c>
      <c r="G3473" s="4">
        <v>0</v>
      </c>
      <c r="H3473" s="4">
        <f t="shared" si="385"/>
        <v>1500</v>
      </c>
      <c r="I3473" s="4">
        <f t="shared" si="386"/>
        <v>0</v>
      </c>
      <c r="J3473" s="4">
        <f t="shared" si="384"/>
        <v>55000</v>
      </c>
      <c r="K3473" s="4">
        <f t="shared" si="381"/>
        <v>6000</v>
      </c>
      <c r="L3473" s="4">
        <f>IF(D3473=1,"",VLOOKUP(D3473,系数!$AA$1:$AJ$12,MATCH(C3473,圣物评级,0),1))</f>
        <v>55</v>
      </c>
      <c r="M3473" s="4">
        <f t="shared" si="387"/>
        <v>1680295</v>
      </c>
    </row>
    <row r="3474" spans="1:13" x14ac:dyDescent="0.3">
      <c r="A3474" s="4">
        <f t="shared" si="382"/>
        <v>81000029</v>
      </c>
      <c r="B3474" s="4">
        <v>2</v>
      </c>
      <c r="C3474" s="4">
        <f>INDEX(属性!F:F,MATCH(强化!A3474,属性!A:A,0))</f>
        <v>17</v>
      </c>
      <c r="D3474" s="4">
        <f t="shared" si="383"/>
        <v>112</v>
      </c>
      <c r="E3474" s="4">
        <v>0</v>
      </c>
      <c r="F3474" s="4">
        <v>0</v>
      </c>
      <c r="G3474" s="4">
        <v>0</v>
      </c>
      <c r="H3474" s="4">
        <f t="shared" si="385"/>
        <v>1510</v>
      </c>
      <c r="I3474" s="4">
        <f t="shared" si="386"/>
        <v>0</v>
      </c>
      <c r="J3474" s="4">
        <f t="shared" si="384"/>
        <v>55000</v>
      </c>
      <c r="K3474" s="4">
        <f t="shared" si="381"/>
        <v>6000</v>
      </c>
      <c r="L3474" s="4">
        <f>IF(D3474=1,"",VLOOKUP(D3474,系数!$AA$1:$AJ$12,MATCH(C3474,圣物评级,0),1))</f>
        <v>55</v>
      </c>
      <c r="M3474" s="4">
        <f t="shared" si="387"/>
        <v>1735295</v>
      </c>
    </row>
    <row r="3475" spans="1:13" x14ac:dyDescent="0.3">
      <c r="A3475" s="4">
        <f t="shared" si="382"/>
        <v>81000029</v>
      </c>
      <c r="B3475" s="4">
        <v>2</v>
      </c>
      <c r="C3475" s="4">
        <f>INDEX(属性!F:F,MATCH(强化!A3475,属性!A:A,0))</f>
        <v>17</v>
      </c>
      <c r="D3475" s="4">
        <f t="shared" si="383"/>
        <v>113</v>
      </c>
      <c r="E3475" s="4">
        <v>0</v>
      </c>
      <c r="F3475" s="4">
        <v>0</v>
      </c>
      <c r="G3475" s="4">
        <v>0</v>
      </c>
      <c r="H3475" s="4">
        <f t="shared" si="385"/>
        <v>1520</v>
      </c>
      <c r="I3475" s="4">
        <f t="shared" si="386"/>
        <v>0</v>
      </c>
      <c r="J3475" s="4">
        <f t="shared" si="384"/>
        <v>55000</v>
      </c>
      <c r="K3475" s="4">
        <f t="shared" si="381"/>
        <v>6000</v>
      </c>
      <c r="L3475" s="4">
        <f>IF(D3475=1,"",VLOOKUP(D3475,系数!$AA$1:$AJ$12,MATCH(C3475,圣物评级,0),1))</f>
        <v>55</v>
      </c>
      <c r="M3475" s="4">
        <f t="shared" si="387"/>
        <v>1790295</v>
      </c>
    </row>
    <row r="3476" spans="1:13" x14ac:dyDescent="0.3">
      <c r="A3476" s="4">
        <f t="shared" si="382"/>
        <v>81000029</v>
      </c>
      <c r="B3476" s="4">
        <v>2</v>
      </c>
      <c r="C3476" s="4">
        <f>INDEX(属性!F:F,MATCH(强化!A3476,属性!A:A,0))</f>
        <v>17</v>
      </c>
      <c r="D3476" s="4">
        <f t="shared" si="383"/>
        <v>114</v>
      </c>
      <c r="E3476" s="4">
        <v>0</v>
      </c>
      <c r="F3476" s="4">
        <v>0</v>
      </c>
      <c r="G3476" s="4">
        <v>0</v>
      </c>
      <c r="H3476" s="4">
        <f t="shared" si="385"/>
        <v>1530</v>
      </c>
      <c r="I3476" s="4">
        <f t="shared" si="386"/>
        <v>0</v>
      </c>
      <c r="J3476" s="4">
        <f t="shared" si="384"/>
        <v>55000</v>
      </c>
      <c r="K3476" s="4">
        <f t="shared" si="381"/>
        <v>6000</v>
      </c>
      <c r="L3476" s="4">
        <f>IF(D3476=1,"",VLOOKUP(D3476,系数!$AA$1:$AJ$12,MATCH(C3476,圣物评级,0),1))</f>
        <v>55</v>
      </c>
      <c r="M3476" s="4">
        <f t="shared" si="387"/>
        <v>1845295</v>
      </c>
    </row>
    <row r="3477" spans="1:13" x14ac:dyDescent="0.3">
      <c r="A3477" s="4">
        <f t="shared" si="382"/>
        <v>81000029</v>
      </c>
      <c r="B3477" s="4">
        <v>2</v>
      </c>
      <c r="C3477" s="4">
        <f>INDEX(属性!F:F,MATCH(强化!A3477,属性!A:A,0))</f>
        <v>17</v>
      </c>
      <c r="D3477" s="4">
        <f t="shared" si="383"/>
        <v>115</v>
      </c>
      <c r="E3477" s="4">
        <v>0</v>
      </c>
      <c r="F3477" s="4">
        <v>0</v>
      </c>
      <c r="G3477" s="4">
        <v>0</v>
      </c>
      <c r="H3477" s="4">
        <f t="shared" si="385"/>
        <v>1540</v>
      </c>
      <c r="I3477" s="4">
        <f t="shared" si="386"/>
        <v>0</v>
      </c>
      <c r="J3477" s="4">
        <f t="shared" si="384"/>
        <v>55000</v>
      </c>
      <c r="K3477" s="4">
        <f t="shared" si="381"/>
        <v>6000</v>
      </c>
      <c r="L3477" s="4">
        <f>IF(D3477=1,"",VLOOKUP(D3477,系数!$AA$1:$AJ$12,MATCH(C3477,圣物评级,0),1))</f>
        <v>55</v>
      </c>
      <c r="M3477" s="4">
        <f t="shared" si="387"/>
        <v>1900295</v>
      </c>
    </row>
    <row r="3478" spans="1:13" x14ac:dyDescent="0.3">
      <c r="A3478" s="4">
        <f t="shared" si="382"/>
        <v>81000029</v>
      </c>
      <c r="B3478" s="4">
        <v>2</v>
      </c>
      <c r="C3478" s="4">
        <f>INDEX(属性!F:F,MATCH(强化!A3478,属性!A:A,0))</f>
        <v>17</v>
      </c>
      <c r="D3478" s="4">
        <f t="shared" si="383"/>
        <v>116</v>
      </c>
      <c r="E3478" s="4">
        <v>0</v>
      </c>
      <c r="F3478" s="4">
        <v>0</v>
      </c>
      <c r="G3478" s="4">
        <v>0</v>
      </c>
      <c r="H3478" s="4">
        <f t="shared" si="385"/>
        <v>1550</v>
      </c>
      <c r="I3478" s="4">
        <f t="shared" si="386"/>
        <v>0</v>
      </c>
      <c r="J3478" s="4">
        <f t="shared" si="384"/>
        <v>55000</v>
      </c>
      <c r="K3478" s="4">
        <f t="shared" si="381"/>
        <v>6000</v>
      </c>
      <c r="L3478" s="4">
        <f>IF(D3478=1,"",VLOOKUP(D3478,系数!$AA$1:$AJ$12,MATCH(C3478,圣物评级,0),1))</f>
        <v>55</v>
      </c>
      <c r="M3478" s="4">
        <f t="shared" si="387"/>
        <v>1955295</v>
      </c>
    </row>
    <row r="3479" spans="1:13" x14ac:dyDescent="0.3">
      <c r="A3479" s="4">
        <f t="shared" si="382"/>
        <v>81000029</v>
      </c>
      <c r="B3479" s="4">
        <v>2</v>
      </c>
      <c r="C3479" s="4">
        <f>INDEX(属性!F:F,MATCH(强化!A3479,属性!A:A,0))</f>
        <v>17</v>
      </c>
      <c r="D3479" s="4">
        <f t="shared" si="383"/>
        <v>117</v>
      </c>
      <c r="E3479" s="4">
        <v>0</v>
      </c>
      <c r="F3479" s="4">
        <v>0</v>
      </c>
      <c r="G3479" s="4">
        <v>0</v>
      </c>
      <c r="H3479" s="4">
        <f t="shared" si="385"/>
        <v>1560</v>
      </c>
      <c r="I3479" s="4">
        <f t="shared" si="386"/>
        <v>0</v>
      </c>
      <c r="J3479" s="4">
        <f t="shared" si="384"/>
        <v>55000</v>
      </c>
      <c r="K3479" s="4">
        <f t="shared" si="381"/>
        <v>6000</v>
      </c>
      <c r="L3479" s="4">
        <f>IF(D3479=1,"",VLOOKUP(D3479,系数!$AA$1:$AJ$12,MATCH(C3479,圣物评级,0),1))</f>
        <v>55</v>
      </c>
      <c r="M3479" s="4">
        <f t="shared" si="387"/>
        <v>2010295</v>
      </c>
    </row>
    <row r="3480" spans="1:13" x14ac:dyDescent="0.3">
      <c r="A3480" s="4">
        <f t="shared" si="382"/>
        <v>81000029</v>
      </c>
      <c r="B3480" s="4">
        <v>2</v>
      </c>
      <c r="C3480" s="4">
        <f>INDEX(属性!F:F,MATCH(强化!A3480,属性!A:A,0))</f>
        <v>17</v>
      </c>
      <c r="D3480" s="4">
        <f t="shared" si="383"/>
        <v>118</v>
      </c>
      <c r="E3480" s="4">
        <v>0</v>
      </c>
      <c r="F3480" s="4">
        <v>0</v>
      </c>
      <c r="G3480" s="4">
        <v>0</v>
      </c>
      <c r="H3480" s="4">
        <f t="shared" si="385"/>
        <v>1570</v>
      </c>
      <c r="I3480" s="4">
        <f t="shared" si="386"/>
        <v>0</v>
      </c>
      <c r="J3480" s="4">
        <f t="shared" si="384"/>
        <v>55000</v>
      </c>
      <c r="K3480" s="4">
        <f t="shared" si="381"/>
        <v>6000</v>
      </c>
      <c r="L3480" s="4">
        <f>IF(D3480=1,"",VLOOKUP(D3480,系数!$AA$1:$AJ$12,MATCH(C3480,圣物评级,0),1))</f>
        <v>55</v>
      </c>
      <c r="M3480" s="4">
        <f t="shared" si="387"/>
        <v>2065295</v>
      </c>
    </row>
    <row r="3481" spans="1:13" x14ac:dyDescent="0.3">
      <c r="A3481" s="4">
        <f t="shared" si="382"/>
        <v>81000029</v>
      </c>
      <c r="B3481" s="4">
        <v>2</v>
      </c>
      <c r="C3481" s="4">
        <f>INDEX(属性!F:F,MATCH(强化!A3481,属性!A:A,0))</f>
        <v>17</v>
      </c>
      <c r="D3481" s="4">
        <f t="shared" si="383"/>
        <v>119</v>
      </c>
      <c r="E3481" s="4">
        <v>0</v>
      </c>
      <c r="F3481" s="4">
        <v>0</v>
      </c>
      <c r="G3481" s="4">
        <v>0</v>
      </c>
      <c r="H3481" s="4">
        <f t="shared" si="385"/>
        <v>1580</v>
      </c>
      <c r="I3481" s="4">
        <f t="shared" si="386"/>
        <v>0</v>
      </c>
      <c r="J3481" s="4">
        <f t="shared" si="384"/>
        <v>55000</v>
      </c>
      <c r="K3481" s="4">
        <f t="shared" si="381"/>
        <v>6000</v>
      </c>
      <c r="L3481" s="4">
        <f>IF(D3481=1,"",VLOOKUP(D3481,系数!$AA$1:$AJ$12,MATCH(C3481,圣物评级,0),1))</f>
        <v>55</v>
      </c>
      <c r="M3481" s="4">
        <f t="shared" si="387"/>
        <v>2120295</v>
      </c>
    </row>
    <row r="3482" spans="1:13" x14ac:dyDescent="0.3">
      <c r="A3482" s="4">
        <f t="shared" si="382"/>
        <v>81000029</v>
      </c>
      <c r="B3482" s="4">
        <v>2</v>
      </c>
      <c r="C3482" s="4">
        <f>INDEX(属性!F:F,MATCH(强化!A3482,属性!A:A,0))</f>
        <v>17</v>
      </c>
      <c r="D3482" s="4">
        <f t="shared" si="383"/>
        <v>120</v>
      </c>
      <c r="E3482" s="4">
        <v>0</v>
      </c>
      <c r="F3482" s="4">
        <v>0</v>
      </c>
      <c r="G3482" s="4">
        <v>0</v>
      </c>
      <c r="H3482" s="4">
        <f t="shared" si="385"/>
        <v>1590</v>
      </c>
      <c r="I3482" s="4">
        <f t="shared" si="386"/>
        <v>0</v>
      </c>
      <c r="J3482" s="4">
        <f t="shared" si="384"/>
        <v>55000</v>
      </c>
      <c r="K3482" s="4">
        <f t="shared" si="381"/>
        <v>6000</v>
      </c>
      <c r="L3482" s="4">
        <f>IF(D3482=1,"",VLOOKUP(D3482,系数!$AA$1:$AJ$12,MATCH(C3482,圣物评级,0),1))</f>
        <v>55</v>
      </c>
      <c r="M3482" s="4">
        <f t="shared" si="387"/>
        <v>2175295</v>
      </c>
    </row>
    <row r="3483" spans="1:13" x14ac:dyDescent="0.3">
      <c r="A3483" s="4">
        <f t="shared" si="382"/>
        <v>81000030</v>
      </c>
      <c r="B3483" s="4">
        <v>2</v>
      </c>
      <c r="C3483" s="4">
        <f>INDEX(属性!F:F,MATCH(强化!A3483,属性!A:A,0))</f>
        <v>17</v>
      </c>
      <c r="D3483" s="4">
        <f t="shared" si="383"/>
        <v>1</v>
      </c>
      <c r="E3483" s="4">
        <v>0</v>
      </c>
      <c r="F3483" s="4">
        <v>0</v>
      </c>
      <c r="G3483" s="4">
        <v>0</v>
      </c>
      <c r="H3483" s="4">
        <f t="shared" si="385"/>
        <v>400</v>
      </c>
      <c r="I3483" s="4">
        <f t="shared" si="386"/>
        <v>0</v>
      </c>
      <c r="J3483" s="4">
        <f t="shared" si="384"/>
        <v>10</v>
      </c>
      <c r="K3483" s="4">
        <f t="shared" si="381"/>
        <v>6000</v>
      </c>
      <c r="L3483" s="4" t="str">
        <f>IF(D3483=1,"",VLOOKUP(D3483,系数!$AA$1:$AJ$12,MATCH(C3483,圣物评级,0),1))</f>
        <v/>
      </c>
      <c r="M3483" s="4">
        <f t="shared" si="387"/>
        <v>0</v>
      </c>
    </row>
    <row r="3484" spans="1:13" x14ac:dyDescent="0.3">
      <c r="A3484" s="4">
        <f t="shared" si="382"/>
        <v>81000030</v>
      </c>
      <c r="B3484" s="4">
        <v>2</v>
      </c>
      <c r="C3484" s="4">
        <f>INDEX(属性!F:F,MATCH(强化!A3484,属性!A:A,0))</f>
        <v>17</v>
      </c>
      <c r="D3484" s="4">
        <f t="shared" si="383"/>
        <v>2</v>
      </c>
      <c r="E3484" s="4">
        <v>0</v>
      </c>
      <c r="F3484" s="4">
        <v>0</v>
      </c>
      <c r="G3484" s="4">
        <v>0</v>
      </c>
      <c r="H3484" s="4">
        <f t="shared" si="385"/>
        <v>410</v>
      </c>
      <c r="I3484" s="4">
        <f t="shared" si="386"/>
        <v>0</v>
      </c>
      <c r="J3484" s="4">
        <f t="shared" si="384"/>
        <v>20</v>
      </c>
      <c r="K3484" s="4">
        <f t="shared" si="381"/>
        <v>6000</v>
      </c>
      <c r="L3484" s="4">
        <f>IF(D3484=1,"",VLOOKUP(D3484,系数!$AA$1:$AJ$12,MATCH(C3484,圣物评级,0),1))</f>
        <v>5</v>
      </c>
      <c r="M3484" s="4">
        <f t="shared" si="387"/>
        <v>10</v>
      </c>
    </row>
    <row r="3485" spans="1:13" x14ac:dyDescent="0.3">
      <c r="A3485" s="4">
        <f t="shared" si="382"/>
        <v>81000030</v>
      </c>
      <c r="B3485" s="4">
        <v>2</v>
      </c>
      <c r="C3485" s="4">
        <f>INDEX(属性!F:F,MATCH(强化!A3485,属性!A:A,0))</f>
        <v>17</v>
      </c>
      <c r="D3485" s="4">
        <f t="shared" si="383"/>
        <v>3</v>
      </c>
      <c r="E3485" s="4">
        <v>0</v>
      </c>
      <c r="F3485" s="4">
        <v>0</v>
      </c>
      <c r="G3485" s="4">
        <v>0</v>
      </c>
      <c r="H3485" s="4">
        <f t="shared" si="385"/>
        <v>420</v>
      </c>
      <c r="I3485" s="4">
        <f t="shared" si="386"/>
        <v>0</v>
      </c>
      <c r="J3485" s="4">
        <f t="shared" si="384"/>
        <v>30</v>
      </c>
      <c r="K3485" s="4">
        <f t="shared" si="381"/>
        <v>6000</v>
      </c>
      <c r="L3485" s="4">
        <f>IF(D3485=1,"",VLOOKUP(D3485,系数!$AA$1:$AJ$12,MATCH(C3485,圣物评级,0),1))</f>
        <v>5</v>
      </c>
      <c r="M3485" s="4">
        <f t="shared" si="387"/>
        <v>30</v>
      </c>
    </row>
    <row r="3486" spans="1:13" x14ac:dyDescent="0.3">
      <c r="A3486" s="4">
        <f t="shared" si="382"/>
        <v>81000030</v>
      </c>
      <c r="B3486" s="4">
        <v>2</v>
      </c>
      <c r="C3486" s="4">
        <f>INDEX(属性!F:F,MATCH(强化!A3486,属性!A:A,0))</f>
        <v>17</v>
      </c>
      <c r="D3486" s="4">
        <f t="shared" si="383"/>
        <v>4</v>
      </c>
      <c r="E3486" s="4">
        <v>0</v>
      </c>
      <c r="F3486" s="4">
        <v>0</v>
      </c>
      <c r="G3486" s="4">
        <v>0</v>
      </c>
      <c r="H3486" s="4">
        <f t="shared" si="385"/>
        <v>430</v>
      </c>
      <c r="I3486" s="4">
        <f t="shared" si="386"/>
        <v>0</v>
      </c>
      <c r="J3486" s="4">
        <f t="shared" si="384"/>
        <v>40</v>
      </c>
      <c r="K3486" s="4">
        <f t="shared" si="381"/>
        <v>6000</v>
      </c>
      <c r="L3486" s="4">
        <f>IF(D3486=1,"",VLOOKUP(D3486,系数!$AA$1:$AJ$12,MATCH(C3486,圣物评级,0),1))</f>
        <v>5</v>
      </c>
      <c r="M3486" s="4">
        <f t="shared" si="387"/>
        <v>60</v>
      </c>
    </row>
    <row r="3487" spans="1:13" x14ac:dyDescent="0.3">
      <c r="A3487" s="4">
        <f t="shared" si="382"/>
        <v>81000030</v>
      </c>
      <c r="B3487" s="4">
        <v>2</v>
      </c>
      <c r="C3487" s="4">
        <f>INDEX(属性!F:F,MATCH(强化!A3487,属性!A:A,0))</f>
        <v>17</v>
      </c>
      <c r="D3487" s="4">
        <f t="shared" si="383"/>
        <v>5</v>
      </c>
      <c r="E3487" s="4">
        <v>0</v>
      </c>
      <c r="F3487" s="4">
        <v>0</v>
      </c>
      <c r="G3487" s="4">
        <v>0</v>
      </c>
      <c r="H3487" s="4">
        <f t="shared" si="385"/>
        <v>440</v>
      </c>
      <c r="I3487" s="4">
        <f t="shared" si="386"/>
        <v>0</v>
      </c>
      <c r="J3487" s="4">
        <f t="shared" si="384"/>
        <v>50</v>
      </c>
      <c r="K3487" s="4">
        <f t="shared" si="381"/>
        <v>6000</v>
      </c>
      <c r="L3487" s="4">
        <f>IF(D3487=1,"",VLOOKUP(D3487,系数!$AA$1:$AJ$12,MATCH(C3487,圣物评级,0),1))</f>
        <v>5</v>
      </c>
      <c r="M3487" s="4">
        <f t="shared" si="387"/>
        <v>100</v>
      </c>
    </row>
    <row r="3488" spans="1:13" x14ac:dyDescent="0.3">
      <c r="A3488" s="4">
        <f t="shared" si="382"/>
        <v>81000030</v>
      </c>
      <c r="B3488" s="4">
        <v>2</v>
      </c>
      <c r="C3488" s="4">
        <f>INDEX(属性!F:F,MATCH(强化!A3488,属性!A:A,0))</f>
        <v>17</v>
      </c>
      <c r="D3488" s="4">
        <f t="shared" si="383"/>
        <v>6</v>
      </c>
      <c r="E3488" s="4">
        <v>0</v>
      </c>
      <c r="F3488" s="4">
        <v>0</v>
      </c>
      <c r="G3488" s="4">
        <v>0</v>
      </c>
      <c r="H3488" s="4">
        <f t="shared" si="385"/>
        <v>450</v>
      </c>
      <c r="I3488" s="4">
        <f t="shared" si="386"/>
        <v>0</v>
      </c>
      <c r="J3488" s="4">
        <f t="shared" si="384"/>
        <v>60</v>
      </c>
      <c r="K3488" s="4">
        <f t="shared" si="381"/>
        <v>6000</v>
      </c>
      <c r="L3488" s="4">
        <f>IF(D3488=1,"",VLOOKUP(D3488,系数!$AA$1:$AJ$12,MATCH(C3488,圣物评级,0),1))</f>
        <v>5</v>
      </c>
      <c r="M3488" s="4">
        <f t="shared" si="387"/>
        <v>150</v>
      </c>
    </row>
    <row r="3489" spans="1:13" x14ac:dyDescent="0.3">
      <c r="A3489" s="4">
        <f t="shared" si="382"/>
        <v>81000030</v>
      </c>
      <c r="B3489" s="4">
        <v>2</v>
      </c>
      <c r="C3489" s="4">
        <f>INDEX(属性!F:F,MATCH(强化!A3489,属性!A:A,0))</f>
        <v>17</v>
      </c>
      <c r="D3489" s="4">
        <f t="shared" si="383"/>
        <v>7</v>
      </c>
      <c r="E3489" s="4">
        <v>0</v>
      </c>
      <c r="F3489" s="4">
        <v>0</v>
      </c>
      <c r="G3489" s="4">
        <v>0</v>
      </c>
      <c r="H3489" s="4">
        <f t="shared" si="385"/>
        <v>460</v>
      </c>
      <c r="I3489" s="4">
        <f t="shared" si="386"/>
        <v>0</v>
      </c>
      <c r="J3489" s="4">
        <f t="shared" si="384"/>
        <v>70</v>
      </c>
      <c r="K3489" s="4">
        <f t="shared" si="381"/>
        <v>6000</v>
      </c>
      <c r="L3489" s="4">
        <f>IF(D3489=1,"",VLOOKUP(D3489,系数!$AA$1:$AJ$12,MATCH(C3489,圣物评级,0),1))</f>
        <v>5</v>
      </c>
      <c r="M3489" s="4">
        <f t="shared" si="387"/>
        <v>210</v>
      </c>
    </row>
    <row r="3490" spans="1:13" x14ac:dyDescent="0.3">
      <c r="A3490" s="4">
        <f t="shared" si="382"/>
        <v>81000030</v>
      </c>
      <c r="B3490" s="4">
        <v>2</v>
      </c>
      <c r="C3490" s="4">
        <f>INDEX(属性!F:F,MATCH(强化!A3490,属性!A:A,0))</f>
        <v>17</v>
      </c>
      <c r="D3490" s="4">
        <f t="shared" si="383"/>
        <v>8</v>
      </c>
      <c r="E3490" s="4">
        <v>0</v>
      </c>
      <c r="F3490" s="4">
        <v>0</v>
      </c>
      <c r="G3490" s="4">
        <v>0</v>
      </c>
      <c r="H3490" s="4">
        <f t="shared" si="385"/>
        <v>470</v>
      </c>
      <c r="I3490" s="4">
        <f t="shared" si="386"/>
        <v>0</v>
      </c>
      <c r="J3490" s="4">
        <f t="shared" si="384"/>
        <v>80</v>
      </c>
      <c r="K3490" s="4">
        <f t="shared" si="381"/>
        <v>6000</v>
      </c>
      <c r="L3490" s="4">
        <f>IF(D3490=1,"",VLOOKUP(D3490,系数!$AA$1:$AJ$12,MATCH(C3490,圣物评级,0),1))</f>
        <v>5</v>
      </c>
      <c r="M3490" s="4">
        <f t="shared" si="387"/>
        <v>280</v>
      </c>
    </row>
    <row r="3491" spans="1:13" x14ac:dyDescent="0.3">
      <c r="A3491" s="4">
        <f t="shared" si="382"/>
        <v>81000030</v>
      </c>
      <c r="B3491" s="4">
        <v>2</v>
      </c>
      <c r="C3491" s="4">
        <f>INDEX(属性!F:F,MATCH(强化!A3491,属性!A:A,0))</f>
        <v>17</v>
      </c>
      <c r="D3491" s="4">
        <f t="shared" si="383"/>
        <v>9</v>
      </c>
      <c r="E3491" s="4">
        <v>0</v>
      </c>
      <c r="F3491" s="4">
        <v>0</v>
      </c>
      <c r="G3491" s="4">
        <v>0</v>
      </c>
      <c r="H3491" s="4">
        <f t="shared" si="385"/>
        <v>480</v>
      </c>
      <c r="I3491" s="4">
        <f t="shared" si="386"/>
        <v>0</v>
      </c>
      <c r="J3491" s="4">
        <f t="shared" si="384"/>
        <v>90</v>
      </c>
      <c r="K3491" s="4">
        <f t="shared" si="381"/>
        <v>6000</v>
      </c>
      <c r="L3491" s="4">
        <f>IF(D3491=1,"",VLOOKUP(D3491,系数!$AA$1:$AJ$12,MATCH(C3491,圣物评级,0),1))</f>
        <v>5</v>
      </c>
      <c r="M3491" s="4">
        <f t="shared" si="387"/>
        <v>360</v>
      </c>
    </row>
    <row r="3492" spans="1:13" x14ac:dyDescent="0.3">
      <c r="A3492" s="4">
        <f t="shared" si="382"/>
        <v>81000030</v>
      </c>
      <c r="B3492" s="4">
        <v>2</v>
      </c>
      <c r="C3492" s="4">
        <f>INDEX(属性!F:F,MATCH(强化!A3492,属性!A:A,0))</f>
        <v>17</v>
      </c>
      <c r="D3492" s="4">
        <f t="shared" si="383"/>
        <v>10</v>
      </c>
      <c r="E3492" s="4">
        <v>0</v>
      </c>
      <c r="F3492" s="4">
        <v>0</v>
      </c>
      <c r="G3492" s="4">
        <v>0</v>
      </c>
      <c r="H3492" s="4">
        <f t="shared" si="385"/>
        <v>490</v>
      </c>
      <c r="I3492" s="4">
        <f t="shared" si="386"/>
        <v>0</v>
      </c>
      <c r="J3492" s="4">
        <f t="shared" si="384"/>
        <v>100</v>
      </c>
      <c r="K3492" s="4">
        <f t="shared" si="381"/>
        <v>6000</v>
      </c>
      <c r="L3492" s="4">
        <f>IF(D3492=1,"",VLOOKUP(D3492,系数!$AA$1:$AJ$12,MATCH(C3492,圣物评级,0),1))</f>
        <v>10</v>
      </c>
      <c r="M3492" s="4">
        <f t="shared" si="387"/>
        <v>450</v>
      </c>
    </row>
    <row r="3493" spans="1:13" x14ac:dyDescent="0.3">
      <c r="A3493" s="4">
        <f t="shared" si="382"/>
        <v>81000030</v>
      </c>
      <c r="B3493" s="4">
        <v>2</v>
      </c>
      <c r="C3493" s="4">
        <f>INDEX(属性!F:F,MATCH(强化!A3493,属性!A:A,0))</f>
        <v>17</v>
      </c>
      <c r="D3493" s="4">
        <f t="shared" si="383"/>
        <v>11</v>
      </c>
      <c r="E3493" s="4">
        <v>0</v>
      </c>
      <c r="F3493" s="4">
        <v>0</v>
      </c>
      <c r="G3493" s="4">
        <v>0</v>
      </c>
      <c r="H3493" s="4">
        <f t="shared" si="385"/>
        <v>500</v>
      </c>
      <c r="I3493" s="4">
        <f t="shared" si="386"/>
        <v>0</v>
      </c>
      <c r="J3493" s="4">
        <f t="shared" si="384"/>
        <v>120</v>
      </c>
      <c r="K3493" s="4">
        <f t="shared" si="381"/>
        <v>6000</v>
      </c>
      <c r="L3493" s="4">
        <f>IF(D3493=1,"",VLOOKUP(D3493,系数!$AA$1:$AJ$12,MATCH(C3493,圣物评级,0),1))</f>
        <v>10</v>
      </c>
      <c r="M3493" s="4">
        <f t="shared" si="387"/>
        <v>550</v>
      </c>
    </row>
    <row r="3494" spans="1:13" x14ac:dyDescent="0.3">
      <c r="A3494" s="4">
        <f t="shared" si="382"/>
        <v>81000030</v>
      </c>
      <c r="B3494" s="4">
        <v>2</v>
      </c>
      <c r="C3494" s="4">
        <f>INDEX(属性!F:F,MATCH(强化!A3494,属性!A:A,0))</f>
        <v>17</v>
      </c>
      <c r="D3494" s="4">
        <f t="shared" si="383"/>
        <v>12</v>
      </c>
      <c r="E3494" s="4">
        <v>0</v>
      </c>
      <c r="F3494" s="4">
        <v>0</v>
      </c>
      <c r="G3494" s="4">
        <v>0</v>
      </c>
      <c r="H3494" s="4">
        <f t="shared" si="385"/>
        <v>510</v>
      </c>
      <c r="I3494" s="4">
        <f t="shared" si="386"/>
        <v>0</v>
      </c>
      <c r="J3494" s="4">
        <f t="shared" si="384"/>
        <v>140</v>
      </c>
      <c r="K3494" s="4">
        <f t="shared" si="381"/>
        <v>6000</v>
      </c>
      <c r="L3494" s="4">
        <f>IF(D3494=1,"",VLOOKUP(D3494,系数!$AA$1:$AJ$12,MATCH(C3494,圣物评级,0),1))</f>
        <v>10</v>
      </c>
      <c r="M3494" s="4">
        <f t="shared" si="387"/>
        <v>670</v>
      </c>
    </row>
    <row r="3495" spans="1:13" x14ac:dyDescent="0.3">
      <c r="A3495" s="4">
        <f t="shared" si="382"/>
        <v>81000030</v>
      </c>
      <c r="B3495" s="4">
        <v>2</v>
      </c>
      <c r="C3495" s="4">
        <f>INDEX(属性!F:F,MATCH(强化!A3495,属性!A:A,0))</f>
        <v>17</v>
      </c>
      <c r="D3495" s="4">
        <f t="shared" si="383"/>
        <v>13</v>
      </c>
      <c r="E3495" s="4">
        <v>0</v>
      </c>
      <c r="F3495" s="4">
        <v>0</v>
      </c>
      <c r="G3495" s="4">
        <v>0</v>
      </c>
      <c r="H3495" s="4">
        <f t="shared" si="385"/>
        <v>520</v>
      </c>
      <c r="I3495" s="4">
        <f t="shared" si="386"/>
        <v>0</v>
      </c>
      <c r="J3495" s="4">
        <f t="shared" si="384"/>
        <v>160</v>
      </c>
      <c r="K3495" s="4">
        <f t="shared" si="381"/>
        <v>6000</v>
      </c>
      <c r="L3495" s="4">
        <f>IF(D3495=1,"",VLOOKUP(D3495,系数!$AA$1:$AJ$12,MATCH(C3495,圣物评级,0),1))</f>
        <v>10</v>
      </c>
      <c r="M3495" s="4">
        <f t="shared" si="387"/>
        <v>810</v>
      </c>
    </row>
    <row r="3496" spans="1:13" x14ac:dyDescent="0.3">
      <c r="A3496" s="4">
        <f t="shared" si="382"/>
        <v>81000030</v>
      </c>
      <c r="B3496" s="4">
        <v>2</v>
      </c>
      <c r="C3496" s="4">
        <f>INDEX(属性!F:F,MATCH(强化!A3496,属性!A:A,0))</f>
        <v>17</v>
      </c>
      <c r="D3496" s="4">
        <f t="shared" si="383"/>
        <v>14</v>
      </c>
      <c r="E3496" s="4">
        <v>0</v>
      </c>
      <c r="F3496" s="4">
        <v>0</v>
      </c>
      <c r="G3496" s="4">
        <v>0</v>
      </c>
      <c r="H3496" s="4">
        <f t="shared" si="385"/>
        <v>530</v>
      </c>
      <c r="I3496" s="4">
        <f t="shared" si="386"/>
        <v>0</v>
      </c>
      <c r="J3496" s="4">
        <f t="shared" si="384"/>
        <v>180</v>
      </c>
      <c r="K3496" s="4">
        <f t="shared" si="381"/>
        <v>6000</v>
      </c>
      <c r="L3496" s="4">
        <f>IF(D3496=1,"",VLOOKUP(D3496,系数!$AA$1:$AJ$12,MATCH(C3496,圣物评级,0),1))</f>
        <v>10</v>
      </c>
      <c r="M3496" s="4">
        <f t="shared" si="387"/>
        <v>970</v>
      </c>
    </row>
    <row r="3497" spans="1:13" x14ac:dyDescent="0.3">
      <c r="A3497" s="4">
        <f t="shared" si="382"/>
        <v>81000030</v>
      </c>
      <c r="B3497" s="4">
        <v>2</v>
      </c>
      <c r="C3497" s="4">
        <f>INDEX(属性!F:F,MATCH(强化!A3497,属性!A:A,0))</f>
        <v>17</v>
      </c>
      <c r="D3497" s="4">
        <f t="shared" si="383"/>
        <v>15</v>
      </c>
      <c r="E3497" s="4">
        <v>0</v>
      </c>
      <c r="F3497" s="4">
        <v>0</v>
      </c>
      <c r="G3497" s="4">
        <v>0</v>
      </c>
      <c r="H3497" s="4">
        <f t="shared" si="385"/>
        <v>540</v>
      </c>
      <c r="I3497" s="4">
        <f t="shared" si="386"/>
        <v>0</v>
      </c>
      <c r="J3497" s="4">
        <f t="shared" si="384"/>
        <v>200</v>
      </c>
      <c r="K3497" s="4">
        <f t="shared" si="381"/>
        <v>6000</v>
      </c>
      <c r="L3497" s="4">
        <f>IF(D3497=1,"",VLOOKUP(D3497,系数!$AA$1:$AJ$12,MATCH(C3497,圣物评级,0),1))</f>
        <v>10</v>
      </c>
      <c r="M3497" s="4">
        <f t="shared" si="387"/>
        <v>1150</v>
      </c>
    </row>
    <row r="3498" spans="1:13" x14ac:dyDescent="0.3">
      <c r="A3498" s="4">
        <f t="shared" si="382"/>
        <v>81000030</v>
      </c>
      <c r="B3498" s="4">
        <v>2</v>
      </c>
      <c r="C3498" s="4">
        <f>INDEX(属性!F:F,MATCH(强化!A3498,属性!A:A,0))</f>
        <v>17</v>
      </c>
      <c r="D3498" s="4">
        <f t="shared" si="383"/>
        <v>16</v>
      </c>
      <c r="E3498" s="4">
        <v>0</v>
      </c>
      <c r="F3498" s="4">
        <v>0</v>
      </c>
      <c r="G3498" s="4">
        <v>0</v>
      </c>
      <c r="H3498" s="4">
        <f t="shared" si="385"/>
        <v>550</v>
      </c>
      <c r="I3498" s="4">
        <f t="shared" si="386"/>
        <v>0</v>
      </c>
      <c r="J3498" s="4">
        <f t="shared" si="384"/>
        <v>220</v>
      </c>
      <c r="K3498" s="4">
        <f t="shared" si="381"/>
        <v>6000</v>
      </c>
      <c r="L3498" s="4">
        <f>IF(D3498=1,"",VLOOKUP(D3498,系数!$AA$1:$AJ$12,MATCH(C3498,圣物评级,0),1))</f>
        <v>10</v>
      </c>
      <c r="M3498" s="4">
        <f t="shared" si="387"/>
        <v>1350</v>
      </c>
    </row>
    <row r="3499" spans="1:13" x14ac:dyDescent="0.3">
      <c r="A3499" s="4">
        <f t="shared" si="382"/>
        <v>81000030</v>
      </c>
      <c r="B3499" s="4">
        <v>2</v>
      </c>
      <c r="C3499" s="4">
        <f>INDEX(属性!F:F,MATCH(强化!A3499,属性!A:A,0))</f>
        <v>17</v>
      </c>
      <c r="D3499" s="4">
        <f t="shared" si="383"/>
        <v>17</v>
      </c>
      <c r="E3499" s="4">
        <v>0</v>
      </c>
      <c r="F3499" s="4">
        <v>0</v>
      </c>
      <c r="G3499" s="4">
        <v>0</v>
      </c>
      <c r="H3499" s="4">
        <f t="shared" si="385"/>
        <v>560</v>
      </c>
      <c r="I3499" s="4">
        <f t="shared" si="386"/>
        <v>0</v>
      </c>
      <c r="J3499" s="4">
        <f t="shared" si="384"/>
        <v>240</v>
      </c>
      <c r="K3499" s="4">
        <f t="shared" si="381"/>
        <v>6000</v>
      </c>
      <c r="L3499" s="4">
        <f>IF(D3499=1,"",VLOOKUP(D3499,系数!$AA$1:$AJ$12,MATCH(C3499,圣物评级,0),1))</f>
        <v>10</v>
      </c>
      <c r="M3499" s="4">
        <f t="shared" si="387"/>
        <v>1570</v>
      </c>
    </row>
    <row r="3500" spans="1:13" x14ac:dyDescent="0.3">
      <c r="A3500" s="4">
        <f t="shared" si="382"/>
        <v>81000030</v>
      </c>
      <c r="B3500" s="4">
        <v>2</v>
      </c>
      <c r="C3500" s="4">
        <f>INDEX(属性!F:F,MATCH(强化!A3500,属性!A:A,0))</f>
        <v>17</v>
      </c>
      <c r="D3500" s="4">
        <f t="shared" si="383"/>
        <v>18</v>
      </c>
      <c r="E3500" s="4">
        <v>0</v>
      </c>
      <c r="F3500" s="4">
        <v>0</v>
      </c>
      <c r="G3500" s="4">
        <v>0</v>
      </c>
      <c r="H3500" s="4">
        <f t="shared" si="385"/>
        <v>570</v>
      </c>
      <c r="I3500" s="4">
        <f t="shared" si="386"/>
        <v>0</v>
      </c>
      <c r="J3500" s="4">
        <f t="shared" si="384"/>
        <v>260</v>
      </c>
      <c r="K3500" s="4">
        <f t="shared" si="381"/>
        <v>6000</v>
      </c>
      <c r="L3500" s="4">
        <f>IF(D3500=1,"",VLOOKUP(D3500,系数!$AA$1:$AJ$12,MATCH(C3500,圣物评级,0),1))</f>
        <v>10</v>
      </c>
      <c r="M3500" s="4">
        <f t="shared" si="387"/>
        <v>1810</v>
      </c>
    </row>
    <row r="3501" spans="1:13" x14ac:dyDescent="0.3">
      <c r="A3501" s="4">
        <f t="shared" si="382"/>
        <v>81000030</v>
      </c>
      <c r="B3501" s="4">
        <v>2</v>
      </c>
      <c r="C3501" s="4">
        <f>INDEX(属性!F:F,MATCH(强化!A3501,属性!A:A,0))</f>
        <v>17</v>
      </c>
      <c r="D3501" s="4">
        <f t="shared" si="383"/>
        <v>19</v>
      </c>
      <c r="E3501" s="4">
        <v>0</v>
      </c>
      <c r="F3501" s="4">
        <v>0</v>
      </c>
      <c r="G3501" s="4">
        <v>0</v>
      </c>
      <c r="H3501" s="4">
        <f t="shared" si="385"/>
        <v>580</v>
      </c>
      <c r="I3501" s="4">
        <f t="shared" si="386"/>
        <v>0</v>
      </c>
      <c r="J3501" s="4">
        <f t="shared" si="384"/>
        <v>280</v>
      </c>
      <c r="K3501" s="4">
        <f t="shared" si="381"/>
        <v>6000</v>
      </c>
      <c r="L3501" s="4">
        <f>IF(D3501=1,"",VLOOKUP(D3501,系数!$AA$1:$AJ$12,MATCH(C3501,圣物评级,0),1))</f>
        <v>10</v>
      </c>
      <c r="M3501" s="4">
        <f t="shared" si="387"/>
        <v>2070</v>
      </c>
    </row>
    <row r="3502" spans="1:13" x14ac:dyDescent="0.3">
      <c r="A3502" s="4">
        <f t="shared" si="382"/>
        <v>81000030</v>
      </c>
      <c r="B3502" s="4">
        <v>2</v>
      </c>
      <c r="C3502" s="4">
        <f>INDEX(属性!F:F,MATCH(强化!A3502,属性!A:A,0))</f>
        <v>17</v>
      </c>
      <c r="D3502" s="4">
        <f t="shared" si="383"/>
        <v>20</v>
      </c>
      <c r="E3502" s="4">
        <v>0</v>
      </c>
      <c r="F3502" s="4">
        <v>0</v>
      </c>
      <c r="G3502" s="4">
        <v>0</v>
      </c>
      <c r="H3502" s="4">
        <f t="shared" si="385"/>
        <v>590</v>
      </c>
      <c r="I3502" s="4">
        <f t="shared" si="386"/>
        <v>0</v>
      </c>
      <c r="J3502" s="4">
        <f t="shared" si="384"/>
        <v>300</v>
      </c>
      <c r="K3502" s="4">
        <f t="shared" si="381"/>
        <v>6000</v>
      </c>
      <c r="L3502" s="4">
        <f>IF(D3502=1,"",VLOOKUP(D3502,系数!$AA$1:$AJ$12,MATCH(C3502,圣物评级,0),1))</f>
        <v>15</v>
      </c>
      <c r="M3502" s="4">
        <f t="shared" si="387"/>
        <v>2350</v>
      </c>
    </row>
    <row r="3503" spans="1:13" x14ac:dyDescent="0.3">
      <c r="A3503" s="4">
        <f t="shared" si="382"/>
        <v>81000030</v>
      </c>
      <c r="B3503" s="4">
        <v>2</v>
      </c>
      <c r="C3503" s="4">
        <f>INDEX(属性!F:F,MATCH(强化!A3503,属性!A:A,0))</f>
        <v>17</v>
      </c>
      <c r="D3503" s="4">
        <f t="shared" si="383"/>
        <v>21</v>
      </c>
      <c r="E3503" s="4">
        <v>0</v>
      </c>
      <c r="F3503" s="4">
        <v>0</v>
      </c>
      <c r="G3503" s="4">
        <v>0</v>
      </c>
      <c r="H3503" s="4">
        <f t="shared" si="385"/>
        <v>600</v>
      </c>
      <c r="I3503" s="4">
        <f t="shared" si="386"/>
        <v>0</v>
      </c>
      <c r="J3503" s="4">
        <f t="shared" si="384"/>
        <v>320</v>
      </c>
      <c r="K3503" s="4">
        <f t="shared" si="381"/>
        <v>6000</v>
      </c>
      <c r="L3503" s="4">
        <f>IF(D3503=1,"",VLOOKUP(D3503,系数!$AA$1:$AJ$12,MATCH(C3503,圣物评级,0),1))</f>
        <v>15</v>
      </c>
      <c r="M3503" s="4">
        <f t="shared" si="387"/>
        <v>2650</v>
      </c>
    </row>
    <row r="3504" spans="1:13" x14ac:dyDescent="0.3">
      <c r="A3504" s="4">
        <f t="shared" si="382"/>
        <v>81000030</v>
      </c>
      <c r="B3504" s="4">
        <v>2</v>
      </c>
      <c r="C3504" s="4">
        <f>INDEX(属性!F:F,MATCH(强化!A3504,属性!A:A,0))</f>
        <v>17</v>
      </c>
      <c r="D3504" s="4">
        <f t="shared" si="383"/>
        <v>22</v>
      </c>
      <c r="E3504" s="4">
        <v>0</v>
      </c>
      <c r="F3504" s="4">
        <v>0</v>
      </c>
      <c r="G3504" s="4">
        <v>0</v>
      </c>
      <c r="H3504" s="4">
        <f t="shared" si="385"/>
        <v>610</v>
      </c>
      <c r="I3504" s="4">
        <f t="shared" si="386"/>
        <v>0</v>
      </c>
      <c r="J3504" s="4">
        <f t="shared" si="384"/>
        <v>340</v>
      </c>
      <c r="K3504" s="4">
        <f t="shared" si="381"/>
        <v>6000</v>
      </c>
      <c r="L3504" s="4">
        <f>IF(D3504=1,"",VLOOKUP(D3504,系数!$AA$1:$AJ$12,MATCH(C3504,圣物评级,0),1))</f>
        <v>15</v>
      </c>
      <c r="M3504" s="4">
        <f t="shared" si="387"/>
        <v>2970</v>
      </c>
    </row>
    <row r="3505" spans="1:13" x14ac:dyDescent="0.3">
      <c r="A3505" s="4">
        <f t="shared" si="382"/>
        <v>81000030</v>
      </c>
      <c r="B3505" s="4">
        <v>2</v>
      </c>
      <c r="C3505" s="4">
        <f>INDEX(属性!F:F,MATCH(强化!A3505,属性!A:A,0))</f>
        <v>17</v>
      </c>
      <c r="D3505" s="4">
        <f t="shared" si="383"/>
        <v>23</v>
      </c>
      <c r="E3505" s="4">
        <v>0</v>
      </c>
      <c r="F3505" s="4">
        <v>0</v>
      </c>
      <c r="G3505" s="4">
        <v>0</v>
      </c>
      <c r="H3505" s="4">
        <f t="shared" si="385"/>
        <v>620</v>
      </c>
      <c r="I3505" s="4">
        <f t="shared" si="386"/>
        <v>0</v>
      </c>
      <c r="J3505" s="4">
        <f t="shared" si="384"/>
        <v>360</v>
      </c>
      <c r="K3505" s="4">
        <f t="shared" si="381"/>
        <v>6000</v>
      </c>
      <c r="L3505" s="4">
        <f>IF(D3505=1,"",VLOOKUP(D3505,系数!$AA$1:$AJ$12,MATCH(C3505,圣物评级,0),1))</f>
        <v>15</v>
      </c>
      <c r="M3505" s="4">
        <f t="shared" si="387"/>
        <v>3310</v>
      </c>
    </row>
    <row r="3506" spans="1:13" x14ac:dyDescent="0.3">
      <c r="A3506" s="4">
        <f t="shared" si="382"/>
        <v>81000030</v>
      </c>
      <c r="B3506" s="4">
        <v>2</v>
      </c>
      <c r="C3506" s="4">
        <f>INDEX(属性!F:F,MATCH(强化!A3506,属性!A:A,0))</f>
        <v>17</v>
      </c>
      <c r="D3506" s="4">
        <f t="shared" si="383"/>
        <v>24</v>
      </c>
      <c r="E3506" s="4">
        <v>0</v>
      </c>
      <c r="F3506" s="4">
        <v>0</v>
      </c>
      <c r="G3506" s="4">
        <v>0</v>
      </c>
      <c r="H3506" s="4">
        <f t="shared" si="385"/>
        <v>630</v>
      </c>
      <c r="I3506" s="4">
        <f t="shared" si="386"/>
        <v>0</v>
      </c>
      <c r="J3506" s="4">
        <f t="shared" si="384"/>
        <v>380</v>
      </c>
      <c r="K3506" s="4">
        <f t="shared" si="381"/>
        <v>6000</v>
      </c>
      <c r="L3506" s="4">
        <f>IF(D3506=1,"",VLOOKUP(D3506,系数!$AA$1:$AJ$12,MATCH(C3506,圣物评级,0),1))</f>
        <v>15</v>
      </c>
      <c r="M3506" s="4">
        <f t="shared" si="387"/>
        <v>3670</v>
      </c>
    </row>
    <row r="3507" spans="1:13" x14ac:dyDescent="0.3">
      <c r="A3507" s="4">
        <f t="shared" si="382"/>
        <v>81000030</v>
      </c>
      <c r="B3507" s="4">
        <v>2</v>
      </c>
      <c r="C3507" s="4">
        <f>INDEX(属性!F:F,MATCH(强化!A3507,属性!A:A,0))</f>
        <v>17</v>
      </c>
      <c r="D3507" s="4">
        <f t="shared" si="383"/>
        <v>25</v>
      </c>
      <c r="E3507" s="4">
        <v>0</v>
      </c>
      <c r="F3507" s="4">
        <v>0</v>
      </c>
      <c r="G3507" s="4">
        <v>0</v>
      </c>
      <c r="H3507" s="4">
        <f t="shared" si="385"/>
        <v>640</v>
      </c>
      <c r="I3507" s="4">
        <f t="shared" si="386"/>
        <v>0</v>
      </c>
      <c r="J3507" s="4">
        <f t="shared" si="384"/>
        <v>400</v>
      </c>
      <c r="K3507" s="4">
        <f t="shared" si="381"/>
        <v>6000</v>
      </c>
      <c r="L3507" s="4">
        <f>IF(D3507=1,"",VLOOKUP(D3507,系数!$AA$1:$AJ$12,MATCH(C3507,圣物评级,0),1))</f>
        <v>15</v>
      </c>
      <c r="M3507" s="4">
        <f t="shared" si="387"/>
        <v>4050</v>
      </c>
    </row>
    <row r="3508" spans="1:13" x14ac:dyDescent="0.3">
      <c r="A3508" s="4">
        <f t="shared" si="382"/>
        <v>81000030</v>
      </c>
      <c r="B3508" s="4">
        <v>2</v>
      </c>
      <c r="C3508" s="4">
        <f>INDEX(属性!F:F,MATCH(强化!A3508,属性!A:A,0))</f>
        <v>17</v>
      </c>
      <c r="D3508" s="4">
        <f t="shared" si="383"/>
        <v>26</v>
      </c>
      <c r="E3508" s="4">
        <v>0</v>
      </c>
      <c r="F3508" s="4">
        <v>0</v>
      </c>
      <c r="G3508" s="4">
        <v>0</v>
      </c>
      <c r="H3508" s="4">
        <f t="shared" si="385"/>
        <v>650</v>
      </c>
      <c r="I3508" s="4">
        <f t="shared" si="386"/>
        <v>0</v>
      </c>
      <c r="J3508" s="4">
        <f t="shared" si="384"/>
        <v>420</v>
      </c>
      <c r="K3508" s="4">
        <f t="shared" ref="K3508:K3571" si="388">60*100</f>
        <v>6000</v>
      </c>
      <c r="L3508" s="4">
        <f>IF(D3508=1,"",VLOOKUP(D3508,系数!$AA$1:$AJ$12,MATCH(C3508,圣物评级,0),1))</f>
        <v>15</v>
      </c>
      <c r="M3508" s="4">
        <f t="shared" si="387"/>
        <v>4450</v>
      </c>
    </row>
    <row r="3509" spans="1:13" x14ac:dyDescent="0.3">
      <c r="A3509" s="4">
        <f t="shared" si="382"/>
        <v>81000030</v>
      </c>
      <c r="B3509" s="4">
        <v>2</v>
      </c>
      <c r="C3509" s="4">
        <f>INDEX(属性!F:F,MATCH(强化!A3509,属性!A:A,0))</f>
        <v>17</v>
      </c>
      <c r="D3509" s="4">
        <f t="shared" si="383"/>
        <v>27</v>
      </c>
      <c r="E3509" s="4">
        <v>0</v>
      </c>
      <c r="F3509" s="4">
        <v>0</v>
      </c>
      <c r="G3509" s="4">
        <v>0</v>
      </c>
      <c r="H3509" s="4">
        <f t="shared" si="385"/>
        <v>660</v>
      </c>
      <c r="I3509" s="4">
        <f t="shared" si="386"/>
        <v>0</v>
      </c>
      <c r="J3509" s="4">
        <f t="shared" si="384"/>
        <v>440</v>
      </c>
      <c r="K3509" s="4">
        <f t="shared" si="388"/>
        <v>6000</v>
      </c>
      <c r="L3509" s="4">
        <f>IF(D3509=1,"",VLOOKUP(D3509,系数!$AA$1:$AJ$12,MATCH(C3509,圣物评级,0),1))</f>
        <v>15</v>
      </c>
      <c r="M3509" s="4">
        <f t="shared" si="387"/>
        <v>4870</v>
      </c>
    </row>
    <row r="3510" spans="1:13" x14ac:dyDescent="0.3">
      <c r="A3510" s="4">
        <f t="shared" si="382"/>
        <v>81000030</v>
      </c>
      <c r="B3510" s="4">
        <v>2</v>
      </c>
      <c r="C3510" s="4">
        <f>INDEX(属性!F:F,MATCH(强化!A3510,属性!A:A,0))</f>
        <v>17</v>
      </c>
      <c r="D3510" s="4">
        <f t="shared" si="383"/>
        <v>28</v>
      </c>
      <c r="E3510" s="4">
        <v>0</v>
      </c>
      <c r="F3510" s="4">
        <v>0</v>
      </c>
      <c r="G3510" s="4">
        <v>0</v>
      </c>
      <c r="H3510" s="4">
        <f t="shared" si="385"/>
        <v>670</v>
      </c>
      <c r="I3510" s="4">
        <f t="shared" si="386"/>
        <v>0</v>
      </c>
      <c r="J3510" s="4">
        <f t="shared" si="384"/>
        <v>460</v>
      </c>
      <c r="K3510" s="4">
        <f t="shared" si="388"/>
        <v>6000</v>
      </c>
      <c r="L3510" s="4">
        <f>IF(D3510=1,"",VLOOKUP(D3510,系数!$AA$1:$AJ$12,MATCH(C3510,圣物评级,0),1))</f>
        <v>15</v>
      </c>
      <c r="M3510" s="4">
        <f t="shared" si="387"/>
        <v>5310</v>
      </c>
    </row>
    <row r="3511" spans="1:13" x14ac:dyDescent="0.3">
      <c r="A3511" s="4">
        <f t="shared" si="382"/>
        <v>81000030</v>
      </c>
      <c r="B3511" s="4">
        <v>2</v>
      </c>
      <c r="C3511" s="4">
        <f>INDEX(属性!F:F,MATCH(强化!A3511,属性!A:A,0))</f>
        <v>17</v>
      </c>
      <c r="D3511" s="4">
        <f t="shared" si="383"/>
        <v>29</v>
      </c>
      <c r="E3511" s="4">
        <v>0</v>
      </c>
      <c r="F3511" s="4">
        <v>0</v>
      </c>
      <c r="G3511" s="4">
        <v>0</v>
      </c>
      <c r="H3511" s="4">
        <f t="shared" si="385"/>
        <v>680</v>
      </c>
      <c r="I3511" s="4">
        <f t="shared" si="386"/>
        <v>0</v>
      </c>
      <c r="J3511" s="4">
        <f t="shared" si="384"/>
        <v>480</v>
      </c>
      <c r="K3511" s="4">
        <f t="shared" si="388"/>
        <v>6000</v>
      </c>
      <c r="L3511" s="4">
        <f>IF(D3511=1,"",VLOOKUP(D3511,系数!$AA$1:$AJ$12,MATCH(C3511,圣物评级,0),1))</f>
        <v>15</v>
      </c>
      <c r="M3511" s="4">
        <f t="shared" si="387"/>
        <v>5770</v>
      </c>
    </row>
    <row r="3512" spans="1:13" x14ac:dyDescent="0.3">
      <c r="A3512" s="4">
        <f t="shared" si="382"/>
        <v>81000030</v>
      </c>
      <c r="B3512" s="4">
        <v>2</v>
      </c>
      <c r="C3512" s="4">
        <f>INDEX(属性!F:F,MATCH(强化!A3512,属性!A:A,0))</f>
        <v>17</v>
      </c>
      <c r="D3512" s="4">
        <f t="shared" si="383"/>
        <v>30</v>
      </c>
      <c r="E3512" s="4">
        <v>0</v>
      </c>
      <c r="F3512" s="4">
        <v>0</v>
      </c>
      <c r="G3512" s="4">
        <v>0</v>
      </c>
      <c r="H3512" s="4">
        <f t="shared" si="385"/>
        <v>690</v>
      </c>
      <c r="I3512" s="4">
        <f t="shared" si="386"/>
        <v>0</v>
      </c>
      <c r="J3512" s="4">
        <f t="shared" si="384"/>
        <v>500</v>
      </c>
      <c r="K3512" s="4">
        <f t="shared" si="388"/>
        <v>6000</v>
      </c>
      <c r="L3512" s="4">
        <f>IF(D3512=1,"",VLOOKUP(D3512,系数!$AA$1:$AJ$12,MATCH(C3512,圣物评级,0),1))</f>
        <v>20</v>
      </c>
      <c r="M3512" s="4">
        <f t="shared" si="387"/>
        <v>6250</v>
      </c>
    </row>
    <row r="3513" spans="1:13" x14ac:dyDescent="0.3">
      <c r="A3513" s="4">
        <f t="shared" si="382"/>
        <v>81000030</v>
      </c>
      <c r="B3513" s="4">
        <v>2</v>
      </c>
      <c r="C3513" s="4">
        <f>INDEX(属性!F:F,MATCH(强化!A3513,属性!A:A,0))</f>
        <v>17</v>
      </c>
      <c r="D3513" s="4">
        <f t="shared" si="383"/>
        <v>31</v>
      </c>
      <c r="E3513" s="4">
        <v>0</v>
      </c>
      <c r="F3513" s="4">
        <v>0</v>
      </c>
      <c r="G3513" s="4">
        <v>0</v>
      </c>
      <c r="H3513" s="4">
        <f t="shared" si="385"/>
        <v>700</v>
      </c>
      <c r="I3513" s="4">
        <f t="shared" si="386"/>
        <v>0</v>
      </c>
      <c r="J3513" s="4">
        <f t="shared" si="384"/>
        <v>530</v>
      </c>
      <c r="K3513" s="4">
        <f t="shared" si="388"/>
        <v>6000</v>
      </c>
      <c r="L3513" s="4">
        <f>IF(D3513=1,"",VLOOKUP(D3513,系数!$AA$1:$AJ$12,MATCH(C3513,圣物评级,0),1))</f>
        <v>20</v>
      </c>
      <c r="M3513" s="4">
        <f t="shared" si="387"/>
        <v>6750</v>
      </c>
    </row>
    <row r="3514" spans="1:13" x14ac:dyDescent="0.3">
      <c r="A3514" s="4">
        <f t="shared" si="382"/>
        <v>81000030</v>
      </c>
      <c r="B3514" s="4">
        <v>2</v>
      </c>
      <c r="C3514" s="4">
        <f>INDEX(属性!F:F,MATCH(强化!A3514,属性!A:A,0))</f>
        <v>17</v>
      </c>
      <c r="D3514" s="4">
        <f t="shared" si="383"/>
        <v>32</v>
      </c>
      <c r="E3514" s="4">
        <v>0</v>
      </c>
      <c r="F3514" s="4">
        <v>0</v>
      </c>
      <c r="G3514" s="4">
        <v>0</v>
      </c>
      <c r="H3514" s="4">
        <f t="shared" si="385"/>
        <v>710</v>
      </c>
      <c r="I3514" s="4">
        <f t="shared" si="386"/>
        <v>0</v>
      </c>
      <c r="J3514" s="4">
        <f t="shared" si="384"/>
        <v>560</v>
      </c>
      <c r="K3514" s="4">
        <f t="shared" si="388"/>
        <v>6000</v>
      </c>
      <c r="L3514" s="4">
        <f>IF(D3514=1,"",VLOOKUP(D3514,系数!$AA$1:$AJ$12,MATCH(C3514,圣物评级,0),1))</f>
        <v>20</v>
      </c>
      <c r="M3514" s="4">
        <f t="shared" si="387"/>
        <v>7280</v>
      </c>
    </row>
    <row r="3515" spans="1:13" x14ac:dyDescent="0.3">
      <c r="A3515" s="4">
        <f t="shared" si="382"/>
        <v>81000030</v>
      </c>
      <c r="B3515" s="4">
        <v>2</v>
      </c>
      <c r="C3515" s="4">
        <f>INDEX(属性!F:F,MATCH(强化!A3515,属性!A:A,0))</f>
        <v>17</v>
      </c>
      <c r="D3515" s="4">
        <f t="shared" si="383"/>
        <v>33</v>
      </c>
      <c r="E3515" s="4">
        <v>0</v>
      </c>
      <c r="F3515" s="4">
        <v>0</v>
      </c>
      <c r="G3515" s="4">
        <v>0</v>
      </c>
      <c r="H3515" s="4">
        <f t="shared" si="385"/>
        <v>720</v>
      </c>
      <c r="I3515" s="4">
        <f t="shared" si="386"/>
        <v>0</v>
      </c>
      <c r="J3515" s="4">
        <f t="shared" si="384"/>
        <v>590</v>
      </c>
      <c r="K3515" s="4">
        <f t="shared" si="388"/>
        <v>6000</v>
      </c>
      <c r="L3515" s="4">
        <f>IF(D3515=1,"",VLOOKUP(D3515,系数!$AA$1:$AJ$12,MATCH(C3515,圣物评级,0),1))</f>
        <v>20</v>
      </c>
      <c r="M3515" s="4">
        <f t="shared" si="387"/>
        <v>7840</v>
      </c>
    </row>
    <row r="3516" spans="1:13" x14ac:dyDescent="0.3">
      <c r="A3516" s="4">
        <f t="shared" ref="A3516:A3579" si="389">A3396+1</f>
        <v>81000030</v>
      </c>
      <c r="B3516" s="4">
        <v>2</v>
      </c>
      <c r="C3516" s="4">
        <f>INDEX(属性!F:F,MATCH(强化!A3516,属性!A:A,0))</f>
        <v>17</v>
      </c>
      <c r="D3516" s="4">
        <f t="shared" ref="D3516:D3579" si="390">D3396</f>
        <v>34</v>
      </c>
      <c r="E3516" s="4">
        <v>0</v>
      </c>
      <c r="F3516" s="4">
        <v>0</v>
      </c>
      <c r="G3516" s="4">
        <v>0</v>
      </c>
      <c r="H3516" s="4">
        <f t="shared" si="385"/>
        <v>730</v>
      </c>
      <c r="I3516" s="4">
        <f t="shared" si="386"/>
        <v>0</v>
      </c>
      <c r="J3516" s="4">
        <f t="shared" ref="J3516:J3579" si="391">J3396</f>
        <v>620</v>
      </c>
      <c r="K3516" s="4">
        <f t="shared" si="388"/>
        <v>6000</v>
      </c>
      <c r="L3516" s="4">
        <f>IF(D3516=1,"",VLOOKUP(D3516,系数!$AA$1:$AJ$12,MATCH(C3516,圣物评级,0),1))</f>
        <v>20</v>
      </c>
      <c r="M3516" s="4">
        <f t="shared" si="387"/>
        <v>8430</v>
      </c>
    </row>
    <row r="3517" spans="1:13" x14ac:dyDescent="0.3">
      <c r="A3517" s="4">
        <f t="shared" si="389"/>
        <v>81000030</v>
      </c>
      <c r="B3517" s="4">
        <v>2</v>
      </c>
      <c r="C3517" s="4">
        <f>INDEX(属性!F:F,MATCH(强化!A3517,属性!A:A,0))</f>
        <v>17</v>
      </c>
      <c r="D3517" s="4">
        <f t="shared" si="390"/>
        <v>35</v>
      </c>
      <c r="E3517" s="4">
        <v>0</v>
      </c>
      <c r="F3517" s="4">
        <v>0</v>
      </c>
      <c r="G3517" s="4">
        <v>0</v>
      </c>
      <c r="H3517" s="4">
        <f t="shared" si="385"/>
        <v>740</v>
      </c>
      <c r="I3517" s="4">
        <f t="shared" si="386"/>
        <v>0</v>
      </c>
      <c r="J3517" s="4">
        <f t="shared" si="391"/>
        <v>650</v>
      </c>
      <c r="K3517" s="4">
        <f t="shared" si="388"/>
        <v>6000</v>
      </c>
      <c r="L3517" s="4">
        <f>IF(D3517=1,"",VLOOKUP(D3517,系数!$AA$1:$AJ$12,MATCH(C3517,圣物评级,0),1))</f>
        <v>20</v>
      </c>
      <c r="M3517" s="4">
        <f t="shared" si="387"/>
        <v>9050</v>
      </c>
    </row>
    <row r="3518" spans="1:13" x14ac:dyDescent="0.3">
      <c r="A3518" s="4">
        <f t="shared" si="389"/>
        <v>81000030</v>
      </c>
      <c r="B3518" s="4">
        <v>2</v>
      </c>
      <c r="C3518" s="4">
        <f>INDEX(属性!F:F,MATCH(强化!A3518,属性!A:A,0))</f>
        <v>17</v>
      </c>
      <c r="D3518" s="4">
        <f t="shared" si="390"/>
        <v>36</v>
      </c>
      <c r="E3518" s="4">
        <v>0</v>
      </c>
      <c r="F3518" s="4">
        <v>0</v>
      </c>
      <c r="G3518" s="4">
        <v>0</v>
      </c>
      <c r="H3518" s="4">
        <f t="shared" si="385"/>
        <v>750</v>
      </c>
      <c r="I3518" s="4">
        <f t="shared" si="386"/>
        <v>0</v>
      </c>
      <c r="J3518" s="4">
        <f t="shared" si="391"/>
        <v>680</v>
      </c>
      <c r="K3518" s="4">
        <f t="shared" si="388"/>
        <v>6000</v>
      </c>
      <c r="L3518" s="4">
        <f>IF(D3518=1,"",VLOOKUP(D3518,系数!$AA$1:$AJ$12,MATCH(C3518,圣物评级,0),1))</f>
        <v>20</v>
      </c>
      <c r="M3518" s="4">
        <f t="shared" si="387"/>
        <v>9700</v>
      </c>
    </row>
    <row r="3519" spans="1:13" x14ac:dyDescent="0.3">
      <c r="A3519" s="4">
        <f t="shared" si="389"/>
        <v>81000030</v>
      </c>
      <c r="B3519" s="4">
        <v>2</v>
      </c>
      <c r="C3519" s="4">
        <f>INDEX(属性!F:F,MATCH(强化!A3519,属性!A:A,0))</f>
        <v>17</v>
      </c>
      <c r="D3519" s="4">
        <f t="shared" si="390"/>
        <v>37</v>
      </c>
      <c r="E3519" s="4">
        <v>0</v>
      </c>
      <c r="F3519" s="4">
        <v>0</v>
      </c>
      <c r="G3519" s="4">
        <v>0</v>
      </c>
      <c r="H3519" s="4">
        <f t="shared" si="385"/>
        <v>760</v>
      </c>
      <c r="I3519" s="4">
        <f t="shared" si="386"/>
        <v>0</v>
      </c>
      <c r="J3519" s="4">
        <f t="shared" si="391"/>
        <v>710</v>
      </c>
      <c r="K3519" s="4">
        <f t="shared" si="388"/>
        <v>6000</v>
      </c>
      <c r="L3519" s="4">
        <f>IF(D3519=1,"",VLOOKUP(D3519,系数!$AA$1:$AJ$12,MATCH(C3519,圣物评级,0),1))</f>
        <v>20</v>
      </c>
      <c r="M3519" s="4">
        <f t="shared" si="387"/>
        <v>10380</v>
      </c>
    </row>
    <row r="3520" spans="1:13" x14ac:dyDescent="0.3">
      <c r="A3520" s="4">
        <f t="shared" si="389"/>
        <v>81000030</v>
      </c>
      <c r="B3520" s="4">
        <v>2</v>
      </c>
      <c r="C3520" s="4">
        <f>INDEX(属性!F:F,MATCH(强化!A3520,属性!A:A,0))</f>
        <v>17</v>
      </c>
      <c r="D3520" s="4">
        <f t="shared" si="390"/>
        <v>38</v>
      </c>
      <c r="E3520" s="4">
        <v>0</v>
      </c>
      <c r="F3520" s="4">
        <v>0</v>
      </c>
      <c r="G3520" s="4">
        <v>0</v>
      </c>
      <c r="H3520" s="4">
        <f t="shared" si="385"/>
        <v>770</v>
      </c>
      <c r="I3520" s="4">
        <f t="shared" si="386"/>
        <v>0</v>
      </c>
      <c r="J3520" s="4">
        <f t="shared" si="391"/>
        <v>740</v>
      </c>
      <c r="K3520" s="4">
        <f t="shared" si="388"/>
        <v>6000</v>
      </c>
      <c r="L3520" s="4">
        <f>IF(D3520=1,"",VLOOKUP(D3520,系数!$AA$1:$AJ$12,MATCH(C3520,圣物评级,0),1))</f>
        <v>20</v>
      </c>
      <c r="M3520" s="4">
        <f t="shared" si="387"/>
        <v>11090</v>
      </c>
    </row>
    <row r="3521" spans="1:13" x14ac:dyDescent="0.3">
      <c r="A3521" s="4">
        <f t="shared" si="389"/>
        <v>81000030</v>
      </c>
      <c r="B3521" s="4">
        <v>2</v>
      </c>
      <c r="C3521" s="4">
        <f>INDEX(属性!F:F,MATCH(强化!A3521,属性!A:A,0))</f>
        <v>17</v>
      </c>
      <c r="D3521" s="4">
        <f t="shared" si="390"/>
        <v>39</v>
      </c>
      <c r="E3521" s="4">
        <v>0</v>
      </c>
      <c r="F3521" s="4">
        <v>0</v>
      </c>
      <c r="G3521" s="4">
        <v>0</v>
      </c>
      <c r="H3521" s="4">
        <f t="shared" si="385"/>
        <v>780</v>
      </c>
      <c r="I3521" s="4">
        <f t="shared" si="386"/>
        <v>0</v>
      </c>
      <c r="J3521" s="4">
        <f t="shared" si="391"/>
        <v>770</v>
      </c>
      <c r="K3521" s="4">
        <f t="shared" si="388"/>
        <v>6000</v>
      </c>
      <c r="L3521" s="4">
        <f>IF(D3521=1,"",VLOOKUP(D3521,系数!$AA$1:$AJ$12,MATCH(C3521,圣物评级,0),1))</f>
        <v>20</v>
      </c>
      <c r="M3521" s="4">
        <f t="shared" si="387"/>
        <v>11830</v>
      </c>
    </row>
    <row r="3522" spans="1:13" x14ac:dyDescent="0.3">
      <c r="A3522" s="4">
        <f t="shared" si="389"/>
        <v>81000030</v>
      </c>
      <c r="B3522" s="4">
        <v>2</v>
      </c>
      <c r="C3522" s="4">
        <f>INDEX(属性!F:F,MATCH(强化!A3522,属性!A:A,0))</f>
        <v>17</v>
      </c>
      <c r="D3522" s="4">
        <f t="shared" si="390"/>
        <v>40</v>
      </c>
      <c r="E3522" s="4">
        <v>0</v>
      </c>
      <c r="F3522" s="4">
        <v>0</v>
      </c>
      <c r="G3522" s="4">
        <v>0</v>
      </c>
      <c r="H3522" s="4">
        <f t="shared" si="385"/>
        <v>790</v>
      </c>
      <c r="I3522" s="4">
        <f t="shared" si="386"/>
        <v>0</v>
      </c>
      <c r="J3522" s="4">
        <f t="shared" si="391"/>
        <v>800</v>
      </c>
      <c r="K3522" s="4">
        <f t="shared" si="388"/>
        <v>6000</v>
      </c>
      <c r="L3522" s="4">
        <f>IF(D3522=1,"",VLOOKUP(D3522,系数!$AA$1:$AJ$12,MATCH(C3522,圣物评级,0),1))</f>
        <v>25</v>
      </c>
      <c r="M3522" s="4">
        <f t="shared" si="387"/>
        <v>12600</v>
      </c>
    </row>
    <row r="3523" spans="1:13" x14ac:dyDescent="0.3">
      <c r="A3523" s="4">
        <f t="shared" si="389"/>
        <v>81000030</v>
      </c>
      <c r="B3523" s="4">
        <v>2</v>
      </c>
      <c r="C3523" s="4">
        <f>INDEX(属性!F:F,MATCH(强化!A3523,属性!A:A,0))</f>
        <v>17</v>
      </c>
      <c r="D3523" s="4">
        <f t="shared" si="390"/>
        <v>41</v>
      </c>
      <c r="E3523" s="4">
        <v>0</v>
      </c>
      <c r="F3523" s="4">
        <v>0</v>
      </c>
      <c r="G3523" s="4">
        <v>0</v>
      </c>
      <c r="H3523" s="4">
        <f t="shared" ref="H3523:H3586" si="392">IF(B3523=1,0,VLOOKUP($C3523,圣物数值,2,0)+VLOOKUP($C3523,圣物数值,3,0)*($D3523-1))</f>
        <v>800</v>
      </c>
      <c r="I3523" s="4">
        <f t="shared" ref="I3523:I3586" si="393">IF(B3523=2,0,VLOOKUP($C3523,圣物数值,2,0)+VLOOKUP($C3523,圣物数值,3,0)*($D3523-1))</f>
        <v>0</v>
      </c>
      <c r="J3523" s="4">
        <f t="shared" si="391"/>
        <v>840</v>
      </c>
      <c r="K3523" s="4">
        <f t="shared" si="388"/>
        <v>6000</v>
      </c>
      <c r="L3523" s="4">
        <f>IF(D3523=1,"",VLOOKUP(D3523,系数!$AA$1:$AJ$12,MATCH(C3523,圣物评级,0),1))</f>
        <v>25</v>
      </c>
      <c r="M3523" s="4">
        <f t="shared" ref="M3523:M3586" si="394">IF(D3523=1,0,M3522+J3522)</f>
        <v>13400</v>
      </c>
    </row>
    <row r="3524" spans="1:13" x14ac:dyDescent="0.3">
      <c r="A3524" s="4">
        <f t="shared" si="389"/>
        <v>81000030</v>
      </c>
      <c r="B3524" s="4">
        <v>2</v>
      </c>
      <c r="C3524" s="4">
        <f>INDEX(属性!F:F,MATCH(强化!A3524,属性!A:A,0))</f>
        <v>17</v>
      </c>
      <c r="D3524" s="4">
        <f t="shared" si="390"/>
        <v>42</v>
      </c>
      <c r="E3524" s="4">
        <v>0</v>
      </c>
      <c r="F3524" s="4">
        <v>0</v>
      </c>
      <c r="G3524" s="4">
        <v>0</v>
      </c>
      <c r="H3524" s="4">
        <f t="shared" si="392"/>
        <v>810</v>
      </c>
      <c r="I3524" s="4">
        <f t="shared" si="393"/>
        <v>0</v>
      </c>
      <c r="J3524" s="4">
        <f t="shared" si="391"/>
        <v>882</v>
      </c>
      <c r="K3524" s="4">
        <f t="shared" si="388"/>
        <v>6000</v>
      </c>
      <c r="L3524" s="4">
        <f>IF(D3524=1,"",VLOOKUP(D3524,系数!$AA$1:$AJ$12,MATCH(C3524,圣物评级,0),1))</f>
        <v>25</v>
      </c>
      <c r="M3524" s="4">
        <f t="shared" si="394"/>
        <v>14240</v>
      </c>
    </row>
    <row r="3525" spans="1:13" x14ac:dyDescent="0.3">
      <c r="A3525" s="4">
        <f t="shared" si="389"/>
        <v>81000030</v>
      </c>
      <c r="B3525" s="4">
        <v>2</v>
      </c>
      <c r="C3525" s="4">
        <f>INDEX(属性!F:F,MATCH(强化!A3525,属性!A:A,0))</f>
        <v>17</v>
      </c>
      <c r="D3525" s="4">
        <f t="shared" si="390"/>
        <v>43</v>
      </c>
      <c r="E3525" s="4">
        <v>0</v>
      </c>
      <c r="F3525" s="4">
        <v>0</v>
      </c>
      <c r="G3525" s="4">
        <v>0</v>
      </c>
      <c r="H3525" s="4">
        <f t="shared" si="392"/>
        <v>820</v>
      </c>
      <c r="I3525" s="4">
        <f t="shared" si="393"/>
        <v>0</v>
      </c>
      <c r="J3525" s="4">
        <f t="shared" si="391"/>
        <v>926</v>
      </c>
      <c r="K3525" s="4">
        <f t="shared" si="388"/>
        <v>6000</v>
      </c>
      <c r="L3525" s="4">
        <f>IF(D3525=1,"",VLOOKUP(D3525,系数!$AA$1:$AJ$12,MATCH(C3525,圣物评级,0),1))</f>
        <v>25</v>
      </c>
      <c r="M3525" s="4">
        <f t="shared" si="394"/>
        <v>15122</v>
      </c>
    </row>
    <row r="3526" spans="1:13" x14ac:dyDescent="0.3">
      <c r="A3526" s="4">
        <f t="shared" si="389"/>
        <v>81000030</v>
      </c>
      <c r="B3526" s="4">
        <v>2</v>
      </c>
      <c r="C3526" s="4">
        <f>INDEX(属性!F:F,MATCH(强化!A3526,属性!A:A,0))</f>
        <v>17</v>
      </c>
      <c r="D3526" s="4">
        <f t="shared" si="390"/>
        <v>44</v>
      </c>
      <c r="E3526" s="4">
        <v>0</v>
      </c>
      <c r="F3526" s="4">
        <v>0</v>
      </c>
      <c r="G3526" s="4">
        <v>0</v>
      </c>
      <c r="H3526" s="4">
        <f t="shared" si="392"/>
        <v>830</v>
      </c>
      <c r="I3526" s="4">
        <f t="shared" si="393"/>
        <v>0</v>
      </c>
      <c r="J3526" s="4">
        <f t="shared" si="391"/>
        <v>972</v>
      </c>
      <c r="K3526" s="4">
        <f t="shared" si="388"/>
        <v>6000</v>
      </c>
      <c r="L3526" s="4">
        <f>IF(D3526=1,"",VLOOKUP(D3526,系数!$AA$1:$AJ$12,MATCH(C3526,圣物评级,0),1))</f>
        <v>25</v>
      </c>
      <c r="M3526" s="4">
        <f t="shared" si="394"/>
        <v>16048</v>
      </c>
    </row>
    <row r="3527" spans="1:13" x14ac:dyDescent="0.3">
      <c r="A3527" s="4">
        <f t="shared" si="389"/>
        <v>81000030</v>
      </c>
      <c r="B3527" s="4">
        <v>2</v>
      </c>
      <c r="C3527" s="4">
        <f>INDEX(属性!F:F,MATCH(强化!A3527,属性!A:A,0))</f>
        <v>17</v>
      </c>
      <c r="D3527" s="4">
        <f t="shared" si="390"/>
        <v>45</v>
      </c>
      <c r="E3527" s="4">
        <v>0</v>
      </c>
      <c r="F3527" s="4">
        <v>0</v>
      </c>
      <c r="G3527" s="4">
        <v>0</v>
      </c>
      <c r="H3527" s="4">
        <f t="shared" si="392"/>
        <v>840</v>
      </c>
      <c r="I3527" s="4">
        <f t="shared" si="393"/>
        <v>0</v>
      </c>
      <c r="J3527" s="4">
        <f t="shared" si="391"/>
        <v>1020</v>
      </c>
      <c r="K3527" s="4">
        <f t="shared" si="388"/>
        <v>6000</v>
      </c>
      <c r="L3527" s="4">
        <f>IF(D3527=1,"",VLOOKUP(D3527,系数!$AA$1:$AJ$12,MATCH(C3527,圣物评级,0),1))</f>
        <v>25</v>
      </c>
      <c r="M3527" s="4">
        <f t="shared" si="394"/>
        <v>17020</v>
      </c>
    </row>
    <row r="3528" spans="1:13" x14ac:dyDescent="0.3">
      <c r="A3528" s="4">
        <f t="shared" si="389"/>
        <v>81000030</v>
      </c>
      <c r="B3528" s="4">
        <v>2</v>
      </c>
      <c r="C3528" s="4">
        <f>INDEX(属性!F:F,MATCH(强化!A3528,属性!A:A,0))</f>
        <v>17</v>
      </c>
      <c r="D3528" s="4">
        <f t="shared" si="390"/>
        <v>46</v>
      </c>
      <c r="E3528" s="4">
        <v>0</v>
      </c>
      <c r="F3528" s="4">
        <v>0</v>
      </c>
      <c r="G3528" s="4">
        <v>0</v>
      </c>
      <c r="H3528" s="4">
        <f t="shared" si="392"/>
        <v>850</v>
      </c>
      <c r="I3528" s="4">
        <f t="shared" si="393"/>
        <v>0</v>
      </c>
      <c r="J3528" s="4">
        <f t="shared" si="391"/>
        <v>1071</v>
      </c>
      <c r="K3528" s="4">
        <f t="shared" si="388"/>
        <v>6000</v>
      </c>
      <c r="L3528" s="4">
        <f>IF(D3528=1,"",VLOOKUP(D3528,系数!$AA$1:$AJ$12,MATCH(C3528,圣物评级,0),1))</f>
        <v>25</v>
      </c>
      <c r="M3528" s="4">
        <f t="shared" si="394"/>
        <v>18040</v>
      </c>
    </row>
    <row r="3529" spans="1:13" x14ac:dyDescent="0.3">
      <c r="A3529" s="4">
        <f t="shared" si="389"/>
        <v>81000030</v>
      </c>
      <c r="B3529" s="4">
        <v>2</v>
      </c>
      <c r="C3529" s="4">
        <f>INDEX(属性!F:F,MATCH(强化!A3529,属性!A:A,0))</f>
        <v>17</v>
      </c>
      <c r="D3529" s="4">
        <f t="shared" si="390"/>
        <v>47</v>
      </c>
      <c r="E3529" s="4">
        <v>0</v>
      </c>
      <c r="F3529" s="4">
        <v>0</v>
      </c>
      <c r="G3529" s="4">
        <v>0</v>
      </c>
      <c r="H3529" s="4">
        <f t="shared" si="392"/>
        <v>860</v>
      </c>
      <c r="I3529" s="4">
        <f t="shared" si="393"/>
        <v>0</v>
      </c>
      <c r="J3529" s="4">
        <f t="shared" si="391"/>
        <v>1124</v>
      </c>
      <c r="K3529" s="4">
        <f t="shared" si="388"/>
        <v>6000</v>
      </c>
      <c r="L3529" s="4">
        <f>IF(D3529=1,"",VLOOKUP(D3529,系数!$AA$1:$AJ$12,MATCH(C3529,圣物评级,0),1))</f>
        <v>25</v>
      </c>
      <c r="M3529" s="4">
        <f t="shared" si="394"/>
        <v>19111</v>
      </c>
    </row>
    <row r="3530" spans="1:13" x14ac:dyDescent="0.3">
      <c r="A3530" s="4">
        <f t="shared" si="389"/>
        <v>81000030</v>
      </c>
      <c r="B3530" s="4">
        <v>2</v>
      </c>
      <c r="C3530" s="4">
        <f>INDEX(属性!F:F,MATCH(强化!A3530,属性!A:A,0))</f>
        <v>17</v>
      </c>
      <c r="D3530" s="4">
        <f t="shared" si="390"/>
        <v>48</v>
      </c>
      <c r="E3530" s="4">
        <v>0</v>
      </c>
      <c r="F3530" s="4">
        <v>0</v>
      </c>
      <c r="G3530" s="4">
        <v>0</v>
      </c>
      <c r="H3530" s="4">
        <f t="shared" si="392"/>
        <v>870</v>
      </c>
      <c r="I3530" s="4">
        <f t="shared" si="393"/>
        <v>0</v>
      </c>
      <c r="J3530" s="4">
        <f t="shared" si="391"/>
        <v>1180</v>
      </c>
      <c r="K3530" s="4">
        <f t="shared" si="388"/>
        <v>6000</v>
      </c>
      <c r="L3530" s="4">
        <f>IF(D3530=1,"",VLOOKUP(D3530,系数!$AA$1:$AJ$12,MATCH(C3530,圣物评级,0),1))</f>
        <v>25</v>
      </c>
      <c r="M3530" s="4">
        <f t="shared" si="394"/>
        <v>20235</v>
      </c>
    </row>
    <row r="3531" spans="1:13" x14ac:dyDescent="0.3">
      <c r="A3531" s="4">
        <f t="shared" si="389"/>
        <v>81000030</v>
      </c>
      <c r="B3531" s="4">
        <v>2</v>
      </c>
      <c r="C3531" s="4">
        <f>INDEX(属性!F:F,MATCH(强化!A3531,属性!A:A,0))</f>
        <v>17</v>
      </c>
      <c r="D3531" s="4">
        <f t="shared" si="390"/>
        <v>49</v>
      </c>
      <c r="E3531" s="4">
        <v>0</v>
      </c>
      <c r="F3531" s="4">
        <v>0</v>
      </c>
      <c r="G3531" s="4">
        <v>0</v>
      </c>
      <c r="H3531" s="4">
        <f t="shared" si="392"/>
        <v>880</v>
      </c>
      <c r="I3531" s="4">
        <f t="shared" si="393"/>
        <v>0</v>
      </c>
      <c r="J3531" s="4">
        <f t="shared" si="391"/>
        <v>1239</v>
      </c>
      <c r="K3531" s="4">
        <f t="shared" si="388"/>
        <v>6000</v>
      </c>
      <c r="L3531" s="4">
        <f>IF(D3531=1,"",VLOOKUP(D3531,系数!$AA$1:$AJ$12,MATCH(C3531,圣物评级,0),1))</f>
        <v>25</v>
      </c>
      <c r="M3531" s="4">
        <f t="shared" si="394"/>
        <v>21415</v>
      </c>
    </row>
    <row r="3532" spans="1:13" x14ac:dyDescent="0.3">
      <c r="A3532" s="4">
        <f t="shared" si="389"/>
        <v>81000030</v>
      </c>
      <c r="B3532" s="4">
        <v>2</v>
      </c>
      <c r="C3532" s="4">
        <f>INDEX(属性!F:F,MATCH(强化!A3532,属性!A:A,0))</f>
        <v>17</v>
      </c>
      <c r="D3532" s="4">
        <f t="shared" si="390"/>
        <v>50</v>
      </c>
      <c r="E3532" s="4">
        <v>0</v>
      </c>
      <c r="F3532" s="4">
        <v>0</v>
      </c>
      <c r="G3532" s="4">
        <v>0</v>
      </c>
      <c r="H3532" s="4">
        <f t="shared" si="392"/>
        <v>890</v>
      </c>
      <c r="I3532" s="4">
        <f t="shared" si="393"/>
        <v>0</v>
      </c>
      <c r="J3532" s="4">
        <f t="shared" si="391"/>
        <v>1300</v>
      </c>
      <c r="K3532" s="4">
        <f t="shared" si="388"/>
        <v>6000</v>
      </c>
      <c r="L3532" s="4">
        <f>IF(D3532=1,"",VLOOKUP(D3532,系数!$AA$1:$AJ$12,MATCH(C3532,圣物评级,0),1))</f>
        <v>30</v>
      </c>
      <c r="M3532" s="4">
        <f t="shared" si="394"/>
        <v>22654</v>
      </c>
    </row>
    <row r="3533" spans="1:13" x14ac:dyDescent="0.3">
      <c r="A3533" s="4">
        <f t="shared" si="389"/>
        <v>81000030</v>
      </c>
      <c r="B3533" s="4">
        <v>2</v>
      </c>
      <c r="C3533" s="4">
        <f>INDEX(属性!F:F,MATCH(强化!A3533,属性!A:A,0))</f>
        <v>17</v>
      </c>
      <c r="D3533" s="4">
        <f t="shared" si="390"/>
        <v>51</v>
      </c>
      <c r="E3533" s="4">
        <v>0</v>
      </c>
      <c r="F3533" s="4">
        <v>0</v>
      </c>
      <c r="G3533" s="4">
        <v>0</v>
      </c>
      <c r="H3533" s="4">
        <f t="shared" si="392"/>
        <v>900</v>
      </c>
      <c r="I3533" s="4">
        <f t="shared" si="393"/>
        <v>0</v>
      </c>
      <c r="J3533" s="4">
        <f t="shared" si="391"/>
        <v>1391</v>
      </c>
      <c r="K3533" s="4">
        <f t="shared" si="388"/>
        <v>6000</v>
      </c>
      <c r="L3533" s="4">
        <f>IF(D3533=1,"",VLOOKUP(D3533,系数!$AA$1:$AJ$12,MATCH(C3533,圣物评级,0),1))</f>
        <v>30</v>
      </c>
      <c r="M3533" s="4">
        <f t="shared" si="394"/>
        <v>23954</v>
      </c>
    </row>
    <row r="3534" spans="1:13" x14ac:dyDescent="0.3">
      <c r="A3534" s="4">
        <f t="shared" si="389"/>
        <v>81000030</v>
      </c>
      <c r="B3534" s="4">
        <v>2</v>
      </c>
      <c r="C3534" s="4">
        <f>INDEX(属性!F:F,MATCH(强化!A3534,属性!A:A,0))</f>
        <v>17</v>
      </c>
      <c r="D3534" s="4">
        <f t="shared" si="390"/>
        <v>52</v>
      </c>
      <c r="E3534" s="4">
        <v>0</v>
      </c>
      <c r="F3534" s="4">
        <v>0</v>
      </c>
      <c r="G3534" s="4">
        <v>0</v>
      </c>
      <c r="H3534" s="4">
        <f t="shared" si="392"/>
        <v>910</v>
      </c>
      <c r="I3534" s="4">
        <f t="shared" si="393"/>
        <v>0</v>
      </c>
      <c r="J3534" s="4">
        <f t="shared" si="391"/>
        <v>1488</v>
      </c>
      <c r="K3534" s="4">
        <f t="shared" si="388"/>
        <v>6000</v>
      </c>
      <c r="L3534" s="4">
        <f>IF(D3534=1,"",VLOOKUP(D3534,系数!$AA$1:$AJ$12,MATCH(C3534,圣物评级,0),1))</f>
        <v>30</v>
      </c>
      <c r="M3534" s="4">
        <f t="shared" si="394"/>
        <v>25345</v>
      </c>
    </row>
    <row r="3535" spans="1:13" x14ac:dyDescent="0.3">
      <c r="A3535" s="4">
        <f t="shared" si="389"/>
        <v>81000030</v>
      </c>
      <c r="B3535" s="4">
        <v>2</v>
      </c>
      <c r="C3535" s="4">
        <f>INDEX(属性!F:F,MATCH(强化!A3535,属性!A:A,0))</f>
        <v>17</v>
      </c>
      <c r="D3535" s="4">
        <f t="shared" si="390"/>
        <v>53</v>
      </c>
      <c r="E3535" s="4">
        <v>0</v>
      </c>
      <c r="F3535" s="4">
        <v>0</v>
      </c>
      <c r="G3535" s="4">
        <v>0</v>
      </c>
      <c r="H3535" s="4">
        <f t="shared" si="392"/>
        <v>920</v>
      </c>
      <c r="I3535" s="4">
        <f t="shared" si="393"/>
        <v>0</v>
      </c>
      <c r="J3535" s="4">
        <f t="shared" si="391"/>
        <v>1592</v>
      </c>
      <c r="K3535" s="4">
        <f t="shared" si="388"/>
        <v>6000</v>
      </c>
      <c r="L3535" s="4">
        <f>IF(D3535=1,"",VLOOKUP(D3535,系数!$AA$1:$AJ$12,MATCH(C3535,圣物评级,0),1))</f>
        <v>30</v>
      </c>
      <c r="M3535" s="4">
        <f t="shared" si="394"/>
        <v>26833</v>
      </c>
    </row>
    <row r="3536" spans="1:13" x14ac:dyDescent="0.3">
      <c r="A3536" s="4">
        <f t="shared" si="389"/>
        <v>81000030</v>
      </c>
      <c r="B3536" s="4">
        <v>2</v>
      </c>
      <c r="C3536" s="4">
        <f>INDEX(属性!F:F,MATCH(强化!A3536,属性!A:A,0))</f>
        <v>17</v>
      </c>
      <c r="D3536" s="4">
        <f t="shared" si="390"/>
        <v>54</v>
      </c>
      <c r="E3536" s="4">
        <v>0</v>
      </c>
      <c r="F3536" s="4">
        <v>0</v>
      </c>
      <c r="G3536" s="4">
        <v>0</v>
      </c>
      <c r="H3536" s="4">
        <f t="shared" si="392"/>
        <v>930</v>
      </c>
      <c r="I3536" s="4">
        <f t="shared" si="393"/>
        <v>0</v>
      </c>
      <c r="J3536" s="4">
        <f t="shared" si="391"/>
        <v>1703</v>
      </c>
      <c r="K3536" s="4">
        <f t="shared" si="388"/>
        <v>6000</v>
      </c>
      <c r="L3536" s="4">
        <f>IF(D3536=1,"",VLOOKUP(D3536,系数!$AA$1:$AJ$12,MATCH(C3536,圣物评级,0),1))</f>
        <v>30</v>
      </c>
      <c r="M3536" s="4">
        <f t="shared" si="394"/>
        <v>28425</v>
      </c>
    </row>
    <row r="3537" spans="1:13" x14ac:dyDescent="0.3">
      <c r="A3537" s="4">
        <f t="shared" si="389"/>
        <v>81000030</v>
      </c>
      <c r="B3537" s="4">
        <v>2</v>
      </c>
      <c r="C3537" s="4">
        <f>INDEX(属性!F:F,MATCH(强化!A3537,属性!A:A,0))</f>
        <v>17</v>
      </c>
      <c r="D3537" s="4">
        <f t="shared" si="390"/>
        <v>55</v>
      </c>
      <c r="E3537" s="4">
        <v>0</v>
      </c>
      <c r="F3537" s="4">
        <v>0</v>
      </c>
      <c r="G3537" s="4">
        <v>0</v>
      </c>
      <c r="H3537" s="4">
        <f t="shared" si="392"/>
        <v>940</v>
      </c>
      <c r="I3537" s="4">
        <f t="shared" si="393"/>
        <v>0</v>
      </c>
      <c r="J3537" s="4">
        <f t="shared" si="391"/>
        <v>1822</v>
      </c>
      <c r="K3537" s="4">
        <f t="shared" si="388"/>
        <v>6000</v>
      </c>
      <c r="L3537" s="4">
        <f>IF(D3537=1,"",VLOOKUP(D3537,系数!$AA$1:$AJ$12,MATCH(C3537,圣物评级,0),1))</f>
        <v>30</v>
      </c>
      <c r="M3537" s="4">
        <f t="shared" si="394"/>
        <v>30128</v>
      </c>
    </row>
    <row r="3538" spans="1:13" x14ac:dyDescent="0.3">
      <c r="A3538" s="4">
        <f t="shared" si="389"/>
        <v>81000030</v>
      </c>
      <c r="B3538" s="4">
        <v>2</v>
      </c>
      <c r="C3538" s="4">
        <f>INDEX(属性!F:F,MATCH(强化!A3538,属性!A:A,0))</f>
        <v>17</v>
      </c>
      <c r="D3538" s="4">
        <f t="shared" si="390"/>
        <v>56</v>
      </c>
      <c r="E3538" s="4">
        <v>0</v>
      </c>
      <c r="F3538" s="4">
        <v>0</v>
      </c>
      <c r="G3538" s="4">
        <v>0</v>
      </c>
      <c r="H3538" s="4">
        <f t="shared" si="392"/>
        <v>950</v>
      </c>
      <c r="I3538" s="4">
        <f t="shared" si="393"/>
        <v>0</v>
      </c>
      <c r="J3538" s="4">
        <f t="shared" si="391"/>
        <v>1949</v>
      </c>
      <c r="K3538" s="4">
        <f t="shared" si="388"/>
        <v>6000</v>
      </c>
      <c r="L3538" s="4">
        <f>IF(D3538=1,"",VLOOKUP(D3538,系数!$AA$1:$AJ$12,MATCH(C3538,圣物评级,0),1))</f>
        <v>30</v>
      </c>
      <c r="M3538" s="4">
        <f t="shared" si="394"/>
        <v>31950</v>
      </c>
    </row>
    <row r="3539" spans="1:13" x14ac:dyDescent="0.3">
      <c r="A3539" s="4">
        <f t="shared" si="389"/>
        <v>81000030</v>
      </c>
      <c r="B3539" s="4">
        <v>2</v>
      </c>
      <c r="C3539" s="4">
        <f>INDEX(属性!F:F,MATCH(强化!A3539,属性!A:A,0))</f>
        <v>17</v>
      </c>
      <c r="D3539" s="4">
        <f t="shared" si="390"/>
        <v>57</v>
      </c>
      <c r="E3539" s="4">
        <v>0</v>
      </c>
      <c r="F3539" s="4">
        <v>0</v>
      </c>
      <c r="G3539" s="4">
        <v>0</v>
      </c>
      <c r="H3539" s="4">
        <f t="shared" si="392"/>
        <v>960</v>
      </c>
      <c r="I3539" s="4">
        <f t="shared" si="393"/>
        <v>0</v>
      </c>
      <c r="J3539" s="4">
        <f t="shared" si="391"/>
        <v>2085</v>
      </c>
      <c r="K3539" s="4">
        <f t="shared" si="388"/>
        <v>6000</v>
      </c>
      <c r="L3539" s="4">
        <f>IF(D3539=1,"",VLOOKUP(D3539,系数!$AA$1:$AJ$12,MATCH(C3539,圣物评级,0),1))</f>
        <v>30</v>
      </c>
      <c r="M3539" s="4">
        <f t="shared" si="394"/>
        <v>33899</v>
      </c>
    </row>
    <row r="3540" spans="1:13" x14ac:dyDescent="0.3">
      <c r="A3540" s="4">
        <f t="shared" si="389"/>
        <v>81000030</v>
      </c>
      <c r="B3540" s="4">
        <v>2</v>
      </c>
      <c r="C3540" s="4">
        <f>INDEX(属性!F:F,MATCH(强化!A3540,属性!A:A,0))</f>
        <v>17</v>
      </c>
      <c r="D3540" s="4">
        <f t="shared" si="390"/>
        <v>58</v>
      </c>
      <c r="E3540" s="4">
        <v>0</v>
      </c>
      <c r="F3540" s="4">
        <v>0</v>
      </c>
      <c r="G3540" s="4">
        <v>0</v>
      </c>
      <c r="H3540" s="4">
        <f t="shared" si="392"/>
        <v>970</v>
      </c>
      <c r="I3540" s="4">
        <f t="shared" si="393"/>
        <v>0</v>
      </c>
      <c r="J3540" s="4">
        <f t="shared" si="391"/>
        <v>2230</v>
      </c>
      <c r="K3540" s="4">
        <f t="shared" si="388"/>
        <v>6000</v>
      </c>
      <c r="L3540" s="4">
        <f>IF(D3540=1,"",VLOOKUP(D3540,系数!$AA$1:$AJ$12,MATCH(C3540,圣物评级,0),1))</f>
        <v>30</v>
      </c>
      <c r="M3540" s="4">
        <f t="shared" si="394"/>
        <v>35984</v>
      </c>
    </row>
    <row r="3541" spans="1:13" x14ac:dyDescent="0.3">
      <c r="A3541" s="4">
        <f t="shared" si="389"/>
        <v>81000030</v>
      </c>
      <c r="B3541" s="4">
        <v>2</v>
      </c>
      <c r="C3541" s="4">
        <f>INDEX(属性!F:F,MATCH(强化!A3541,属性!A:A,0))</f>
        <v>17</v>
      </c>
      <c r="D3541" s="4">
        <f t="shared" si="390"/>
        <v>59</v>
      </c>
      <c r="E3541" s="4">
        <v>0</v>
      </c>
      <c r="F3541" s="4">
        <v>0</v>
      </c>
      <c r="G3541" s="4">
        <v>0</v>
      </c>
      <c r="H3541" s="4">
        <f t="shared" si="392"/>
        <v>980</v>
      </c>
      <c r="I3541" s="4">
        <f t="shared" si="393"/>
        <v>0</v>
      </c>
      <c r="J3541" s="4">
        <f t="shared" si="391"/>
        <v>2386</v>
      </c>
      <c r="K3541" s="4">
        <f t="shared" si="388"/>
        <v>6000</v>
      </c>
      <c r="L3541" s="4">
        <f>IF(D3541=1,"",VLOOKUP(D3541,系数!$AA$1:$AJ$12,MATCH(C3541,圣物评级,0),1))</f>
        <v>30</v>
      </c>
      <c r="M3541" s="4">
        <f t="shared" si="394"/>
        <v>38214</v>
      </c>
    </row>
    <row r="3542" spans="1:13" x14ac:dyDescent="0.3">
      <c r="A3542" s="4">
        <f t="shared" si="389"/>
        <v>81000030</v>
      </c>
      <c r="B3542" s="4">
        <v>2</v>
      </c>
      <c r="C3542" s="4">
        <f>INDEX(属性!F:F,MATCH(强化!A3542,属性!A:A,0))</f>
        <v>17</v>
      </c>
      <c r="D3542" s="4">
        <f t="shared" si="390"/>
        <v>60</v>
      </c>
      <c r="E3542" s="4">
        <v>0</v>
      </c>
      <c r="F3542" s="4">
        <v>0</v>
      </c>
      <c r="G3542" s="4">
        <v>0</v>
      </c>
      <c r="H3542" s="4">
        <f t="shared" si="392"/>
        <v>990</v>
      </c>
      <c r="I3542" s="4">
        <f t="shared" si="393"/>
        <v>0</v>
      </c>
      <c r="J3542" s="4">
        <f t="shared" si="391"/>
        <v>2553</v>
      </c>
      <c r="K3542" s="4">
        <f t="shared" si="388"/>
        <v>6000</v>
      </c>
      <c r="L3542" s="4">
        <f>IF(D3542=1,"",VLOOKUP(D3542,系数!$AA$1:$AJ$12,MATCH(C3542,圣物评级,0),1))</f>
        <v>35</v>
      </c>
      <c r="M3542" s="4">
        <f t="shared" si="394"/>
        <v>40600</v>
      </c>
    </row>
    <row r="3543" spans="1:13" x14ac:dyDescent="0.3">
      <c r="A3543" s="4">
        <f t="shared" si="389"/>
        <v>81000030</v>
      </c>
      <c r="B3543" s="4">
        <v>2</v>
      </c>
      <c r="C3543" s="4">
        <f>INDEX(属性!F:F,MATCH(强化!A3543,属性!A:A,0))</f>
        <v>17</v>
      </c>
      <c r="D3543" s="4">
        <f t="shared" si="390"/>
        <v>61</v>
      </c>
      <c r="E3543" s="4">
        <v>0</v>
      </c>
      <c r="F3543" s="4">
        <v>0</v>
      </c>
      <c r="G3543" s="4">
        <v>0</v>
      </c>
      <c r="H3543" s="4">
        <f t="shared" si="392"/>
        <v>1000</v>
      </c>
      <c r="I3543" s="4">
        <f t="shared" si="393"/>
        <v>0</v>
      </c>
      <c r="J3543" s="4">
        <f t="shared" si="391"/>
        <v>2782</v>
      </c>
      <c r="K3543" s="4">
        <f t="shared" si="388"/>
        <v>6000</v>
      </c>
      <c r="L3543" s="4">
        <f>IF(D3543=1,"",VLOOKUP(D3543,系数!$AA$1:$AJ$12,MATCH(C3543,圣物评级,0),1))</f>
        <v>35</v>
      </c>
      <c r="M3543" s="4">
        <f t="shared" si="394"/>
        <v>43153</v>
      </c>
    </row>
    <row r="3544" spans="1:13" x14ac:dyDescent="0.3">
      <c r="A3544" s="4">
        <f t="shared" si="389"/>
        <v>81000030</v>
      </c>
      <c r="B3544" s="4">
        <v>2</v>
      </c>
      <c r="C3544" s="4">
        <f>INDEX(属性!F:F,MATCH(强化!A3544,属性!A:A,0))</f>
        <v>17</v>
      </c>
      <c r="D3544" s="4">
        <f t="shared" si="390"/>
        <v>62</v>
      </c>
      <c r="E3544" s="4">
        <v>0</v>
      </c>
      <c r="F3544" s="4">
        <v>0</v>
      </c>
      <c r="G3544" s="4">
        <v>0</v>
      </c>
      <c r="H3544" s="4">
        <f t="shared" si="392"/>
        <v>1010</v>
      </c>
      <c r="I3544" s="4">
        <f t="shared" si="393"/>
        <v>0</v>
      </c>
      <c r="J3544" s="4">
        <f t="shared" si="391"/>
        <v>3032</v>
      </c>
      <c r="K3544" s="4">
        <f t="shared" si="388"/>
        <v>6000</v>
      </c>
      <c r="L3544" s="4">
        <f>IF(D3544=1,"",VLOOKUP(D3544,系数!$AA$1:$AJ$12,MATCH(C3544,圣物评级,0),1))</f>
        <v>35</v>
      </c>
      <c r="M3544" s="4">
        <f t="shared" si="394"/>
        <v>45935</v>
      </c>
    </row>
    <row r="3545" spans="1:13" x14ac:dyDescent="0.3">
      <c r="A3545" s="4">
        <f t="shared" si="389"/>
        <v>81000030</v>
      </c>
      <c r="B3545" s="4">
        <v>2</v>
      </c>
      <c r="C3545" s="4">
        <f>INDEX(属性!F:F,MATCH(强化!A3545,属性!A:A,0))</f>
        <v>17</v>
      </c>
      <c r="D3545" s="4">
        <f t="shared" si="390"/>
        <v>63</v>
      </c>
      <c r="E3545" s="4">
        <v>0</v>
      </c>
      <c r="F3545" s="4">
        <v>0</v>
      </c>
      <c r="G3545" s="4">
        <v>0</v>
      </c>
      <c r="H3545" s="4">
        <f t="shared" si="392"/>
        <v>1020</v>
      </c>
      <c r="I3545" s="4">
        <f t="shared" si="393"/>
        <v>0</v>
      </c>
      <c r="J3545" s="4">
        <f t="shared" si="391"/>
        <v>3304</v>
      </c>
      <c r="K3545" s="4">
        <f t="shared" si="388"/>
        <v>6000</v>
      </c>
      <c r="L3545" s="4">
        <f>IF(D3545=1,"",VLOOKUP(D3545,系数!$AA$1:$AJ$12,MATCH(C3545,圣物评级,0),1))</f>
        <v>35</v>
      </c>
      <c r="M3545" s="4">
        <f t="shared" si="394"/>
        <v>48967</v>
      </c>
    </row>
    <row r="3546" spans="1:13" x14ac:dyDescent="0.3">
      <c r="A3546" s="4">
        <f t="shared" si="389"/>
        <v>81000030</v>
      </c>
      <c r="B3546" s="4">
        <v>2</v>
      </c>
      <c r="C3546" s="4">
        <f>INDEX(属性!F:F,MATCH(强化!A3546,属性!A:A,0))</f>
        <v>17</v>
      </c>
      <c r="D3546" s="4">
        <f t="shared" si="390"/>
        <v>64</v>
      </c>
      <c r="E3546" s="4">
        <v>0</v>
      </c>
      <c r="F3546" s="4">
        <v>0</v>
      </c>
      <c r="G3546" s="4">
        <v>0</v>
      </c>
      <c r="H3546" s="4">
        <f t="shared" si="392"/>
        <v>1030</v>
      </c>
      <c r="I3546" s="4">
        <f t="shared" si="393"/>
        <v>0</v>
      </c>
      <c r="J3546" s="4">
        <f t="shared" si="391"/>
        <v>3601</v>
      </c>
      <c r="K3546" s="4">
        <f t="shared" si="388"/>
        <v>6000</v>
      </c>
      <c r="L3546" s="4">
        <f>IF(D3546=1,"",VLOOKUP(D3546,系数!$AA$1:$AJ$12,MATCH(C3546,圣物评级,0),1))</f>
        <v>35</v>
      </c>
      <c r="M3546" s="4">
        <f t="shared" si="394"/>
        <v>52271</v>
      </c>
    </row>
    <row r="3547" spans="1:13" x14ac:dyDescent="0.3">
      <c r="A3547" s="4">
        <f t="shared" si="389"/>
        <v>81000030</v>
      </c>
      <c r="B3547" s="4">
        <v>2</v>
      </c>
      <c r="C3547" s="4">
        <f>INDEX(属性!F:F,MATCH(强化!A3547,属性!A:A,0))</f>
        <v>17</v>
      </c>
      <c r="D3547" s="4">
        <f t="shared" si="390"/>
        <v>65</v>
      </c>
      <c r="E3547" s="4">
        <v>0</v>
      </c>
      <c r="F3547" s="4">
        <v>0</v>
      </c>
      <c r="G3547" s="4">
        <v>0</v>
      </c>
      <c r="H3547" s="4">
        <f t="shared" si="392"/>
        <v>1040</v>
      </c>
      <c r="I3547" s="4">
        <f t="shared" si="393"/>
        <v>0</v>
      </c>
      <c r="J3547" s="4">
        <f t="shared" si="391"/>
        <v>3925</v>
      </c>
      <c r="K3547" s="4">
        <f t="shared" si="388"/>
        <v>6000</v>
      </c>
      <c r="L3547" s="4">
        <f>IF(D3547=1,"",VLOOKUP(D3547,系数!$AA$1:$AJ$12,MATCH(C3547,圣物评级,0),1))</f>
        <v>35</v>
      </c>
      <c r="M3547" s="4">
        <f t="shared" si="394"/>
        <v>55872</v>
      </c>
    </row>
    <row r="3548" spans="1:13" x14ac:dyDescent="0.3">
      <c r="A3548" s="4">
        <f t="shared" si="389"/>
        <v>81000030</v>
      </c>
      <c r="B3548" s="4">
        <v>2</v>
      </c>
      <c r="C3548" s="4">
        <f>INDEX(属性!F:F,MATCH(强化!A3548,属性!A:A,0))</f>
        <v>17</v>
      </c>
      <c r="D3548" s="4">
        <f t="shared" si="390"/>
        <v>66</v>
      </c>
      <c r="E3548" s="4">
        <v>0</v>
      </c>
      <c r="F3548" s="4">
        <v>0</v>
      </c>
      <c r="G3548" s="4">
        <v>0</v>
      </c>
      <c r="H3548" s="4">
        <f t="shared" si="392"/>
        <v>1050</v>
      </c>
      <c r="I3548" s="4">
        <f t="shared" si="393"/>
        <v>0</v>
      </c>
      <c r="J3548" s="4">
        <f t="shared" si="391"/>
        <v>4278</v>
      </c>
      <c r="K3548" s="4">
        <f t="shared" si="388"/>
        <v>6000</v>
      </c>
      <c r="L3548" s="4">
        <f>IF(D3548=1,"",VLOOKUP(D3548,系数!$AA$1:$AJ$12,MATCH(C3548,圣物评级,0),1))</f>
        <v>35</v>
      </c>
      <c r="M3548" s="4">
        <f t="shared" si="394"/>
        <v>59797</v>
      </c>
    </row>
    <row r="3549" spans="1:13" x14ac:dyDescent="0.3">
      <c r="A3549" s="4">
        <f t="shared" si="389"/>
        <v>81000030</v>
      </c>
      <c r="B3549" s="4">
        <v>2</v>
      </c>
      <c r="C3549" s="4">
        <f>INDEX(属性!F:F,MATCH(强化!A3549,属性!A:A,0))</f>
        <v>17</v>
      </c>
      <c r="D3549" s="4">
        <f t="shared" si="390"/>
        <v>67</v>
      </c>
      <c r="E3549" s="4">
        <v>0</v>
      </c>
      <c r="F3549" s="4">
        <v>0</v>
      </c>
      <c r="G3549" s="4">
        <v>0</v>
      </c>
      <c r="H3549" s="4">
        <f t="shared" si="392"/>
        <v>1060</v>
      </c>
      <c r="I3549" s="4">
        <f t="shared" si="393"/>
        <v>0</v>
      </c>
      <c r="J3549" s="4">
        <f t="shared" si="391"/>
        <v>4663</v>
      </c>
      <c r="K3549" s="4">
        <f t="shared" si="388"/>
        <v>6000</v>
      </c>
      <c r="L3549" s="4">
        <f>IF(D3549=1,"",VLOOKUP(D3549,系数!$AA$1:$AJ$12,MATCH(C3549,圣物评级,0),1))</f>
        <v>35</v>
      </c>
      <c r="M3549" s="4">
        <f t="shared" si="394"/>
        <v>64075</v>
      </c>
    </row>
    <row r="3550" spans="1:13" x14ac:dyDescent="0.3">
      <c r="A3550" s="4">
        <f t="shared" si="389"/>
        <v>81000030</v>
      </c>
      <c r="B3550" s="4">
        <v>2</v>
      </c>
      <c r="C3550" s="4">
        <f>INDEX(属性!F:F,MATCH(强化!A3550,属性!A:A,0))</f>
        <v>17</v>
      </c>
      <c r="D3550" s="4">
        <f t="shared" si="390"/>
        <v>68</v>
      </c>
      <c r="E3550" s="4">
        <v>0</v>
      </c>
      <c r="F3550" s="4">
        <v>0</v>
      </c>
      <c r="G3550" s="4">
        <v>0</v>
      </c>
      <c r="H3550" s="4">
        <f t="shared" si="392"/>
        <v>1070</v>
      </c>
      <c r="I3550" s="4">
        <f t="shared" si="393"/>
        <v>0</v>
      </c>
      <c r="J3550" s="4">
        <f t="shared" si="391"/>
        <v>5082</v>
      </c>
      <c r="K3550" s="4">
        <f t="shared" si="388"/>
        <v>6000</v>
      </c>
      <c r="L3550" s="4">
        <f>IF(D3550=1,"",VLOOKUP(D3550,系数!$AA$1:$AJ$12,MATCH(C3550,圣物评级,0),1))</f>
        <v>35</v>
      </c>
      <c r="M3550" s="4">
        <f t="shared" si="394"/>
        <v>68738</v>
      </c>
    </row>
    <row r="3551" spans="1:13" x14ac:dyDescent="0.3">
      <c r="A3551" s="4">
        <f t="shared" si="389"/>
        <v>81000030</v>
      </c>
      <c r="B3551" s="4">
        <v>2</v>
      </c>
      <c r="C3551" s="4">
        <f>INDEX(属性!F:F,MATCH(强化!A3551,属性!A:A,0))</f>
        <v>17</v>
      </c>
      <c r="D3551" s="4">
        <f t="shared" si="390"/>
        <v>69</v>
      </c>
      <c r="E3551" s="4">
        <v>0</v>
      </c>
      <c r="F3551" s="4">
        <v>0</v>
      </c>
      <c r="G3551" s="4">
        <v>0</v>
      </c>
      <c r="H3551" s="4">
        <f t="shared" si="392"/>
        <v>1080</v>
      </c>
      <c r="I3551" s="4">
        <f t="shared" si="393"/>
        <v>0</v>
      </c>
      <c r="J3551" s="4">
        <f t="shared" si="391"/>
        <v>5539</v>
      </c>
      <c r="K3551" s="4">
        <f t="shared" si="388"/>
        <v>6000</v>
      </c>
      <c r="L3551" s="4">
        <f>IF(D3551=1,"",VLOOKUP(D3551,系数!$AA$1:$AJ$12,MATCH(C3551,圣物评级,0),1))</f>
        <v>35</v>
      </c>
      <c r="M3551" s="4">
        <f t="shared" si="394"/>
        <v>73820</v>
      </c>
    </row>
    <row r="3552" spans="1:13" x14ac:dyDescent="0.3">
      <c r="A3552" s="4">
        <f t="shared" si="389"/>
        <v>81000030</v>
      </c>
      <c r="B3552" s="4">
        <v>2</v>
      </c>
      <c r="C3552" s="4">
        <f>INDEX(属性!F:F,MATCH(强化!A3552,属性!A:A,0))</f>
        <v>17</v>
      </c>
      <c r="D3552" s="4">
        <f t="shared" si="390"/>
        <v>70</v>
      </c>
      <c r="E3552" s="4">
        <v>0</v>
      </c>
      <c r="F3552" s="4">
        <v>0</v>
      </c>
      <c r="G3552" s="4">
        <v>0</v>
      </c>
      <c r="H3552" s="4">
        <f t="shared" si="392"/>
        <v>1090</v>
      </c>
      <c r="I3552" s="4">
        <f t="shared" si="393"/>
        <v>0</v>
      </c>
      <c r="J3552" s="4">
        <f t="shared" si="391"/>
        <v>6037</v>
      </c>
      <c r="K3552" s="4">
        <f t="shared" si="388"/>
        <v>6000</v>
      </c>
      <c r="L3552" s="4">
        <f>IF(D3552=1,"",VLOOKUP(D3552,系数!$AA$1:$AJ$12,MATCH(C3552,圣物评级,0),1))</f>
        <v>40</v>
      </c>
      <c r="M3552" s="4">
        <f t="shared" si="394"/>
        <v>79359</v>
      </c>
    </row>
    <row r="3553" spans="1:13" x14ac:dyDescent="0.3">
      <c r="A3553" s="4">
        <f t="shared" si="389"/>
        <v>81000030</v>
      </c>
      <c r="B3553" s="4">
        <v>2</v>
      </c>
      <c r="C3553" s="4">
        <f>INDEX(属性!F:F,MATCH(强化!A3553,属性!A:A,0))</f>
        <v>17</v>
      </c>
      <c r="D3553" s="4">
        <f t="shared" si="390"/>
        <v>71</v>
      </c>
      <c r="E3553" s="4">
        <v>0</v>
      </c>
      <c r="F3553" s="4">
        <v>0</v>
      </c>
      <c r="G3553" s="4">
        <v>0</v>
      </c>
      <c r="H3553" s="4">
        <f t="shared" si="392"/>
        <v>1100</v>
      </c>
      <c r="I3553" s="4">
        <f t="shared" si="393"/>
        <v>0</v>
      </c>
      <c r="J3553" s="4">
        <f t="shared" si="391"/>
        <v>6701</v>
      </c>
      <c r="K3553" s="4">
        <f t="shared" si="388"/>
        <v>6000</v>
      </c>
      <c r="L3553" s="4">
        <f>IF(D3553=1,"",VLOOKUP(D3553,系数!$AA$1:$AJ$12,MATCH(C3553,圣物评级,0),1))</f>
        <v>40</v>
      </c>
      <c r="M3553" s="4">
        <f t="shared" si="394"/>
        <v>85396</v>
      </c>
    </row>
    <row r="3554" spans="1:13" x14ac:dyDescent="0.3">
      <c r="A3554" s="4">
        <f t="shared" si="389"/>
        <v>81000030</v>
      </c>
      <c r="B3554" s="4">
        <v>2</v>
      </c>
      <c r="C3554" s="4">
        <f>INDEX(属性!F:F,MATCH(强化!A3554,属性!A:A,0))</f>
        <v>17</v>
      </c>
      <c r="D3554" s="4">
        <f t="shared" si="390"/>
        <v>72</v>
      </c>
      <c r="E3554" s="4">
        <v>0</v>
      </c>
      <c r="F3554" s="4">
        <v>0</v>
      </c>
      <c r="G3554" s="4">
        <v>0</v>
      </c>
      <c r="H3554" s="4">
        <f t="shared" si="392"/>
        <v>1110</v>
      </c>
      <c r="I3554" s="4">
        <f t="shared" si="393"/>
        <v>0</v>
      </c>
      <c r="J3554" s="4">
        <f t="shared" si="391"/>
        <v>7438</v>
      </c>
      <c r="K3554" s="4">
        <f t="shared" si="388"/>
        <v>6000</v>
      </c>
      <c r="L3554" s="4">
        <f>IF(D3554=1,"",VLOOKUP(D3554,系数!$AA$1:$AJ$12,MATCH(C3554,圣物评级,0),1))</f>
        <v>40</v>
      </c>
      <c r="M3554" s="4">
        <f t="shared" si="394"/>
        <v>92097</v>
      </c>
    </row>
    <row r="3555" spans="1:13" x14ac:dyDescent="0.3">
      <c r="A3555" s="4">
        <f t="shared" si="389"/>
        <v>81000030</v>
      </c>
      <c r="B3555" s="4">
        <v>2</v>
      </c>
      <c r="C3555" s="4">
        <f>INDEX(属性!F:F,MATCH(强化!A3555,属性!A:A,0))</f>
        <v>17</v>
      </c>
      <c r="D3555" s="4">
        <f t="shared" si="390"/>
        <v>73</v>
      </c>
      <c r="E3555" s="4">
        <v>0</v>
      </c>
      <c r="F3555" s="4">
        <v>0</v>
      </c>
      <c r="G3555" s="4">
        <v>0</v>
      </c>
      <c r="H3555" s="4">
        <f t="shared" si="392"/>
        <v>1120</v>
      </c>
      <c r="I3555" s="4">
        <f t="shared" si="393"/>
        <v>0</v>
      </c>
      <c r="J3555" s="4">
        <f t="shared" si="391"/>
        <v>8256</v>
      </c>
      <c r="K3555" s="4">
        <f t="shared" si="388"/>
        <v>6000</v>
      </c>
      <c r="L3555" s="4">
        <f>IF(D3555=1,"",VLOOKUP(D3555,系数!$AA$1:$AJ$12,MATCH(C3555,圣物评级,0),1))</f>
        <v>40</v>
      </c>
      <c r="M3555" s="4">
        <f t="shared" si="394"/>
        <v>99535</v>
      </c>
    </row>
    <row r="3556" spans="1:13" x14ac:dyDescent="0.3">
      <c r="A3556" s="4">
        <f t="shared" si="389"/>
        <v>81000030</v>
      </c>
      <c r="B3556" s="4">
        <v>2</v>
      </c>
      <c r="C3556" s="4">
        <f>INDEX(属性!F:F,MATCH(强化!A3556,属性!A:A,0))</f>
        <v>17</v>
      </c>
      <c r="D3556" s="4">
        <f t="shared" si="390"/>
        <v>74</v>
      </c>
      <c r="E3556" s="4">
        <v>0</v>
      </c>
      <c r="F3556" s="4">
        <v>0</v>
      </c>
      <c r="G3556" s="4">
        <v>0</v>
      </c>
      <c r="H3556" s="4">
        <f t="shared" si="392"/>
        <v>1130</v>
      </c>
      <c r="I3556" s="4">
        <f t="shared" si="393"/>
        <v>0</v>
      </c>
      <c r="J3556" s="4">
        <f t="shared" si="391"/>
        <v>9164</v>
      </c>
      <c r="K3556" s="4">
        <f t="shared" si="388"/>
        <v>6000</v>
      </c>
      <c r="L3556" s="4">
        <f>IF(D3556=1,"",VLOOKUP(D3556,系数!$AA$1:$AJ$12,MATCH(C3556,圣物评级,0),1))</f>
        <v>40</v>
      </c>
      <c r="M3556" s="4">
        <f t="shared" si="394"/>
        <v>107791</v>
      </c>
    </row>
    <row r="3557" spans="1:13" x14ac:dyDescent="0.3">
      <c r="A3557" s="4">
        <f t="shared" si="389"/>
        <v>81000030</v>
      </c>
      <c r="B3557" s="4">
        <v>2</v>
      </c>
      <c r="C3557" s="4">
        <f>INDEX(属性!F:F,MATCH(强化!A3557,属性!A:A,0))</f>
        <v>17</v>
      </c>
      <c r="D3557" s="4">
        <f t="shared" si="390"/>
        <v>75</v>
      </c>
      <c r="E3557" s="4">
        <v>0</v>
      </c>
      <c r="F3557" s="4">
        <v>0</v>
      </c>
      <c r="G3557" s="4">
        <v>0</v>
      </c>
      <c r="H3557" s="4">
        <f t="shared" si="392"/>
        <v>1140</v>
      </c>
      <c r="I3557" s="4">
        <f t="shared" si="393"/>
        <v>0</v>
      </c>
      <c r="J3557" s="4">
        <f t="shared" si="391"/>
        <v>10172</v>
      </c>
      <c r="K3557" s="4">
        <f t="shared" si="388"/>
        <v>6000</v>
      </c>
      <c r="L3557" s="4">
        <f>IF(D3557=1,"",VLOOKUP(D3557,系数!$AA$1:$AJ$12,MATCH(C3557,圣物评级,0),1))</f>
        <v>40</v>
      </c>
      <c r="M3557" s="4">
        <f t="shared" si="394"/>
        <v>116955</v>
      </c>
    </row>
    <row r="3558" spans="1:13" x14ac:dyDescent="0.3">
      <c r="A3558" s="4">
        <f t="shared" si="389"/>
        <v>81000030</v>
      </c>
      <c r="B3558" s="4">
        <v>2</v>
      </c>
      <c r="C3558" s="4">
        <f>INDEX(属性!F:F,MATCH(强化!A3558,属性!A:A,0))</f>
        <v>17</v>
      </c>
      <c r="D3558" s="4">
        <f t="shared" si="390"/>
        <v>76</v>
      </c>
      <c r="E3558" s="4">
        <v>0</v>
      </c>
      <c r="F3558" s="4">
        <v>0</v>
      </c>
      <c r="G3558" s="4">
        <v>0</v>
      </c>
      <c r="H3558" s="4">
        <f t="shared" si="392"/>
        <v>1150</v>
      </c>
      <c r="I3558" s="4">
        <f t="shared" si="393"/>
        <v>0</v>
      </c>
      <c r="J3558" s="4">
        <f t="shared" si="391"/>
        <v>11290</v>
      </c>
      <c r="K3558" s="4">
        <f t="shared" si="388"/>
        <v>6000</v>
      </c>
      <c r="L3558" s="4">
        <f>IF(D3558=1,"",VLOOKUP(D3558,系数!$AA$1:$AJ$12,MATCH(C3558,圣物评级,0),1))</f>
        <v>40</v>
      </c>
      <c r="M3558" s="4">
        <f t="shared" si="394"/>
        <v>127127</v>
      </c>
    </row>
    <row r="3559" spans="1:13" x14ac:dyDescent="0.3">
      <c r="A3559" s="4">
        <f t="shared" si="389"/>
        <v>81000030</v>
      </c>
      <c r="B3559" s="4">
        <v>2</v>
      </c>
      <c r="C3559" s="4">
        <f>INDEX(属性!F:F,MATCH(强化!A3559,属性!A:A,0))</f>
        <v>17</v>
      </c>
      <c r="D3559" s="4">
        <f t="shared" si="390"/>
        <v>77</v>
      </c>
      <c r="E3559" s="4">
        <v>0</v>
      </c>
      <c r="F3559" s="4">
        <v>0</v>
      </c>
      <c r="G3559" s="4">
        <v>0</v>
      </c>
      <c r="H3559" s="4">
        <f t="shared" si="392"/>
        <v>1160</v>
      </c>
      <c r="I3559" s="4">
        <f t="shared" si="393"/>
        <v>0</v>
      </c>
      <c r="J3559" s="4">
        <f t="shared" si="391"/>
        <v>12531</v>
      </c>
      <c r="K3559" s="4">
        <f t="shared" si="388"/>
        <v>6000</v>
      </c>
      <c r="L3559" s="4">
        <f>IF(D3559=1,"",VLOOKUP(D3559,系数!$AA$1:$AJ$12,MATCH(C3559,圣物评级,0),1))</f>
        <v>40</v>
      </c>
      <c r="M3559" s="4">
        <f t="shared" si="394"/>
        <v>138417</v>
      </c>
    </row>
    <row r="3560" spans="1:13" x14ac:dyDescent="0.3">
      <c r="A3560" s="4">
        <f t="shared" si="389"/>
        <v>81000030</v>
      </c>
      <c r="B3560" s="4">
        <v>2</v>
      </c>
      <c r="C3560" s="4">
        <f>INDEX(属性!F:F,MATCH(强化!A3560,属性!A:A,0))</f>
        <v>17</v>
      </c>
      <c r="D3560" s="4">
        <f t="shared" si="390"/>
        <v>78</v>
      </c>
      <c r="E3560" s="4">
        <v>0</v>
      </c>
      <c r="F3560" s="4">
        <v>0</v>
      </c>
      <c r="G3560" s="4">
        <v>0</v>
      </c>
      <c r="H3560" s="4">
        <f t="shared" si="392"/>
        <v>1170</v>
      </c>
      <c r="I3560" s="4">
        <f t="shared" si="393"/>
        <v>0</v>
      </c>
      <c r="J3560" s="4">
        <f t="shared" si="391"/>
        <v>13909</v>
      </c>
      <c r="K3560" s="4">
        <f t="shared" si="388"/>
        <v>6000</v>
      </c>
      <c r="L3560" s="4">
        <f>IF(D3560=1,"",VLOOKUP(D3560,系数!$AA$1:$AJ$12,MATCH(C3560,圣物评级,0),1))</f>
        <v>40</v>
      </c>
      <c r="M3560" s="4">
        <f t="shared" si="394"/>
        <v>150948</v>
      </c>
    </row>
    <row r="3561" spans="1:13" x14ac:dyDescent="0.3">
      <c r="A3561" s="4">
        <f t="shared" si="389"/>
        <v>81000030</v>
      </c>
      <c r="B3561" s="4">
        <v>2</v>
      </c>
      <c r="C3561" s="4">
        <f>INDEX(属性!F:F,MATCH(强化!A3561,属性!A:A,0))</f>
        <v>17</v>
      </c>
      <c r="D3561" s="4">
        <f t="shared" si="390"/>
        <v>79</v>
      </c>
      <c r="E3561" s="4">
        <v>0</v>
      </c>
      <c r="F3561" s="4">
        <v>0</v>
      </c>
      <c r="G3561" s="4">
        <v>0</v>
      </c>
      <c r="H3561" s="4">
        <f t="shared" si="392"/>
        <v>1180</v>
      </c>
      <c r="I3561" s="4">
        <f t="shared" si="393"/>
        <v>0</v>
      </c>
      <c r="J3561" s="4">
        <f t="shared" si="391"/>
        <v>15438</v>
      </c>
      <c r="K3561" s="4">
        <f t="shared" si="388"/>
        <v>6000</v>
      </c>
      <c r="L3561" s="4">
        <f>IF(D3561=1,"",VLOOKUP(D3561,系数!$AA$1:$AJ$12,MATCH(C3561,圣物评级,0),1))</f>
        <v>40</v>
      </c>
      <c r="M3561" s="4">
        <f t="shared" si="394"/>
        <v>164857</v>
      </c>
    </row>
    <row r="3562" spans="1:13" x14ac:dyDescent="0.3">
      <c r="A3562" s="4">
        <f t="shared" si="389"/>
        <v>81000030</v>
      </c>
      <c r="B3562" s="4">
        <v>2</v>
      </c>
      <c r="C3562" s="4">
        <f>INDEX(属性!F:F,MATCH(强化!A3562,属性!A:A,0))</f>
        <v>17</v>
      </c>
      <c r="D3562" s="4">
        <f t="shared" si="390"/>
        <v>80</v>
      </c>
      <c r="E3562" s="4">
        <v>0</v>
      </c>
      <c r="F3562" s="4">
        <v>0</v>
      </c>
      <c r="G3562" s="4">
        <v>0</v>
      </c>
      <c r="H3562" s="4">
        <f t="shared" si="392"/>
        <v>1190</v>
      </c>
      <c r="I3562" s="4">
        <f t="shared" si="393"/>
        <v>0</v>
      </c>
      <c r="J3562" s="4">
        <f t="shared" si="391"/>
        <v>18000</v>
      </c>
      <c r="K3562" s="4">
        <f t="shared" si="388"/>
        <v>6000</v>
      </c>
      <c r="L3562" s="4">
        <f>IF(D3562=1,"",VLOOKUP(D3562,系数!$AA$1:$AJ$12,MATCH(C3562,圣物评级,0),1))</f>
        <v>45</v>
      </c>
      <c r="M3562" s="4">
        <f t="shared" si="394"/>
        <v>180295</v>
      </c>
    </row>
    <row r="3563" spans="1:13" x14ac:dyDescent="0.3">
      <c r="A3563" s="4">
        <f t="shared" si="389"/>
        <v>81000030</v>
      </c>
      <c r="B3563" s="4">
        <v>2</v>
      </c>
      <c r="C3563" s="4">
        <f>INDEX(属性!F:F,MATCH(强化!A3563,属性!A:A,0))</f>
        <v>17</v>
      </c>
      <c r="D3563" s="4">
        <f t="shared" si="390"/>
        <v>81</v>
      </c>
      <c r="E3563" s="4">
        <v>0</v>
      </c>
      <c r="F3563" s="4">
        <v>0</v>
      </c>
      <c r="G3563" s="4">
        <v>0</v>
      </c>
      <c r="H3563" s="4">
        <f t="shared" si="392"/>
        <v>1200</v>
      </c>
      <c r="I3563" s="4">
        <f t="shared" si="393"/>
        <v>0</v>
      </c>
      <c r="J3563" s="4">
        <f t="shared" si="391"/>
        <v>21000</v>
      </c>
      <c r="K3563" s="4">
        <f t="shared" si="388"/>
        <v>6000</v>
      </c>
      <c r="L3563" s="4">
        <f>IF(D3563=1,"",VLOOKUP(D3563,系数!$AA$1:$AJ$12,MATCH(C3563,圣物评级,0),1))</f>
        <v>45</v>
      </c>
      <c r="M3563" s="4">
        <f t="shared" si="394"/>
        <v>198295</v>
      </c>
    </row>
    <row r="3564" spans="1:13" x14ac:dyDescent="0.3">
      <c r="A3564" s="4">
        <f t="shared" si="389"/>
        <v>81000030</v>
      </c>
      <c r="B3564" s="4">
        <v>2</v>
      </c>
      <c r="C3564" s="4">
        <f>INDEX(属性!F:F,MATCH(强化!A3564,属性!A:A,0))</f>
        <v>17</v>
      </c>
      <c r="D3564" s="4">
        <f t="shared" si="390"/>
        <v>82</v>
      </c>
      <c r="E3564" s="4">
        <v>0</v>
      </c>
      <c r="F3564" s="4">
        <v>0</v>
      </c>
      <c r="G3564" s="4">
        <v>0</v>
      </c>
      <c r="H3564" s="4">
        <f t="shared" si="392"/>
        <v>1210</v>
      </c>
      <c r="I3564" s="4">
        <f t="shared" si="393"/>
        <v>0</v>
      </c>
      <c r="J3564" s="4">
        <f t="shared" si="391"/>
        <v>24000</v>
      </c>
      <c r="K3564" s="4">
        <f t="shared" si="388"/>
        <v>6000</v>
      </c>
      <c r="L3564" s="4">
        <f>IF(D3564=1,"",VLOOKUP(D3564,系数!$AA$1:$AJ$12,MATCH(C3564,圣物评级,0),1))</f>
        <v>45</v>
      </c>
      <c r="M3564" s="4">
        <f t="shared" si="394"/>
        <v>219295</v>
      </c>
    </row>
    <row r="3565" spans="1:13" x14ac:dyDescent="0.3">
      <c r="A3565" s="4">
        <f t="shared" si="389"/>
        <v>81000030</v>
      </c>
      <c r="B3565" s="4">
        <v>2</v>
      </c>
      <c r="C3565" s="4">
        <f>INDEX(属性!F:F,MATCH(强化!A3565,属性!A:A,0))</f>
        <v>17</v>
      </c>
      <c r="D3565" s="4">
        <f t="shared" si="390"/>
        <v>83</v>
      </c>
      <c r="E3565" s="4">
        <v>0</v>
      </c>
      <c r="F3565" s="4">
        <v>0</v>
      </c>
      <c r="G3565" s="4">
        <v>0</v>
      </c>
      <c r="H3565" s="4">
        <f t="shared" si="392"/>
        <v>1220</v>
      </c>
      <c r="I3565" s="4">
        <f t="shared" si="393"/>
        <v>0</v>
      </c>
      <c r="J3565" s="4">
        <f t="shared" si="391"/>
        <v>27000</v>
      </c>
      <c r="K3565" s="4">
        <f t="shared" si="388"/>
        <v>6000</v>
      </c>
      <c r="L3565" s="4">
        <f>IF(D3565=1,"",VLOOKUP(D3565,系数!$AA$1:$AJ$12,MATCH(C3565,圣物评级,0),1))</f>
        <v>45</v>
      </c>
      <c r="M3565" s="4">
        <f t="shared" si="394"/>
        <v>243295</v>
      </c>
    </row>
    <row r="3566" spans="1:13" x14ac:dyDescent="0.3">
      <c r="A3566" s="4">
        <f t="shared" si="389"/>
        <v>81000030</v>
      </c>
      <c r="B3566" s="4">
        <v>2</v>
      </c>
      <c r="C3566" s="4">
        <f>INDEX(属性!F:F,MATCH(强化!A3566,属性!A:A,0))</f>
        <v>17</v>
      </c>
      <c r="D3566" s="4">
        <f t="shared" si="390"/>
        <v>84</v>
      </c>
      <c r="E3566" s="4">
        <v>0</v>
      </c>
      <c r="F3566" s="4">
        <v>0</v>
      </c>
      <c r="G3566" s="4">
        <v>0</v>
      </c>
      <c r="H3566" s="4">
        <f t="shared" si="392"/>
        <v>1230</v>
      </c>
      <c r="I3566" s="4">
        <f t="shared" si="393"/>
        <v>0</v>
      </c>
      <c r="J3566" s="4">
        <f t="shared" si="391"/>
        <v>30000</v>
      </c>
      <c r="K3566" s="4">
        <f t="shared" si="388"/>
        <v>6000</v>
      </c>
      <c r="L3566" s="4">
        <f>IF(D3566=1,"",VLOOKUP(D3566,系数!$AA$1:$AJ$12,MATCH(C3566,圣物评级,0),1))</f>
        <v>45</v>
      </c>
      <c r="M3566" s="4">
        <f t="shared" si="394"/>
        <v>270295</v>
      </c>
    </row>
    <row r="3567" spans="1:13" x14ac:dyDescent="0.3">
      <c r="A3567" s="4">
        <f t="shared" si="389"/>
        <v>81000030</v>
      </c>
      <c r="B3567" s="4">
        <v>2</v>
      </c>
      <c r="C3567" s="4">
        <f>INDEX(属性!F:F,MATCH(强化!A3567,属性!A:A,0))</f>
        <v>17</v>
      </c>
      <c r="D3567" s="4">
        <f t="shared" si="390"/>
        <v>85</v>
      </c>
      <c r="E3567" s="4">
        <v>0</v>
      </c>
      <c r="F3567" s="4">
        <v>0</v>
      </c>
      <c r="G3567" s="4">
        <v>0</v>
      </c>
      <c r="H3567" s="4">
        <f t="shared" si="392"/>
        <v>1240</v>
      </c>
      <c r="I3567" s="4">
        <f t="shared" si="393"/>
        <v>0</v>
      </c>
      <c r="J3567" s="4">
        <f t="shared" si="391"/>
        <v>35000</v>
      </c>
      <c r="K3567" s="4">
        <f t="shared" si="388"/>
        <v>6000</v>
      </c>
      <c r="L3567" s="4">
        <f>IF(D3567=1,"",VLOOKUP(D3567,系数!$AA$1:$AJ$12,MATCH(C3567,圣物评级,0),1))</f>
        <v>45</v>
      </c>
      <c r="M3567" s="4">
        <f t="shared" si="394"/>
        <v>300295</v>
      </c>
    </row>
    <row r="3568" spans="1:13" x14ac:dyDescent="0.3">
      <c r="A3568" s="4">
        <f t="shared" si="389"/>
        <v>81000030</v>
      </c>
      <c r="B3568" s="4">
        <v>2</v>
      </c>
      <c r="C3568" s="4">
        <f>INDEX(属性!F:F,MATCH(强化!A3568,属性!A:A,0))</f>
        <v>17</v>
      </c>
      <c r="D3568" s="4">
        <f t="shared" si="390"/>
        <v>86</v>
      </c>
      <c r="E3568" s="4">
        <v>0</v>
      </c>
      <c r="F3568" s="4">
        <v>0</v>
      </c>
      <c r="G3568" s="4">
        <v>0</v>
      </c>
      <c r="H3568" s="4">
        <f t="shared" si="392"/>
        <v>1250</v>
      </c>
      <c r="I3568" s="4">
        <f t="shared" si="393"/>
        <v>0</v>
      </c>
      <c r="J3568" s="4">
        <f t="shared" si="391"/>
        <v>40000</v>
      </c>
      <c r="K3568" s="4">
        <f t="shared" si="388"/>
        <v>6000</v>
      </c>
      <c r="L3568" s="4">
        <f>IF(D3568=1,"",VLOOKUP(D3568,系数!$AA$1:$AJ$12,MATCH(C3568,圣物评级,0),1))</f>
        <v>45</v>
      </c>
      <c r="M3568" s="4">
        <f t="shared" si="394"/>
        <v>335295</v>
      </c>
    </row>
    <row r="3569" spans="1:13" x14ac:dyDescent="0.3">
      <c r="A3569" s="4">
        <f t="shared" si="389"/>
        <v>81000030</v>
      </c>
      <c r="B3569" s="4">
        <v>2</v>
      </c>
      <c r="C3569" s="4">
        <f>INDEX(属性!F:F,MATCH(强化!A3569,属性!A:A,0))</f>
        <v>17</v>
      </c>
      <c r="D3569" s="4">
        <f t="shared" si="390"/>
        <v>87</v>
      </c>
      <c r="E3569" s="4">
        <v>0</v>
      </c>
      <c r="F3569" s="4">
        <v>0</v>
      </c>
      <c r="G3569" s="4">
        <v>0</v>
      </c>
      <c r="H3569" s="4">
        <f t="shared" si="392"/>
        <v>1260</v>
      </c>
      <c r="I3569" s="4">
        <f t="shared" si="393"/>
        <v>0</v>
      </c>
      <c r="J3569" s="4">
        <f t="shared" si="391"/>
        <v>45000</v>
      </c>
      <c r="K3569" s="4">
        <f t="shared" si="388"/>
        <v>6000</v>
      </c>
      <c r="L3569" s="4">
        <f>IF(D3569=1,"",VLOOKUP(D3569,系数!$AA$1:$AJ$12,MATCH(C3569,圣物评级,0),1))</f>
        <v>45</v>
      </c>
      <c r="M3569" s="4">
        <f t="shared" si="394"/>
        <v>375295</v>
      </c>
    </row>
    <row r="3570" spans="1:13" x14ac:dyDescent="0.3">
      <c r="A3570" s="4">
        <f t="shared" si="389"/>
        <v>81000030</v>
      </c>
      <c r="B3570" s="4">
        <v>2</v>
      </c>
      <c r="C3570" s="4">
        <f>INDEX(属性!F:F,MATCH(强化!A3570,属性!A:A,0))</f>
        <v>17</v>
      </c>
      <c r="D3570" s="4">
        <f t="shared" si="390"/>
        <v>88</v>
      </c>
      <c r="E3570" s="4">
        <v>0</v>
      </c>
      <c r="F3570" s="4">
        <v>0</v>
      </c>
      <c r="G3570" s="4">
        <v>0</v>
      </c>
      <c r="H3570" s="4">
        <f t="shared" si="392"/>
        <v>1270</v>
      </c>
      <c r="I3570" s="4">
        <f t="shared" si="393"/>
        <v>0</v>
      </c>
      <c r="J3570" s="4">
        <f t="shared" si="391"/>
        <v>50000</v>
      </c>
      <c r="K3570" s="4">
        <f t="shared" si="388"/>
        <v>6000</v>
      </c>
      <c r="L3570" s="4">
        <f>IF(D3570=1,"",VLOOKUP(D3570,系数!$AA$1:$AJ$12,MATCH(C3570,圣物评级,0),1))</f>
        <v>45</v>
      </c>
      <c r="M3570" s="4">
        <f t="shared" si="394"/>
        <v>420295</v>
      </c>
    </row>
    <row r="3571" spans="1:13" x14ac:dyDescent="0.3">
      <c r="A3571" s="4">
        <f t="shared" si="389"/>
        <v>81000030</v>
      </c>
      <c r="B3571" s="4">
        <v>2</v>
      </c>
      <c r="C3571" s="4">
        <f>INDEX(属性!F:F,MATCH(强化!A3571,属性!A:A,0))</f>
        <v>17</v>
      </c>
      <c r="D3571" s="4">
        <f t="shared" si="390"/>
        <v>89</v>
      </c>
      <c r="E3571" s="4">
        <v>0</v>
      </c>
      <c r="F3571" s="4">
        <v>0</v>
      </c>
      <c r="G3571" s="4">
        <v>0</v>
      </c>
      <c r="H3571" s="4">
        <f t="shared" si="392"/>
        <v>1280</v>
      </c>
      <c r="I3571" s="4">
        <f t="shared" si="393"/>
        <v>0</v>
      </c>
      <c r="J3571" s="4">
        <f t="shared" si="391"/>
        <v>55000</v>
      </c>
      <c r="K3571" s="4">
        <f t="shared" si="388"/>
        <v>6000</v>
      </c>
      <c r="L3571" s="4">
        <f>IF(D3571=1,"",VLOOKUP(D3571,系数!$AA$1:$AJ$12,MATCH(C3571,圣物评级,0),1))</f>
        <v>45</v>
      </c>
      <c r="M3571" s="4">
        <f t="shared" si="394"/>
        <v>470295</v>
      </c>
    </row>
    <row r="3572" spans="1:13" x14ac:dyDescent="0.3">
      <c r="A3572" s="4">
        <f t="shared" si="389"/>
        <v>81000030</v>
      </c>
      <c r="B3572" s="4">
        <v>2</v>
      </c>
      <c r="C3572" s="4">
        <f>INDEX(属性!F:F,MATCH(强化!A3572,属性!A:A,0))</f>
        <v>17</v>
      </c>
      <c r="D3572" s="4">
        <f t="shared" si="390"/>
        <v>90</v>
      </c>
      <c r="E3572" s="4">
        <v>0</v>
      </c>
      <c r="F3572" s="4">
        <v>0</v>
      </c>
      <c r="G3572" s="4">
        <v>0</v>
      </c>
      <c r="H3572" s="4">
        <f t="shared" si="392"/>
        <v>1290</v>
      </c>
      <c r="I3572" s="4">
        <f t="shared" si="393"/>
        <v>0</v>
      </c>
      <c r="J3572" s="4">
        <f t="shared" si="391"/>
        <v>55000</v>
      </c>
      <c r="K3572" s="4">
        <f t="shared" ref="K3572:K3635" si="395">60*100</f>
        <v>6000</v>
      </c>
      <c r="L3572" s="4">
        <f>IF(D3572=1,"",VLOOKUP(D3572,系数!$AA$1:$AJ$12,MATCH(C3572,圣物评级,0),1))</f>
        <v>50</v>
      </c>
      <c r="M3572" s="4">
        <f t="shared" si="394"/>
        <v>525295</v>
      </c>
    </row>
    <row r="3573" spans="1:13" x14ac:dyDescent="0.3">
      <c r="A3573" s="4">
        <f t="shared" si="389"/>
        <v>81000030</v>
      </c>
      <c r="B3573" s="4">
        <v>2</v>
      </c>
      <c r="C3573" s="4">
        <f>INDEX(属性!F:F,MATCH(强化!A3573,属性!A:A,0))</f>
        <v>17</v>
      </c>
      <c r="D3573" s="4">
        <f t="shared" si="390"/>
        <v>91</v>
      </c>
      <c r="E3573" s="4">
        <v>0</v>
      </c>
      <c r="F3573" s="4">
        <v>0</v>
      </c>
      <c r="G3573" s="4">
        <v>0</v>
      </c>
      <c r="H3573" s="4">
        <f t="shared" si="392"/>
        <v>1300</v>
      </c>
      <c r="I3573" s="4">
        <f t="shared" si="393"/>
        <v>0</v>
      </c>
      <c r="J3573" s="4">
        <f t="shared" si="391"/>
        <v>55000</v>
      </c>
      <c r="K3573" s="4">
        <f t="shared" si="395"/>
        <v>6000</v>
      </c>
      <c r="L3573" s="4">
        <f>IF(D3573=1,"",VLOOKUP(D3573,系数!$AA$1:$AJ$12,MATCH(C3573,圣物评级,0),1))</f>
        <v>50</v>
      </c>
      <c r="M3573" s="4">
        <f t="shared" si="394"/>
        <v>580295</v>
      </c>
    </row>
    <row r="3574" spans="1:13" x14ac:dyDescent="0.3">
      <c r="A3574" s="4">
        <f t="shared" si="389"/>
        <v>81000030</v>
      </c>
      <c r="B3574" s="4">
        <v>2</v>
      </c>
      <c r="C3574" s="4">
        <f>INDEX(属性!F:F,MATCH(强化!A3574,属性!A:A,0))</f>
        <v>17</v>
      </c>
      <c r="D3574" s="4">
        <f t="shared" si="390"/>
        <v>92</v>
      </c>
      <c r="E3574" s="4">
        <v>0</v>
      </c>
      <c r="F3574" s="4">
        <v>0</v>
      </c>
      <c r="G3574" s="4">
        <v>0</v>
      </c>
      <c r="H3574" s="4">
        <f t="shared" si="392"/>
        <v>1310</v>
      </c>
      <c r="I3574" s="4">
        <f t="shared" si="393"/>
        <v>0</v>
      </c>
      <c r="J3574" s="4">
        <f t="shared" si="391"/>
        <v>55000</v>
      </c>
      <c r="K3574" s="4">
        <f t="shared" si="395"/>
        <v>6000</v>
      </c>
      <c r="L3574" s="4">
        <f>IF(D3574=1,"",VLOOKUP(D3574,系数!$AA$1:$AJ$12,MATCH(C3574,圣物评级,0),1))</f>
        <v>50</v>
      </c>
      <c r="M3574" s="4">
        <f t="shared" si="394"/>
        <v>635295</v>
      </c>
    </row>
    <row r="3575" spans="1:13" x14ac:dyDescent="0.3">
      <c r="A3575" s="4">
        <f t="shared" si="389"/>
        <v>81000030</v>
      </c>
      <c r="B3575" s="4">
        <v>2</v>
      </c>
      <c r="C3575" s="4">
        <f>INDEX(属性!F:F,MATCH(强化!A3575,属性!A:A,0))</f>
        <v>17</v>
      </c>
      <c r="D3575" s="4">
        <f t="shared" si="390"/>
        <v>93</v>
      </c>
      <c r="E3575" s="4">
        <v>0</v>
      </c>
      <c r="F3575" s="4">
        <v>0</v>
      </c>
      <c r="G3575" s="4">
        <v>0</v>
      </c>
      <c r="H3575" s="4">
        <f t="shared" si="392"/>
        <v>1320</v>
      </c>
      <c r="I3575" s="4">
        <f t="shared" si="393"/>
        <v>0</v>
      </c>
      <c r="J3575" s="4">
        <f t="shared" si="391"/>
        <v>55000</v>
      </c>
      <c r="K3575" s="4">
        <f t="shared" si="395"/>
        <v>6000</v>
      </c>
      <c r="L3575" s="4">
        <f>IF(D3575=1,"",VLOOKUP(D3575,系数!$AA$1:$AJ$12,MATCH(C3575,圣物评级,0),1))</f>
        <v>50</v>
      </c>
      <c r="M3575" s="4">
        <f t="shared" si="394"/>
        <v>690295</v>
      </c>
    </row>
    <row r="3576" spans="1:13" x14ac:dyDescent="0.3">
      <c r="A3576" s="4">
        <f t="shared" si="389"/>
        <v>81000030</v>
      </c>
      <c r="B3576" s="4">
        <v>2</v>
      </c>
      <c r="C3576" s="4">
        <f>INDEX(属性!F:F,MATCH(强化!A3576,属性!A:A,0))</f>
        <v>17</v>
      </c>
      <c r="D3576" s="4">
        <f t="shared" si="390"/>
        <v>94</v>
      </c>
      <c r="E3576" s="4">
        <v>0</v>
      </c>
      <c r="F3576" s="4">
        <v>0</v>
      </c>
      <c r="G3576" s="4">
        <v>0</v>
      </c>
      <c r="H3576" s="4">
        <f t="shared" si="392"/>
        <v>1330</v>
      </c>
      <c r="I3576" s="4">
        <f t="shared" si="393"/>
        <v>0</v>
      </c>
      <c r="J3576" s="4">
        <f t="shared" si="391"/>
        <v>55000</v>
      </c>
      <c r="K3576" s="4">
        <f t="shared" si="395"/>
        <v>6000</v>
      </c>
      <c r="L3576" s="4">
        <f>IF(D3576=1,"",VLOOKUP(D3576,系数!$AA$1:$AJ$12,MATCH(C3576,圣物评级,0),1))</f>
        <v>50</v>
      </c>
      <c r="M3576" s="4">
        <f t="shared" si="394"/>
        <v>745295</v>
      </c>
    </row>
    <row r="3577" spans="1:13" x14ac:dyDescent="0.3">
      <c r="A3577" s="4">
        <f t="shared" si="389"/>
        <v>81000030</v>
      </c>
      <c r="B3577" s="4">
        <v>2</v>
      </c>
      <c r="C3577" s="4">
        <f>INDEX(属性!F:F,MATCH(强化!A3577,属性!A:A,0))</f>
        <v>17</v>
      </c>
      <c r="D3577" s="4">
        <f t="shared" si="390"/>
        <v>95</v>
      </c>
      <c r="E3577" s="4">
        <v>0</v>
      </c>
      <c r="F3577" s="4">
        <v>0</v>
      </c>
      <c r="G3577" s="4">
        <v>0</v>
      </c>
      <c r="H3577" s="4">
        <f t="shared" si="392"/>
        <v>1340</v>
      </c>
      <c r="I3577" s="4">
        <f t="shared" si="393"/>
        <v>0</v>
      </c>
      <c r="J3577" s="4">
        <f t="shared" si="391"/>
        <v>55000</v>
      </c>
      <c r="K3577" s="4">
        <f t="shared" si="395"/>
        <v>6000</v>
      </c>
      <c r="L3577" s="4">
        <f>IF(D3577=1,"",VLOOKUP(D3577,系数!$AA$1:$AJ$12,MATCH(C3577,圣物评级,0),1))</f>
        <v>50</v>
      </c>
      <c r="M3577" s="4">
        <f t="shared" si="394"/>
        <v>800295</v>
      </c>
    </row>
    <row r="3578" spans="1:13" x14ac:dyDescent="0.3">
      <c r="A3578" s="4">
        <f t="shared" si="389"/>
        <v>81000030</v>
      </c>
      <c r="B3578" s="4">
        <v>2</v>
      </c>
      <c r="C3578" s="4">
        <f>INDEX(属性!F:F,MATCH(强化!A3578,属性!A:A,0))</f>
        <v>17</v>
      </c>
      <c r="D3578" s="4">
        <f t="shared" si="390"/>
        <v>96</v>
      </c>
      <c r="E3578" s="4">
        <v>0</v>
      </c>
      <c r="F3578" s="4">
        <v>0</v>
      </c>
      <c r="G3578" s="4">
        <v>0</v>
      </c>
      <c r="H3578" s="4">
        <f t="shared" si="392"/>
        <v>1350</v>
      </c>
      <c r="I3578" s="4">
        <f t="shared" si="393"/>
        <v>0</v>
      </c>
      <c r="J3578" s="4">
        <f t="shared" si="391"/>
        <v>55000</v>
      </c>
      <c r="K3578" s="4">
        <f t="shared" si="395"/>
        <v>6000</v>
      </c>
      <c r="L3578" s="4">
        <f>IF(D3578=1,"",VLOOKUP(D3578,系数!$AA$1:$AJ$12,MATCH(C3578,圣物评级,0),1))</f>
        <v>50</v>
      </c>
      <c r="M3578" s="4">
        <f t="shared" si="394"/>
        <v>855295</v>
      </c>
    </row>
    <row r="3579" spans="1:13" x14ac:dyDescent="0.3">
      <c r="A3579" s="4">
        <f t="shared" si="389"/>
        <v>81000030</v>
      </c>
      <c r="B3579" s="4">
        <v>2</v>
      </c>
      <c r="C3579" s="4">
        <f>INDEX(属性!F:F,MATCH(强化!A3579,属性!A:A,0))</f>
        <v>17</v>
      </c>
      <c r="D3579" s="4">
        <f t="shared" si="390"/>
        <v>97</v>
      </c>
      <c r="E3579" s="4">
        <v>0</v>
      </c>
      <c r="F3579" s="4">
        <v>0</v>
      </c>
      <c r="G3579" s="4">
        <v>0</v>
      </c>
      <c r="H3579" s="4">
        <f t="shared" si="392"/>
        <v>1360</v>
      </c>
      <c r="I3579" s="4">
        <f t="shared" si="393"/>
        <v>0</v>
      </c>
      <c r="J3579" s="4">
        <f t="shared" si="391"/>
        <v>55000</v>
      </c>
      <c r="K3579" s="4">
        <f t="shared" si="395"/>
        <v>6000</v>
      </c>
      <c r="L3579" s="4">
        <f>IF(D3579=1,"",VLOOKUP(D3579,系数!$AA$1:$AJ$12,MATCH(C3579,圣物评级,0),1))</f>
        <v>50</v>
      </c>
      <c r="M3579" s="4">
        <f t="shared" si="394"/>
        <v>910295</v>
      </c>
    </row>
    <row r="3580" spans="1:13" x14ac:dyDescent="0.3">
      <c r="A3580" s="4">
        <f t="shared" ref="A3580:A3643" si="396">A3460+1</f>
        <v>81000030</v>
      </c>
      <c r="B3580" s="4">
        <v>2</v>
      </c>
      <c r="C3580" s="4">
        <f>INDEX(属性!F:F,MATCH(强化!A3580,属性!A:A,0))</f>
        <v>17</v>
      </c>
      <c r="D3580" s="4">
        <f t="shared" ref="D3580:D3643" si="397">D3460</f>
        <v>98</v>
      </c>
      <c r="E3580" s="4">
        <v>0</v>
      </c>
      <c r="F3580" s="4">
        <v>0</v>
      </c>
      <c r="G3580" s="4">
        <v>0</v>
      </c>
      <c r="H3580" s="4">
        <f t="shared" si="392"/>
        <v>1370</v>
      </c>
      <c r="I3580" s="4">
        <f t="shared" si="393"/>
        <v>0</v>
      </c>
      <c r="J3580" s="4">
        <f t="shared" ref="J3580:J3643" si="398">J3460</f>
        <v>55000</v>
      </c>
      <c r="K3580" s="4">
        <f t="shared" si="395"/>
        <v>6000</v>
      </c>
      <c r="L3580" s="4">
        <f>IF(D3580=1,"",VLOOKUP(D3580,系数!$AA$1:$AJ$12,MATCH(C3580,圣物评级,0),1))</f>
        <v>50</v>
      </c>
      <c r="M3580" s="4">
        <f t="shared" si="394"/>
        <v>965295</v>
      </c>
    </row>
    <row r="3581" spans="1:13" x14ac:dyDescent="0.3">
      <c r="A3581" s="4">
        <f t="shared" si="396"/>
        <v>81000030</v>
      </c>
      <c r="B3581" s="4">
        <v>2</v>
      </c>
      <c r="C3581" s="4">
        <f>INDEX(属性!F:F,MATCH(强化!A3581,属性!A:A,0))</f>
        <v>17</v>
      </c>
      <c r="D3581" s="4">
        <f t="shared" si="397"/>
        <v>99</v>
      </c>
      <c r="E3581" s="4">
        <v>0</v>
      </c>
      <c r="F3581" s="4">
        <v>0</v>
      </c>
      <c r="G3581" s="4">
        <v>0</v>
      </c>
      <c r="H3581" s="4">
        <f t="shared" si="392"/>
        <v>1380</v>
      </c>
      <c r="I3581" s="4">
        <f t="shared" si="393"/>
        <v>0</v>
      </c>
      <c r="J3581" s="4">
        <f t="shared" si="398"/>
        <v>55000</v>
      </c>
      <c r="K3581" s="4">
        <f t="shared" si="395"/>
        <v>6000</v>
      </c>
      <c r="L3581" s="4">
        <f>IF(D3581=1,"",VLOOKUP(D3581,系数!$AA$1:$AJ$12,MATCH(C3581,圣物评级,0),1))</f>
        <v>50</v>
      </c>
      <c r="M3581" s="4">
        <f t="shared" si="394"/>
        <v>1020295</v>
      </c>
    </row>
    <row r="3582" spans="1:13" x14ac:dyDescent="0.3">
      <c r="A3582" s="4">
        <f t="shared" si="396"/>
        <v>81000030</v>
      </c>
      <c r="B3582" s="4">
        <v>2</v>
      </c>
      <c r="C3582" s="4">
        <f>INDEX(属性!F:F,MATCH(强化!A3582,属性!A:A,0))</f>
        <v>17</v>
      </c>
      <c r="D3582" s="4">
        <f t="shared" si="397"/>
        <v>100</v>
      </c>
      <c r="E3582" s="4">
        <v>0</v>
      </c>
      <c r="F3582" s="4">
        <v>0</v>
      </c>
      <c r="G3582" s="4">
        <v>0</v>
      </c>
      <c r="H3582" s="4">
        <f t="shared" si="392"/>
        <v>1390</v>
      </c>
      <c r="I3582" s="4">
        <f t="shared" si="393"/>
        <v>0</v>
      </c>
      <c r="J3582" s="4">
        <f t="shared" si="398"/>
        <v>55000</v>
      </c>
      <c r="K3582" s="4">
        <f t="shared" si="395"/>
        <v>6000</v>
      </c>
      <c r="L3582" s="4">
        <f>IF(D3582=1,"",VLOOKUP(D3582,系数!$AA$1:$AJ$12,MATCH(C3582,圣物评级,0),1))</f>
        <v>55</v>
      </c>
      <c r="M3582" s="4">
        <f t="shared" si="394"/>
        <v>1075295</v>
      </c>
    </row>
    <row r="3583" spans="1:13" x14ac:dyDescent="0.3">
      <c r="A3583" s="4">
        <f t="shared" si="396"/>
        <v>81000030</v>
      </c>
      <c r="B3583" s="4">
        <v>2</v>
      </c>
      <c r="C3583" s="4">
        <f>INDEX(属性!F:F,MATCH(强化!A3583,属性!A:A,0))</f>
        <v>17</v>
      </c>
      <c r="D3583" s="4">
        <f t="shared" si="397"/>
        <v>101</v>
      </c>
      <c r="E3583" s="4">
        <v>0</v>
      </c>
      <c r="F3583" s="4">
        <v>0</v>
      </c>
      <c r="G3583" s="4">
        <v>0</v>
      </c>
      <c r="H3583" s="4">
        <f t="shared" si="392"/>
        <v>1400</v>
      </c>
      <c r="I3583" s="4">
        <f t="shared" si="393"/>
        <v>0</v>
      </c>
      <c r="J3583" s="4">
        <f t="shared" si="398"/>
        <v>55000</v>
      </c>
      <c r="K3583" s="4">
        <f t="shared" si="395"/>
        <v>6000</v>
      </c>
      <c r="L3583" s="4">
        <f>IF(D3583=1,"",VLOOKUP(D3583,系数!$AA$1:$AJ$12,MATCH(C3583,圣物评级,0),1))</f>
        <v>55</v>
      </c>
      <c r="M3583" s="4">
        <f t="shared" si="394"/>
        <v>1130295</v>
      </c>
    </row>
    <row r="3584" spans="1:13" x14ac:dyDescent="0.3">
      <c r="A3584" s="4">
        <f t="shared" si="396"/>
        <v>81000030</v>
      </c>
      <c r="B3584" s="4">
        <v>2</v>
      </c>
      <c r="C3584" s="4">
        <f>INDEX(属性!F:F,MATCH(强化!A3584,属性!A:A,0))</f>
        <v>17</v>
      </c>
      <c r="D3584" s="4">
        <f t="shared" si="397"/>
        <v>102</v>
      </c>
      <c r="E3584" s="4">
        <v>0</v>
      </c>
      <c r="F3584" s="4">
        <v>0</v>
      </c>
      <c r="G3584" s="4">
        <v>0</v>
      </c>
      <c r="H3584" s="4">
        <f t="shared" si="392"/>
        <v>1410</v>
      </c>
      <c r="I3584" s="4">
        <f t="shared" si="393"/>
        <v>0</v>
      </c>
      <c r="J3584" s="4">
        <f t="shared" si="398"/>
        <v>55000</v>
      </c>
      <c r="K3584" s="4">
        <f t="shared" si="395"/>
        <v>6000</v>
      </c>
      <c r="L3584" s="4">
        <f>IF(D3584=1,"",VLOOKUP(D3584,系数!$AA$1:$AJ$12,MATCH(C3584,圣物评级,0),1))</f>
        <v>55</v>
      </c>
      <c r="M3584" s="4">
        <f t="shared" si="394"/>
        <v>1185295</v>
      </c>
    </row>
    <row r="3585" spans="1:13" x14ac:dyDescent="0.3">
      <c r="A3585" s="4">
        <f t="shared" si="396"/>
        <v>81000030</v>
      </c>
      <c r="B3585" s="4">
        <v>2</v>
      </c>
      <c r="C3585" s="4">
        <f>INDEX(属性!F:F,MATCH(强化!A3585,属性!A:A,0))</f>
        <v>17</v>
      </c>
      <c r="D3585" s="4">
        <f t="shared" si="397"/>
        <v>103</v>
      </c>
      <c r="E3585" s="4">
        <v>0</v>
      </c>
      <c r="F3585" s="4">
        <v>0</v>
      </c>
      <c r="G3585" s="4">
        <v>0</v>
      </c>
      <c r="H3585" s="4">
        <f t="shared" si="392"/>
        <v>1420</v>
      </c>
      <c r="I3585" s="4">
        <f t="shared" si="393"/>
        <v>0</v>
      </c>
      <c r="J3585" s="4">
        <f t="shared" si="398"/>
        <v>55000</v>
      </c>
      <c r="K3585" s="4">
        <f t="shared" si="395"/>
        <v>6000</v>
      </c>
      <c r="L3585" s="4">
        <f>IF(D3585=1,"",VLOOKUP(D3585,系数!$AA$1:$AJ$12,MATCH(C3585,圣物评级,0),1))</f>
        <v>55</v>
      </c>
      <c r="M3585" s="4">
        <f t="shared" si="394"/>
        <v>1240295</v>
      </c>
    </row>
    <row r="3586" spans="1:13" x14ac:dyDescent="0.3">
      <c r="A3586" s="4">
        <f t="shared" si="396"/>
        <v>81000030</v>
      </c>
      <c r="B3586" s="4">
        <v>2</v>
      </c>
      <c r="C3586" s="4">
        <f>INDEX(属性!F:F,MATCH(强化!A3586,属性!A:A,0))</f>
        <v>17</v>
      </c>
      <c r="D3586" s="4">
        <f t="shared" si="397"/>
        <v>104</v>
      </c>
      <c r="E3586" s="4">
        <v>0</v>
      </c>
      <c r="F3586" s="4">
        <v>0</v>
      </c>
      <c r="G3586" s="4">
        <v>0</v>
      </c>
      <c r="H3586" s="4">
        <f t="shared" si="392"/>
        <v>1430</v>
      </c>
      <c r="I3586" s="4">
        <f t="shared" si="393"/>
        <v>0</v>
      </c>
      <c r="J3586" s="4">
        <f t="shared" si="398"/>
        <v>55000</v>
      </c>
      <c r="K3586" s="4">
        <f t="shared" si="395"/>
        <v>6000</v>
      </c>
      <c r="L3586" s="4">
        <f>IF(D3586=1,"",VLOOKUP(D3586,系数!$AA$1:$AJ$12,MATCH(C3586,圣物评级,0),1))</f>
        <v>55</v>
      </c>
      <c r="M3586" s="4">
        <f t="shared" si="394"/>
        <v>1295295</v>
      </c>
    </row>
    <row r="3587" spans="1:13" x14ac:dyDescent="0.3">
      <c r="A3587" s="4">
        <f t="shared" si="396"/>
        <v>81000030</v>
      </c>
      <c r="B3587" s="4">
        <v>2</v>
      </c>
      <c r="C3587" s="4">
        <f>INDEX(属性!F:F,MATCH(强化!A3587,属性!A:A,0))</f>
        <v>17</v>
      </c>
      <c r="D3587" s="4">
        <f t="shared" si="397"/>
        <v>105</v>
      </c>
      <c r="E3587" s="4">
        <v>0</v>
      </c>
      <c r="F3587" s="4">
        <v>0</v>
      </c>
      <c r="G3587" s="4">
        <v>0</v>
      </c>
      <c r="H3587" s="4">
        <f t="shared" ref="H3587:H3650" si="399">IF(B3587=1,0,VLOOKUP($C3587,圣物数值,2,0)+VLOOKUP($C3587,圣物数值,3,0)*($D3587-1))</f>
        <v>1440</v>
      </c>
      <c r="I3587" s="4">
        <f t="shared" ref="I3587:I3650" si="400">IF(B3587=2,0,VLOOKUP($C3587,圣物数值,2,0)+VLOOKUP($C3587,圣物数值,3,0)*($D3587-1))</f>
        <v>0</v>
      </c>
      <c r="J3587" s="4">
        <f t="shared" si="398"/>
        <v>55000</v>
      </c>
      <c r="K3587" s="4">
        <f t="shared" si="395"/>
        <v>6000</v>
      </c>
      <c r="L3587" s="4">
        <f>IF(D3587=1,"",VLOOKUP(D3587,系数!$AA$1:$AJ$12,MATCH(C3587,圣物评级,0),1))</f>
        <v>55</v>
      </c>
      <c r="M3587" s="4">
        <f t="shared" ref="M3587:M3650" si="401">IF(D3587=1,0,M3586+J3586)</f>
        <v>1350295</v>
      </c>
    </row>
    <row r="3588" spans="1:13" x14ac:dyDescent="0.3">
      <c r="A3588" s="4">
        <f t="shared" si="396"/>
        <v>81000030</v>
      </c>
      <c r="B3588" s="4">
        <v>2</v>
      </c>
      <c r="C3588" s="4">
        <f>INDEX(属性!F:F,MATCH(强化!A3588,属性!A:A,0))</f>
        <v>17</v>
      </c>
      <c r="D3588" s="4">
        <f t="shared" si="397"/>
        <v>106</v>
      </c>
      <c r="E3588" s="4">
        <v>0</v>
      </c>
      <c r="F3588" s="4">
        <v>0</v>
      </c>
      <c r="G3588" s="4">
        <v>0</v>
      </c>
      <c r="H3588" s="4">
        <f t="shared" si="399"/>
        <v>1450</v>
      </c>
      <c r="I3588" s="4">
        <f t="shared" si="400"/>
        <v>0</v>
      </c>
      <c r="J3588" s="4">
        <f t="shared" si="398"/>
        <v>55000</v>
      </c>
      <c r="K3588" s="4">
        <f t="shared" si="395"/>
        <v>6000</v>
      </c>
      <c r="L3588" s="4">
        <f>IF(D3588=1,"",VLOOKUP(D3588,系数!$AA$1:$AJ$12,MATCH(C3588,圣物评级,0),1))</f>
        <v>55</v>
      </c>
      <c r="M3588" s="4">
        <f t="shared" si="401"/>
        <v>1405295</v>
      </c>
    </row>
    <row r="3589" spans="1:13" x14ac:dyDescent="0.3">
      <c r="A3589" s="4">
        <f t="shared" si="396"/>
        <v>81000030</v>
      </c>
      <c r="B3589" s="4">
        <v>2</v>
      </c>
      <c r="C3589" s="4">
        <f>INDEX(属性!F:F,MATCH(强化!A3589,属性!A:A,0))</f>
        <v>17</v>
      </c>
      <c r="D3589" s="4">
        <f t="shared" si="397"/>
        <v>107</v>
      </c>
      <c r="E3589" s="4">
        <v>0</v>
      </c>
      <c r="F3589" s="4">
        <v>0</v>
      </c>
      <c r="G3589" s="4">
        <v>0</v>
      </c>
      <c r="H3589" s="4">
        <f t="shared" si="399"/>
        <v>1460</v>
      </c>
      <c r="I3589" s="4">
        <f t="shared" si="400"/>
        <v>0</v>
      </c>
      <c r="J3589" s="4">
        <f t="shared" si="398"/>
        <v>55000</v>
      </c>
      <c r="K3589" s="4">
        <f t="shared" si="395"/>
        <v>6000</v>
      </c>
      <c r="L3589" s="4">
        <f>IF(D3589=1,"",VLOOKUP(D3589,系数!$AA$1:$AJ$12,MATCH(C3589,圣物评级,0),1))</f>
        <v>55</v>
      </c>
      <c r="M3589" s="4">
        <f t="shared" si="401"/>
        <v>1460295</v>
      </c>
    </row>
    <row r="3590" spans="1:13" x14ac:dyDescent="0.3">
      <c r="A3590" s="4">
        <f t="shared" si="396"/>
        <v>81000030</v>
      </c>
      <c r="B3590" s="4">
        <v>2</v>
      </c>
      <c r="C3590" s="4">
        <f>INDEX(属性!F:F,MATCH(强化!A3590,属性!A:A,0))</f>
        <v>17</v>
      </c>
      <c r="D3590" s="4">
        <f t="shared" si="397"/>
        <v>108</v>
      </c>
      <c r="E3590" s="4">
        <v>0</v>
      </c>
      <c r="F3590" s="4">
        <v>0</v>
      </c>
      <c r="G3590" s="4">
        <v>0</v>
      </c>
      <c r="H3590" s="4">
        <f t="shared" si="399"/>
        <v>1470</v>
      </c>
      <c r="I3590" s="4">
        <f t="shared" si="400"/>
        <v>0</v>
      </c>
      <c r="J3590" s="4">
        <f t="shared" si="398"/>
        <v>55000</v>
      </c>
      <c r="K3590" s="4">
        <f t="shared" si="395"/>
        <v>6000</v>
      </c>
      <c r="L3590" s="4">
        <f>IF(D3590=1,"",VLOOKUP(D3590,系数!$AA$1:$AJ$12,MATCH(C3590,圣物评级,0),1))</f>
        <v>55</v>
      </c>
      <c r="M3590" s="4">
        <f t="shared" si="401"/>
        <v>1515295</v>
      </c>
    </row>
    <row r="3591" spans="1:13" x14ac:dyDescent="0.3">
      <c r="A3591" s="4">
        <f t="shared" si="396"/>
        <v>81000030</v>
      </c>
      <c r="B3591" s="4">
        <v>2</v>
      </c>
      <c r="C3591" s="4">
        <f>INDEX(属性!F:F,MATCH(强化!A3591,属性!A:A,0))</f>
        <v>17</v>
      </c>
      <c r="D3591" s="4">
        <f t="shared" si="397"/>
        <v>109</v>
      </c>
      <c r="E3591" s="4">
        <v>0</v>
      </c>
      <c r="F3591" s="4">
        <v>0</v>
      </c>
      <c r="G3591" s="4">
        <v>0</v>
      </c>
      <c r="H3591" s="4">
        <f t="shared" si="399"/>
        <v>1480</v>
      </c>
      <c r="I3591" s="4">
        <f t="shared" si="400"/>
        <v>0</v>
      </c>
      <c r="J3591" s="4">
        <f t="shared" si="398"/>
        <v>55000</v>
      </c>
      <c r="K3591" s="4">
        <f t="shared" si="395"/>
        <v>6000</v>
      </c>
      <c r="L3591" s="4">
        <f>IF(D3591=1,"",VLOOKUP(D3591,系数!$AA$1:$AJ$12,MATCH(C3591,圣物评级,0),1))</f>
        <v>55</v>
      </c>
      <c r="M3591" s="4">
        <f t="shared" si="401"/>
        <v>1570295</v>
      </c>
    </row>
    <row r="3592" spans="1:13" x14ac:dyDescent="0.3">
      <c r="A3592" s="4">
        <f t="shared" si="396"/>
        <v>81000030</v>
      </c>
      <c r="B3592" s="4">
        <v>2</v>
      </c>
      <c r="C3592" s="4">
        <f>INDEX(属性!F:F,MATCH(强化!A3592,属性!A:A,0))</f>
        <v>17</v>
      </c>
      <c r="D3592" s="4">
        <f t="shared" si="397"/>
        <v>110</v>
      </c>
      <c r="E3592" s="4">
        <v>0</v>
      </c>
      <c r="F3592" s="4">
        <v>0</v>
      </c>
      <c r="G3592" s="4">
        <v>0</v>
      </c>
      <c r="H3592" s="4">
        <f t="shared" si="399"/>
        <v>1490</v>
      </c>
      <c r="I3592" s="4">
        <f t="shared" si="400"/>
        <v>0</v>
      </c>
      <c r="J3592" s="4">
        <f t="shared" si="398"/>
        <v>55000</v>
      </c>
      <c r="K3592" s="4">
        <f t="shared" si="395"/>
        <v>6000</v>
      </c>
      <c r="L3592" s="4">
        <f>IF(D3592=1,"",VLOOKUP(D3592,系数!$AA$1:$AJ$12,MATCH(C3592,圣物评级,0),1))</f>
        <v>55</v>
      </c>
      <c r="M3592" s="4">
        <f t="shared" si="401"/>
        <v>1625295</v>
      </c>
    </row>
    <row r="3593" spans="1:13" x14ac:dyDescent="0.3">
      <c r="A3593" s="4">
        <f t="shared" si="396"/>
        <v>81000030</v>
      </c>
      <c r="B3593" s="4">
        <v>2</v>
      </c>
      <c r="C3593" s="4">
        <f>INDEX(属性!F:F,MATCH(强化!A3593,属性!A:A,0))</f>
        <v>17</v>
      </c>
      <c r="D3593" s="4">
        <f t="shared" si="397"/>
        <v>111</v>
      </c>
      <c r="E3593" s="4">
        <v>0</v>
      </c>
      <c r="F3593" s="4">
        <v>0</v>
      </c>
      <c r="G3593" s="4">
        <v>0</v>
      </c>
      <c r="H3593" s="4">
        <f t="shared" si="399"/>
        <v>1500</v>
      </c>
      <c r="I3593" s="4">
        <f t="shared" si="400"/>
        <v>0</v>
      </c>
      <c r="J3593" s="4">
        <f t="shared" si="398"/>
        <v>55000</v>
      </c>
      <c r="K3593" s="4">
        <f t="shared" si="395"/>
        <v>6000</v>
      </c>
      <c r="L3593" s="4">
        <f>IF(D3593=1,"",VLOOKUP(D3593,系数!$AA$1:$AJ$12,MATCH(C3593,圣物评级,0),1))</f>
        <v>55</v>
      </c>
      <c r="M3593" s="4">
        <f t="shared" si="401"/>
        <v>1680295</v>
      </c>
    </row>
    <row r="3594" spans="1:13" x14ac:dyDescent="0.3">
      <c r="A3594" s="4">
        <f t="shared" si="396"/>
        <v>81000030</v>
      </c>
      <c r="B3594" s="4">
        <v>2</v>
      </c>
      <c r="C3594" s="4">
        <f>INDEX(属性!F:F,MATCH(强化!A3594,属性!A:A,0))</f>
        <v>17</v>
      </c>
      <c r="D3594" s="4">
        <f t="shared" si="397"/>
        <v>112</v>
      </c>
      <c r="E3594" s="4">
        <v>0</v>
      </c>
      <c r="F3594" s="4">
        <v>0</v>
      </c>
      <c r="G3594" s="4">
        <v>0</v>
      </c>
      <c r="H3594" s="4">
        <f t="shared" si="399"/>
        <v>1510</v>
      </c>
      <c r="I3594" s="4">
        <f t="shared" si="400"/>
        <v>0</v>
      </c>
      <c r="J3594" s="4">
        <f t="shared" si="398"/>
        <v>55000</v>
      </c>
      <c r="K3594" s="4">
        <f t="shared" si="395"/>
        <v>6000</v>
      </c>
      <c r="L3594" s="4">
        <f>IF(D3594=1,"",VLOOKUP(D3594,系数!$AA$1:$AJ$12,MATCH(C3594,圣物评级,0),1))</f>
        <v>55</v>
      </c>
      <c r="M3594" s="4">
        <f t="shared" si="401"/>
        <v>1735295</v>
      </c>
    </row>
    <row r="3595" spans="1:13" x14ac:dyDescent="0.3">
      <c r="A3595" s="4">
        <f t="shared" si="396"/>
        <v>81000030</v>
      </c>
      <c r="B3595" s="4">
        <v>2</v>
      </c>
      <c r="C3595" s="4">
        <f>INDEX(属性!F:F,MATCH(强化!A3595,属性!A:A,0))</f>
        <v>17</v>
      </c>
      <c r="D3595" s="4">
        <f t="shared" si="397"/>
        <v>113</v>
      </c>
      <c r="E3595" s="4">
        <v>0</v>
      </c>
      <c r="F3595" s="4">
        <v>0</v>
      </c>
      <c r="G3595" s="4">
        <v>0</v>
      </c>
      <c r="H3595" s="4">
        <f t="shared" si="399"/>
        <v>1520</v>
      </c>
      <c r="I3595" s="4">
        <f t="shared" si="400"/>
        <v>0</v>
      </c>
      <c r="J3595" s="4">
        <f t="shared" si="398"/>
        <v>55000</v>
      </c>
      <c r="K3595" s="4">
        <f t="shared" si="395"/>
        <v>6000</v>
      </c>
      <c r="L3595" s="4">
        <f>IF(D3595=1,"",VLOOKUP(D3595,系数!$AA$1:$AJ$12,MATCH(C3595,圣物评级,0),1))</f>
        <v>55</v>
      </c>
      <c r="M3595" s="4">
        <f t="shared" si="401"/>
        <v>1790295</v>
      </c>
    </row>
    <row r="3596" spans="1:13" x14ac:dyDescent="0.3">
      <c r="A3596" s="4">
        <f t="shared" si="396"/>
        <v>81000030</v>
      </c>
      <c r="B3596" s="4">
        <v>2</v>
      </c>
      <c r="C3596" s="4">
        <f>INDEX(属性!F:F,MATCH(强化!A3596,属性!A:A,0))</f>
        <v>17</v>
      </c>
      <c r="D3596" s="4">
        <f t="shared" si="397"/>
        <v>114</v>
      </c>
      <c r="E3596" s="4">
        <v>0</v>
      </c>
      <c r="F3596" s="4">
        <v>0</v>
      </c>
      <c r="G3596" s="4">
        <v>0</v>
      </c>
      <c r="H3596" s="4">
        <f t="shared" si="399"/>
        <v>1530</v>
      </c>
      <c r="I3596" s="4">
        <f t="shared" si="400"/>
        <v>0</v>
      </c>
      <c r="J3596" s="4">
        <f t="shared" si="398"/>
        <v>55000</v>
      </c>
      <c r="K3596" s="4">
        <f t="shared" si="395"/>
        <v>6000</v>
      </c>
      <c r="L3596" s="4">
        <f>IF(D3596=1,"",VLOOKUP(D3596,系数!$AA$1:$AJ$12,MATCH(C3596,圣物评级,0),1))</f>
        <v>55</v>
      </c>
      <c r="M3596" s="4">
        <f t="shared" si="401"/>
        <v>1845295</v>
      </c>
    </row>
    <row r="3597" spans="1:13" x14ac:dyDescent="0.3">
      <c r="A3597" s="4">
        <f t="shared" si="396"/>
        <v>81000030</v>
      </c>
      <c r="B3597" s="4">
        <v>2</v>
      </c>
      <c r="C3597" s="4">
        <f>INDEX(属性!F:F,MATCH(强化!A3597,属性!A:A,0))</f>
        <v>17</v>
      </c>
      <c r="D3597" s="4">
        <f t="shared" si="397"/>
        <v>115</v>
      </c>
      <c r="E3597" s="4">
        <v>0</v>
      </c>
      <c r="F3597" s="4">
        <v>0</v>
      </c>
      <c r="G3597" s="4">
        <v>0</v>
      </c>
      <c r="H3597" s="4">
        <f t="shared" si="399"/>
        <v>1540</v>
      </c>
      <c r="I3597" s="4">
        <f t="shared" si="400"/>
        <v>0</v>
      </c>
      <c r="J3597" s="4">
        <f t="shared" si="398"/>
        <v>55000</v>
      </c>
      <c r="K3597" s="4">
        <f t="shared" si="395"/>
        <v>6000</v>
      </c>
      <c r="L3597" s="4">
        <f>IF(D3597=1,"",VLOOKUP(D3597,系数!$AA$1:$AJ$12,MATCH(C3597,圣物评级,0),1))</f>
        <v>55</v>
      </c>
      <c r="M3597" s="4">
        <f t="shared" si="401"/>
        <v>1900295</v>
      </c>
    </row>
    <row r="3598" spans="1:13" x14ac:dyDescent="0.3">
      <c r="A3598" s="4">
        <f t="shared" si="396"/>
        <v>81000030</v>
      </c>
      <c r="B3598" s="4">
        <v>2</v>
      </c>
      <c r="C3598" s="4">
        <f>INDEX(属性!F:F,MATCH(强化!A3598,属性!A:A,0))</f>
        <v>17</v>
      </c>
      <c r="D3598" s="4">
        <f t="shared" si="397"/>
        <v>116</v>
      </c>
      <c r="E3598" s="4">
        <v>0</v>
      </c>
      <c r="F3598" s="4">
        <v>0</v>
      </c>
      <c r="G3598" s="4">
        <v>0</v>
      </c>
      <c r="H3598" s="4">
        <f t="shared" si="399"/>
        <v>1550</v>
      </c>
      <c r="I3598" s="4">
        <f t="shared" si="400"/>
        <v>0</v>
      </c>
      <c r="J3598" s="4">
        <f t="shared" si="398"/>
        <v>55000</v>
      </c>
      <c r="K3598" s="4">
        <f t="shared" si="395"/>
        <v>6000</v>
      </c>
      <c r="L3598" s="4">
        <f>IF(D3598=1,"",VLOOKUP(D3598,系数!$AA$1:$AJ$12,MATCH(C3598,圣物评级,0),1))</f>
        <v>55</v>
      </c>
      <c r="M3598" s="4">
        <f t="shared" si="401"/>
        <v>1955295</v>
      </c>
    </row>
    <row r="3599" spans="1:13" x14ac:dyDescent="0.3">
      <c r="A3599" s="4">
        <f t="shared" si="396"/>
        <v>81000030</v>
      </c>
      <c r="B3599" s="4">
        <v>2</v>
      </c>
      <c r="C3599" s="4">
        <f>INDEX(属性!F:F,MATCH(强化!A3599,属性!A:A,0))</f>
        <v>17</v>
      </c>
      <c r="D3599" s="4">
        <f t="shared" si="397"/>
        <v>117</v>
      </c>
      <c r="E3599" s="4">
        <v>0</v>
      </c>
      <c r="F3599" s="4">
        <v>0</v>
      </c>
      <c r="G3599" s="4">
        <v>0</v>
      </c>
      <c r="H3599" s="4">
        <f t="shared" si="399"/>
        <v>1560</v>
      </c>
      <c r="I3599" s="4">
        <f t="shared" si="400"/>
        <v>0</v>
      </c>
      <c r="J3599" s="4">
        <f t="shared" si="398"/>
        <v>55000</v>
      </c>
      <c r="K3599" s="4">
        <f t="shared" si="395"/>
        <v>6000</v>
      </c>
      <c r="L3599" s="4">
        <f>IF(D3599=1,"",VLOOKUP(D3599,系数!$AA$1:$AJ$12,MATCH(C3599,圣物评级,0),1))</f>
        <v>55</v>
      </c>
      <c r="M3599" s="4">
        <f t="shared" si="401"/>
        <v>2010295</v>
      </c>
    </row>
    <row r="3600" spans="1:13" x14ac:dyDescent="0.3">
      <c r="A3600" s="4">
        <f t="shared" si="396"/>
        <v>81000030</v>
      </c>
      <c r="B3600" s="4">
        <v>2</v>
      </c>
      <c r="C3600" s="4">
        <f>INDEX(属性!F:F,MATCH(强化!A3600,属性!A:A,0))</f>
        <v>17</v>
      </c>
      <c r="D3600" s="4">
        <f t="shared" si="397"/>
        <v>118</v>
      </c>
      <c r="E3600" s="4">
        <v>0</v>
      </c>
      <c r="F3600" s="4">
        <v>0</v>
      </c>
      <c r="G3600" s="4">
        <v>0</v>
      </c>
      <c r="H3600" s="4">
        <f t="shared" si="399"/>
        <v>1570</v>
      </c>
      <c r="I3600" s="4">
        <f t="shared" si="400"/>
        <v>0</v>
      </c>
      <c r="J3600" s="4">
        <f t="shared" si="398"/>
        <v>55000</v>
      </c>
      <c r="K3600" s="4">
        <f t="shared" si="395"/>
        <v>6000</v>
      </c>
      <c r="L3600" s="4">
        <f>IF(D3600=1,"",VLOOKUP(D3600,系数!$AA$1:$AJ$12,MATCH(C3600,圣物评级,0),1))</f>
        <v>55</v>
      </c>
      <c r="M3600" s="4">
        <f t="shared" si="401"/>
        <v>2065295</v>
      </c>
    </row>
    <row r="3601" spans="1:13" x14ac:dyDescent="0.3">
      <c r="A3601" s="4">
        <f t="shared" si="396"/>
        <v>81000030</v>
      </c>
      <c r="B3601" s="4">
        <v>2</v>
      </c>
      <c r="C3601" s="4">
        <f>INDEX(属性!F:F,MATCH(强化!A3601,属性!A:A,0))</f>
        <v>17</v>
      </c>
      <c r="D3601" s="4">
        <f t="shared" si="397"/>
        <v>119</v>
      </c>
      <c r="E3601" s="4">
        <v>0</v>
      </c>
      <c r="F3601" s="4">
        <v>0</v>
      </c>
      <c r="G3601" s="4">
        <v>0</v>
      </c>
      <c r="H3601" s="4">
        <f t="shared" si="399"/>
        <v>1580</v>
      </c>
      <c r="I3601" s="4">
        <f t="shared" si="400"/>
        <v>0</v>
      </c>
      <c r="J3601" s="4">
        <f t="shared" si="398"/>
        <v>55000</v>
      </c>
      <c r="K3601" s="4">
        <f t="shared" si="395"/>
        <v>6000</v>
      </c>
      <c r="L3601" s="4">
        <f>IF(D3601=1,"",VLOOKUP(D3601,系数!$AA$1:$AJ$12,MATCH(C3601,圣物评级,0),1))</f>
        <v>55</v>
      </c>
      <c r="M3601" s="4">
        <f t="shared" si="401"/>
        <v>2120295</v>
      </c>
    </row>
    <row r="3602" spans="1:13" x14ac:dyDescent="0.3">
      <c r="A3602" s="4">
        <f t="shared" si="396"/>
        <v>81000030</v>
      </c>
      <c r="B3602" s="4">
        <v>2</v>
      </c>
      <c r="C3602" s="4">
        <f>INDEX(属性!F:F,MATCH(强化!A3602,属性!A:A,0))</f>
        <v>17</v>
      </c>
      <c r="D3602" s="4">
        <f t="shared" si="397"/>
        <v>120</v>
      </c>
      <c r="E3602" s="4">
        <v>0</v>
      </c>
      <c r="F3602" s="4">
        <v>0</v>
      </c>
      <c r="G3602" s="4">
        <v>0</v>
      </c>
      <c r="H3602" s="4">
        <f t="shared" si="399"/>
        <v>1590</v>
      </c>
      <c r="I3602" s="4">
        <f t="shared" si="400"/>
        <v>0</v>
      </c>
      <c r="J3602" s="4">
        <f t="shared" si="398"/>
        <v>55000</v>
      </c>
      <c r="K3602" s="4">
        <f t="shared" si="395"/>
        <v>6000</v>
      </c>
      <c r="L3602" s="4">
        <f>IF(D3602=1,"",VLOOKUP(D3602,系数!$AA$1:$AJ$12,MATCH(C3602,圣物评级,0),1))</f>
        <v>55</v>
      </c>
      <c r="M3602" s="4">
        <f t="shared" si="401"/>
        <v>2175295</v>
      </c>
    </row>
    <row r="3603" spans="1:13" x14ac:dyDescent="0.3">
      <c r="A3603" s="4">
        <f t="shared" si="396"/>
        <v>81000031</v>
      </c>
      <c r="B3603" s="4">
        <v>2</v>
      </c>
      <c r="C3603" s="4">
        <f>INDEX(属性!F:F,MATCH(强化!A3603,属性!A:A,0))</f>
        <v>17</v>
      </c>
      <c r="D3603" s="4">
        <f t="shared" si="397"/>
        <v>1</v>
      </c>
      <c r="E3603" s="4">
        <v>0</v>
      </c>
      <c r="F3603" s="4">
        <v>0</v>
      </c>
      <c r="G3603" s="4">
        <v>0</v>
      </c>
      <c r="H3603" s="4">
        <f t="shared" si="399"/>
        <v>400</v>
      </c>
      <c r="I3603" s="4">
        <f t="shared" si="400"/>
        <v>0</v>
      </c>
      <c r="J3603" s="4">
        <f t="shared" si="398"/>
        <v>10</v>
      </c>
      <c r="K3603" s="4">
        <f t="shared" si="395"/>
        <v>6000</v>
      </c>
      <c r="L3603" s="4" t="str">
        <f>IF(D3603=1,"",VLOOKUP(D3603,系数!$AA$1:$AJ$12,MATCH(C3603,圣物评级,0),1))</f>
        <v/>
      </c>
      <c r="M3603" s="4">
        <f t="shared" si="401"/>
        <v>0</v>
      </c>
    </row>
    <row r="3604" spans="1:13" x14ac:dyDescent="0.3">
      <c r="A3604" s="4">
        <f t="shared" si="396"/>
        <v>81000031</v>
      </c>
      <c r="B3604" s="4">
        <v>2</v>
      </c>
      <c r="C3604" s="4">
        <f>INDEX(属性!F:F,MATCH(强化!A3604,属性!A:A,0))</f>
        <v>17</v>
      </c>
      <c r="D3604" s="4">
        <f t="shared" si="397"/>
        <v>2</v>
      </c>
      <c r="E3604" s="4">
        <v>0</v>
      </c>
      <c r="F3604" s="4">
        <v>0</v>
      </c>
      <c r="G3604" s="4">
        <v>0</v>
      </c>
      <c r="H3604" s="4">
        <f t="shared" si="399"/>
        <v>410</v>
      </c>
      <c r="I3604" s="4">
        <f t="shared" si="400"/>
        <v>0</v>
      </c>
      <c r="J3604" s="4">
        <f t="shared" si="398"/>
        <v>20</v>
      </c>
      <c r="K3604" s="4">
        <f t="shared" si="395"/>
        <v>6000</v>
      </c>
      <c r="L3604" s="4">
        <f>IF(D3604=1,"",VLOOKUP(D3604,系数!$AA$1:$AJ$12,MATCH(C3604,圣物评级,0),1))</f>
        <v>5</v>
      </c>
      <c r="M3604" s="4">
        <f t="shared" si="401"/>
        <v>10</v>
      </c>
    </row>
    <row r="3605" spans="1:13" x14ac:dyDescent="0.3">
      <c r="A3605" s="4">
        <f t="shared" si="396"/>
        <v>81000031</v>
      </c>
      <c r="B3605" s="4">
        <v>2</v>
      </c>
      <c r="C3605" s="4">
        <f>INDEX(属性!F:F,MATCH(强化!A3605,属性!A:A,0))</f>
        <v>17</v>
      </c>
      <c r="D3605" s="4">
        <f t="shared" si="397"/>
        <v>3</v>
      </c>
      <c r="E3605" s="4">
        <v>0</v>
      </c>
      <c r="F3605" s="4">
        <v>0</v>
      </c>
      <c r="G3605" s="4">
        <v>0</v>
      </c>
      <c r="H3605" s="4">
        <f t="shared" si="399"/>
        <v>420</v>
      </c>
      <c r="I3605" s="4">
        <f t="shared" si="400"/>
        <v>0</v>
      </c>
      <c r="J3605" s="4">
        <f t="shared" si="398"/>
        <v>30</v>
      </c>
      <c r="K3605" s="4">
        <f t="shared" si="395"/>
        <v>6000</v>
      </c>
      <c r="L3605" s="4">
        <f>IF(D3605=1,"",VLOOKUP(D3605,系数!$AA$1:$AJ$12,MATCH(C3605,圣物评级,0),1))</f>
        <v>5</v>
      </c>
      <c r="M3605" s="4">
        <f t="shared" si="401"/>
        <v>30</v>
      </c>
    </row>
    <row r="3606" spans="1:13" x14ac:dyDescent="0.3">
      <c r="A3606" s="4">
        <f t="shared" si="396"/>
        <v>81000031</v>
      </c>
      <c r="B3606" s="4">
        <v>2</v>
      </c>
      <c r="C3606" s="4">
        <f>INDEX(属性!F:F,MATCH(强化!A3606,属性!A:A,0))</f>
        <v>17</v>
      </c>
      <c r="D3606" s="4">
        <f t="shared" si="397"/>
        <v>4</v>
      </c>
      <c r="E3606" s="4">
        <v>0</v>
      </c>
      <c r="F3606" s="4">
        <v>0</v>
      </c>
      <c r="G3606" s="4">
        <v>0</v>
      </c>
      <c r="H3606" s="4">
        <f t="shared" si="399"/>
        <v>430</v>
      </c>
      <c r="I3606" s="4">
        <f t="shared" si="400"/>
        <v>0</v>
      </c>
      <c r="J3606" s="4">
        <f t="shared" si="398"/>
        <v>40</v>
      </c>
      <c r="K3606" s="4">
        <f t="shared" si="395"/>
        <v>6000</v>
      </c>
      <c r="L3606" s="4">
        <f>IF(D3606=1,"",VLOOKUP(D3606,系数!$AA$1:$AJ$12,MATCH(C3606,圣物评级,0),1))</f>
        <v>5</v>
      </c>
      <c r="M3606" s="4">
        <f t="shared" si="401"/>
        <v>60</v>
      </c>
    </row>
    <row r="3607" spans="1:13" x14ac:dyDescent="0.3">
      <c r="A3607" s="4">
        <f t="shared" si="396"/>
        <v>81000031</v>
      </c>
      <c r="B3607" s="4">
        <v>2</v>
      </c>
      <c r="C3607" s="4">
        <f>INDEX(属性!F:F,MATCH(强化!A3607,属性!A:A,0))</f>
        <v>17</v>
      </c>
      <c r="D3607" s="4">
        <f t="shared" si="397"/>
        <v>5</v>
      </c>
      <c r="E3607" s="4">
        <v>0</v>
      </c>
      <c r="F3607" s="4">
        <v>0</v>
      </c>
      <c r="G3607" s="4">
        <v>0</v>
      </c>
      <c r="H3607" s="4">
        <f t="shared" si="399"/>
        <v>440</v>
      </c>
      <c r="I3607" s="4">
        <f t="shared" si="400"/>
        <v>0</v>
      </c>
      <c r="J3607" s="4">
        <f t="shared" si="398"/>
        <v>50</v>
      </c>
      <c r="K3607" s="4">
        <f t="shared" si="395"/>
        <v>6000</v>
      </c>
      <c r="L3607" s="4">
        <f>IF(D3607=1,"",VLOOKUP(D3607,系数!$AA$1:$AJ$12,MATCH(C3607,圣物评级,0),1))</f>
        <v>5</v>
      </c>
      <c r="M3607" s="4">
        <f t="shared" si="401"/>
        <v>100</v>
      </c>
    </row>
    <row r="3608" spans="1:13" x14ac:dyDescent="0.3">
      <c r="A3608" s="4">
        <f t="shared" si="396"/>
        <v>81000031</v>
      </c>
      <c r="B3608" s="4">
        <v>2</v>
      </c>
      <c r="C3608" s="4">
        <f>INDEX(属性!F:F,MATCH(强化!A3608,属性!A:A,0))</f>
        <v>17</v>
      </c>
      <c r="D3608" s="4">
        <f t="shared" si="397"/>
        <v>6</v>
      </c>
      <c r="E3608" s="4">
        <v>0</v>
      </c>
      <c r="F3608" s="4">
        <v>0</v>
      </c>
      <c r="G3608" s="4">
        <v>0</v>
      </c>
      <c r="H3608" s="4">
        <f t="shared" si="399"/>
        <v>450</v>
      </c>
      <c r="I3608" s="4">
        <f t="shared" si="400"/>
        <v>0</v>
      </c>
      <c r="J3608" s="4">
        <f t="shared" si="398"/>
        <v>60</v>
      </c>
      <c r="K3608" s="4">
        <f t="shared" si="395"/>
        <v>6000</v>
      </c>
      <c r="L3608" s="4">
        <f>IF(D3608=1,"",VLOOKUP(D3608,系数!$AA$1:$AJ$12,MATCH(C3608,圣物评级,0),1))</f>
        <v>5</v>
      </c>
      <c r="M3608" s="4">
        <f t="shared" si="401"/>
        <v>150</v>
      </c>
    </row>
    <row r="3609" spans="1:13" x14ac:dyDescent="0.3">
      <c r="A3609" s="4">
        <f t="shared" si="396"/>
        <v>81000031</v>
      </c>
      <c r="B3609" s="4">
        <v>2</v>
      </c>
      <c r="C3609" s="4">
        <f>INDEX(属性!F:F,MATCH(强化!A3609,属性!A:A,0))</f>
        <v>17</v>
      </c>
      <c r="D3609" s="4">
        <f t="shared" si="397"/>
        <v>7</v>
      </c>
      <c r="E3609" s="4">
        <v>0</v>
      </c>
      <c r="F3609" s="4">
        <v>0</v>
      </c>
      <c r="G3609" s="4">
        <v>0</v>
      </c>
      <c r="H3609" s="4">
        <f t="shared" si="399"/>
        <v>460</v>
      </c>
      <c r="I3609" s="4">
        <f t="shared" si="400"/>
        <v>0</v>
      </c>
      <c r="J3609" s="4">
        <f t="shared" si="398"/>
        <v>70</v>
      </c>
      <c r="K3609" s="4">
        <f t="shared" si="395"/>
        <v>6000</v>
      </c>
      <c r="L3609" s="4">
        <f>IF(D3609=1,"",VLOOKUP(D3609,系数!$AA$1:$AJ$12,MATCH(C3609,圣物评级,0),1))</f>
        <v>5</v>
      </c>
      <c r="M3609" s="4">
        <f t="shared" si="401"/>
        <v>210</v>
      </c>
    </row>
    <row r="3610" spans="1:13" x14ac:dyDescent="0.3">
      <c r="A3610" s="4">
        <f t="shared" si="396"/>
        <v>81000031</v>
      </c>
      <c r="B3610" s="4">
        <v>2</v>
      </c>
      <c r="C3610" s="4">
        <f>INDEX(属性!F:F,MATCH(强化!A3610,属性!A:A,0))</f>
        <v>17</v>
      </c>
      <c r="D3610" s="4">
        <f t="shared" si="397"/>
        <v>8</v>
      </c>
      <c r="E3610" s="4">
        <v>0</v>
      </c>
      <c r="F3610" s="4">
        <v>0</v>
      </c>
      <c r="G3610" s="4">
        <v>0</v>
      </c>
      <c r="H3610" s="4">
        <f t="shared" si="399"/>
        <v>470</v>
      </c>
      <c r="I3610" s="4">
        <f t="shared" si="400"/>
        <v>0</v>
      </c>
      <c r="J3610" s="4">
        <f t="shared" si="398"/>
        <v>80</v>
      </c>
      <c r="K3610" s="4">
        <f t="shared" si="395"/>
        <v>6000</v>
      </c>
      <c r="L3610" s="4">
        <f>IF(D3610=1,"",VLOOKUP(D3610,系数!$AA$1:$AJ$12,MATCH(C3610,圣物评级,0),1))</f>
        <v>5</v>
      </c>
      <c r="M3610" s="4">
        <f t="shared" si="401"/>
        <v>280</v>
      </c>
    </row>
    <row r="3611" spans="1:13" x14ac:dyDescent="0.3">
      <c r="A3611" s="4">
        <f t="shared" si="396"/>
        <v>81000031</v>
      </c>
      <c r="B3611" s="4">
        <v>2</v>
      </c>
      <c r="C3611" s="4">
        <f>INDEX(属性!F:F,MATCH(强化!A3611,属性!A:A,0))</f>
        <v>17</v>
      </c>
      <c r="D3611" s="4">
        <f t="shared" si="397"/>
        <v>9</v>
      </c>
      <c r="E3611" s="4">
        <v>0</v>
      </c>
      <c r="F3611" s="4">
        <v>0</v>
      </c>
      <c r="G3611" s="4">
        <v>0</v>
      </c>
      <c r="H3611" s="4">
        <f t="shared" si="399"/>
        <v>480</v>
      </c>
      <c r="I3611" s="4">
        <f t="shared" si="400"/>
        <v>0</v>
      </c>
      <c r="J3611" s="4">
        <f t="shared" si="398"/>
        <v>90</v>
      </c>
      <c r="K3611" s="4">
        <f t="shared" si="395"/>
        <v>6000</v>
      </c>
      <c r="L3611" s="4">
        <f>IF(D3611=1,"",VLOOKUP(D3611,系数!$AA$1:$AJ$12,MATCH(C3611,圣物评级,0),1))</f>
        <v>5</v>
      </c>
      <c r="M3611" s="4">
        <f t="shared" si="401"/>
        <v>360</v>
      </c>
    </row>
    <row r="3612" spans="1:13" x14ac:dyDescent="0.3">
      <c r="A3612" s="4">
        <f t="shared" si="396"/>
        <v>81000031</v>
      </c>
      <c r="B3612" s="4">
        <v>2</v>
      </c>
      <c r="C3612" s="4">
        <f>INDEX(属性!F:F,MATCH(强化!A3612,属性!A:A,0))</f>
        <v>17</v>
      </c>
      <c r="D3612" s="4">
        <f t="shared" si="397"/>
        <v>10</v>
      </c>
      <c r="E3612" s="4">
        <v>0</v>
      </c>
      <c r="F3612" s="4">
        <v>0</v>
      </c>
      <c r="G3612" s="4">
        <v>0</v>
      </c>
      <c r="H3612" s="4">
        <f t="shared" si="399"/>
        <v>490</v>
      </c>
      <c r="I3612" s="4">
        <f t="shared" si="400"/>
        <v>0</v>
      </c>
      <c r="J3612" s="4">
        <f t="shared" si="398"/>
        <v>100</v>
      </c>
      <c r="K3612" s="4">
        <f t="shared" si="395"/>
        <v>6000</v>
      </c>
      <c r="L3612" s="4">
        <f>IF(D3612=1,"",VLOOKUP(D3612,系数!$AA$1:$AJ$12,MATCH(C3612,圣物评级,0),1))</f>
        <v>10</v>
      </c>
      <c r="M3612" s="4">
        <f t="shared" si="401"/>
        <v>450</v>
      </c>
    </row>
    <row r="3613" spans="1:13" x14ac:dyDescent="0.3">
      <c r="A3613" s="4">
        <f t="shared" si="396"/>
        <v>81000031</v>
      </c>
      <c r="B3613" s="4">
        <v>2</v>
      </c>
      <c r="C3613" s="4">
        <f>INDEX(属性!F:F,MATCH(强化!A3613,属性!A:A,0))</f>
        <v>17</v>
      </c>
      <c r="D3613" s="4">
        <f t="shared" si="397"/>
        <v>11</v>
      </c>
      <c r="E3613" s="4">
        <v>0</v>
      </c>
      <c r="F3613" s="4">
        <v>0</v>
      </c>
      <c r="G3613" s="4">
        <v>0</v>
      </c>
      <c r="H3613" s="4">
        <f t="shared" si="399"/>
        <v>500</v>
      </c>
      <c r="I3613" s="4">
        <f t="shared" si="400"/>
        <v>0</v>
      </c>
      <c r="J3613" s="4">
        <f t="shared" si="398"/>
        <v>120</v>
      </c>
      <c r="K3613" s="4">
        <f t="shared" si="395"/>
        <v>6000</v>
      </c>
      <c r="L3613" s="4">
        <f>IF(D3613=1,"",VLOOKUP(D3613,系数!$AA$1:$AJ$12,MATCH(C3613,圣物评级,0),1))</f>
        <v>10</v>
      </c>
      <c r="M3613" s="4">
        <f t="shared" si="401"/>
        <v>550</v>
      </c>
    </row>
    <row r="3614" spans="1:13" x14ac:dyDescent="0.3">
      <c r="A3614" s="4">
        <f t="shared" si="396"/>
        <v>81000031</v>
      </c>
      <c r="B3614" s="4">
        <v>2</v>
      </c>
      <c r="C3614" s="4">
        <f>INDEX(属性!F:F,MATCH(强化!A3614,属性!A:A,0))</f>
        <v>17</v>
      </c>
      <c r="D3614" s="4">
        <f t="shared" si="397"/>
        <v>12</v>
      </c>
      <c r="E3614" s="4">
        <v>0</v>
      </c>
      <c r="F3614" s="4">
        <v>0</v>
      </c>
      <c r="G3614" s="4">
        <v>0</v>
      </c>
      <c r="H3614" s="4">
        <f t="shared" si="399"/>
        <v>510</v>
      </c>
      <c r="I3614" s="4">
        <f t="shared" si="400"/>
        <v>0</v>
      </c>
      <c r="J3614" s="4">
        <f t="shared" si="398"/>
        <v>140</v>
      </c>
      <c r="K3614" s="4">
        <f t="shared" si="395"/>
        <v>6000</v>
      </c>
      <c r="L3614" s="4">
        <f>IF(D3614=1,"",VLOOKUP(D3614,系数!$AA$1:$AJ$12,MATCH(C3614,圣物评级,0),1))</f>
        <v>10</v>
      </c>
      <c r="M3614" s="4">
        <f t="shared" si="401"/>
        <v>670</v>
      </c>
    </row>
    <row r="3615" spans="1:13" x14ac:dyDescent="0.3">
      <c r="A3615" s="4">
        <f t="shared" si="396"/>
        <v>81000031</v>
      </c>
      <c r="B3615" s="4">
        <v>2</v>
      </c>
      <c r="C3615" s="4">
        <f>INDEX(属性!F:F,MATCH(强化!A3615,属性!A:A,0))</f>
        <v>17</v>
      </c>
      <c r="D3615" s="4">
        <f t="shared" si="397"/>
        <v>13</v>
      </c>
      <c r="E3615" s="4">
        <v>0</v>
      </c>
      <c r="F3615" s="4">
        <v>0</v>
      </c>
      <c r="G3615" s="4">
        <v>0</v>
      </c>
      <c r="H3615" s="4">
        <f t="shared" si="399"/>
        <v>520</v>
      </c>
      <c r="I3615" s="4">
        <f t="shared" si="400"/>
        <v>0</v>
      </c>
      <c r="J3615" s="4">
        <f t="shared" si="398"/>
        <v>160</v>
      </c>
      <c r="K3615" s="4">
        <f t="shared" si="395"/>
        <v>6000</v>
      </c>
      <c r="L3615" s="4">
        <f>IF(D3615=1,"",VLOOKUP(D3615,系数!$AA$1:$AJ$12,MATCH(C3615,圣物评级,0),1))</f>
        <v>10</v>
      </c>
      <c r="M3615" s="4">
        <f t="shared" si="401"/>
        <v>810</v>
      </c>
    </row>
    <row r="3616" spans="1:13" x14ac:dyDescent="0.3">
      <c r="A3616" s="4">
        <f t="shared" si="396"/>
        <v>81000031</v>
      </c>
      <c r="B3616" s="4">
        <v>2</v>
      </c>
      <c r="C3616" s="4">
        <f>INDEX(属性!F:F,MATCH(强化!A3616,属性!A:A,0))</f>
        <v>17</v>
      </c>
      <c r="D3616" s="4">
        <f t="shared" si="397"/>
        <v>14</v>
      </c>
      <c r="E3616" s="4">
        <v>0</v>
      </c>
      <c r="F3616" s="4">
        <v>0</v>
      </c>
      <c r="G3616" s="4">
        <v>0</v>
      </c>
      <c r="H3616" s="4">
        <f t="shared" si="399"/>
        <v>530</v>
      </c>
      <c r="I3616" s="4">
        <f t="shared" si="400"/>
        <v>0</v>
      </c>
      <c r="J3616" s="4">
        <f t="shared" si="398"/>
        <v>180</v>
      </c>
      <c r="K3616" s="4">
        <f t="shared" si="395"/>
        <v>6000</v>
      </c>
      <c r="L3616" s="4">
        <f>IF(D3616=1,"",VLOOKUP(D3616,系数!$AA$1:$AJ$12,MATCH(C3616,圣物评级,0),1))</f>
        <v>10</v>
      </c>
      <c r="M3616" s="4">
        <f t="shared" si="401"/>
        <v>970</v>
      </c>
    </row>
    <row r="3617" spans="1:13" x14ac:dyDescent="0.3">
      <c r="A3617" s="4">
        <f t="shared" si="396"/>
        <v>81000031</v>
      </c>
      <c r="B3617" s="4">
        <v>2</v>
      </c>
      <c r="C3617" s="4">
        <f>INDEX(属性!F:F,MATCH(强化!A3617,属性!A:A,0))</f>
        <v>17</v>
      </c>
      <c r="D3617" s="4">
        <f t="shared" si="397"/>
        <v>15</v>
      </c>
      <c r="E3617" s="4">
        <v>0</v>
      </c>
      <c r="F3617" s="4">
        <v>0</v>
      </c>
      <c r="G3617" s="4">
        <v>0</v>
      </c>
      <c r="H3617" s="4">
        <f t="shared" si="399"/>
        <v>540</v>
      </c>
      <c r="I3617" s="4">
        <f t="shared" si="400"/>
        <v>0</v>
      </c>
      <c r="J3617" s="4">
        <f t="shared" si="398"/>
        <v>200</v>
      </c>
      <c r="K3617" s="4">
        <f t="shared" si="395"/>
        <v>6000</v>
      </c>
      <c r="L3617" s="4">
        <f>IF(D3617=1,"",VLOOKUP(D3617,系数!$AA$1:$AJ$12,MATCH(C3617,圣物评级,0),1))</f>
        <v>10</v>
      </c>
      <c r="M3617" s="4">
        <f t="shared" si="401"/>
        <v>1150</v>
      </c>
    </row>
    <row r="3618" spans="1:13" x14ac:dyDescent="0.3">
      <c r="A3618" s="4">
        <f t="shared" si="396"/>
        <v>81000031</v>
      </c>
      <c r="B3618" s="4">
        <v>2</v>
      </c>
      <c r="C3618" s="4">
        <f>INDEX(属性!F:F,MATCH(强化!A3618,属性!A:A,0))</f>
        <v>17</v>
      </c>
      <c r="D3618" s="4">
        <f t="shared" si="397"/>
        <v>16</v>
      </c>
      <c r="E3618" s="4">
        <v>0</v>
      </c>
      <c r="F3618" s="4">
        <v>0</v>
      </c>
      <c r="G3618" s="4">
        <v>0</v>
      </c>
      <c r="H3618" s="4">
        <f t="shared" si="399"/>
        <v>550</v>
      </c>
      <c r="I3618" s="4">
        <f t="shared" si="400"/>
        <v>0</v>
      </c>
      <c r="J3618" s="4">
        <f t="shared" si="398"/>
        <v>220</v>
      </c>
      <c r="K3618" s="4">
        <f t="shared" si="395"/>
        <v>6000</v>
      </c>
      <c r="L3618" s="4">
        <f>IF(D3618=1,"",VLOOKUP(D3618,系数!$AA$1:$AJ$12,MATCH(C3618,圣物评级,0),1))</f>
        <v>10</v>
      </c>
      <c r="M3618" s="4">
        <f t="shared" si="401"/>
        <v>1350</v>
      </c>
    </row>
    <row r="3619" spans="1:13" x14ac:dyDescent="0.3">
      <c r="A3619" s="4">
        <f t="shared" si="396"/>
        <v>81000031</v>
      </c>
      <c r="B3619" s="4">
        <v>2</v>
      </c>
      <c r="C3619" s="4">
        <f>INDEX(属性!F:F,MATCH(强化!A3619,属性!A:A,0))</f>
        <v>17</v>
      </c>
      <c r="D3619" s="4">
        <f t="shared" si="397"/>
        <v>17</v>
      </c>
      <c r="E3619" s="4">
        <v>0</v>
      </c>
      <c r="F3619" s="4">
        <v>0</v>
      </c>
      <c r="G3619" s="4">
        <v>0</v>
      </c>
      <c r="H3619" s="4">
        <f t="shared" si="399"/>
        <v>560</v>
      </c>
      <c r="I3619" s="4">
        <f t="shared" si="400"/>
        <v>0</v>
      </c>
      <c r="J3619" s="4">
        <f t="shared" si="398"/>
        <v>240</v>
      </c>
      <c r="K3619" s="4">
        <f t="shared" si="395"/>
        <v>6000</v>
      </c>
      <c r="L3619" s="4">
        <f>IF(D3619=1,"",VLOOKUP(D3619,系数!$AA$1:$AJ$12,MATCH(C3619,圣物评级,0),1))</f>
        <v>10</v>
      </c>
      <c r="M3619" s="4">
        <f t="shared" si="401"/>
        <v>1570</v>
      </c>
    </row>
    <row r="3620" spans="1:13" x14ac:dyDescent="0.3">
      <c r="A3620" s="4">
        <f t="shared" si="396"/>
        <v>81000031</v>
      </c>
      <c r="B3620" s="4">
        <v>2</v>
      </c>
      <c r="C3620" s="4">
        <f>INDEX(属性!F:F,MATCH(强化!A3620,属性!A:A,0))</f>
        <v>17</v>
      </c>
      <c r="D3620" s="4">
        <f t="shared" si="397"/>
        <v>18</v>
      </c>
      <c r="E3620" s="4">
        <v>0</v>
      </c>
      <c r="F3620" s="4">
        <v>0</v>
      </c>
      <c r="G3620" s="4">
        <v>0</v>
      </c>
      <c r="H3620" s="4">
        <f t="shared" si="399"/>
        <v>570</v>
      </c>
      <c r="I3620" s="4">
        <f t="shared" si="400"/>
        <v>0</v>
      </c>
      <c r="J3620" s="4">
        <f t="shared" si="398"/>
        <v>260</v>
      </c>
      <c r="K3620" s="4">
        <f t="shared" si="395"/>
        <v>6000</v>
      </c>
      <c r="L3620" s="4">
        <f>IF(D3620=1,"",VLOOKUP(D3620,系数!$AA$1:$AJ$12,MATCH(C3620,圣物评级,0),1))</f>
        <v>10</v>
      </c>
      <c r="M3620" s="4">
        <f t="shared" si="401"/>
        <v>1810</v>
      </c>
    </row>
    <row r="3621" spans="1:13" x14ac:dyDescent="0.3">
      <c r="A3621" s="4">
        <f t="shared" si="396"/>
        <v>81000031</v>
      </c>
      <c r="B3621" s="4">
        <v>2</v>
      </c>
      <c r="C3621" s="4">
        <f>INDEX(属性!F:F,MATCH(强化!A3621,属性!A:A,0))</f>
        <v>17</v>
      </c>
      <c r="D3621" s="4">
        <f t="shared" si="397"/>
        <v>19</v>
      </c>
      <c r="E3621" s="4">
        <v>0</v>
      </c>
      <c r="F3621" s="4">
        <v>0</v>
      </c>
      <c r="G3621" s="4">
        <v>0</v>
      </c>
      <c r="H3621" s="4">
        <f t="shared" si="399"/>
        <v>580</v>
      </c>
      <c r="I3621" s="4">
        <f t="shared" si="400"/>
        <v>0</v>
      </c>
      <c r="J3621" s="4">
        <f t="shared" si="398"/>
        <v>280</v>
      </c>
      <c r="K3621" s="4">
        <f t="shared" si="395"/>
        <v>6000</v>
      </c>
      <c r="L3621" s="4">
        <f>IF(D3621=1,"",VLOOKUP(D3621,系数!$AA$1:$AJ$12,MATCH(C3621,圣物评级,0),1))</f>
        <v>10</v>
      </c>
      <c r="M3621" s="4">
        <f t="shared" si="401"/>
        <v>2070</v>
      </c>
    </row>
    <row r="3622" spans="1:13" x14ac:dyDescent="0.3">
      <c r="A3622" s="4">
        <f t="shared" si="396"/>
        <v>81000031</v>
      </c>
      <c r="B3622" s="4">
        <v>2</v>
      </c>
      <c r="C3622" s="4">
        <f>INDEX(属性!F:F,MATCH(强化!A3622,属性!A:A,0))</f>
        <v>17</v>
      </c>
      <c r="D3622" s="4">
        <f t="shared" si="397"/>
        <v>20</v>
      </c>
      <c r="E3622" s="4">
        <v>0</v>
      </c>
      <c r="F3622" s="4">
        <v>0</v>
      </c>
      <c r="G3622" s="4">
        <v>0</v>
      </c>
      <c r="H3622" s="4">
        <f t="shared" si="399"/>
        <v>590</v>
      </c>
      <c r="I3622" s="4">
        <f t="shared" si="400"/>
        <v>0</v>
      </c>
      <c r="J3622" s="4">
        <f t="shared" si="398"/>
        <v>300</v>
      </c>
      <c r="K3622" s="4">
        <f t="shared" si="395"/>
        <v>6000</v>
      </c>
      <c r="L3622" s="4">
        <f>IF(D3622=1,"",VLOOKUP(D3622,系数!$AA$1:$AJ$12,MATCH(C3622,圣物评级,0),1))</f>
        <v>15</v>
      </c>
      <c r="M3622" s="4">
        <f t="shared" si="401"/>
        <v>2350</v>
      </c>
    </row>
    <row r="3623" spans="1:13" x14ac:dyDescent="0.3">
      <c r="A3623" s="4">
        <f t="shared" si="396"/>
        <v>81000031</v>
      </c>
      <c r="B3623" s="4">
        <v>2</v>
      </c>
      <c r="C3623" s="4">
        <f>INDEX(属性!F:F,MATCH(强化!A3623,属性!A:A,0))</f>
        <v>17</v>
      </c>
      <c r="D3623" s="4">
        <f t="shared" si="397"/>
        <v>21</v>
      </c>
      <c r="E3623" s="4">
        <v>0</v>
      </c>
      <c r="F3623" s="4">
        <v>0</v>
      </c>
      <c r="G3623" s="4">
        <v>0</v>
      </c>
      <c r="H3623" s="4">
        <f t="shared" si="399"/>
        <v>600</v>
      </c>
      <c r="I3623" s="4">
        <f t="shared" si="400"/>
        <v>0</v>
      </c>
      <c r="J3623" s="4">
        <f t="shared" si="398"/>
        <v>320</v>
      </c>
      <c r="K3623" s="4">
        <f t="shared" si="395"/>
        <v>6000</v>
      </c>
      <c r="L3623" s="4">
        <f>IF(D3623=1,"",VLOOKUP(D3623,系数!$AA$1:$AJ$12,MATCH(C3623,圣物评级,0),1))</f>
        <v>15</v>
      </c>
      <c r="M3623" s="4">
        <f t="shared" si="401"/>
        <v>2650</v>
      </c>
    </row>
    <row r="3624" spans="1:13" x14ac:dyDescent="0.3">
      <c r="A3624" s="4">
        <f t="shared" si="396"/>
        <v>81000031</v>
      </c>
      <c r="B3624" s="4">
        <v>2</v>
      </c>
      <c r="C3624" s="4">
        <f>INDEX(属性!F:F,MATCH(强化!A3624,属性!A:A,0))</f>
        <v>17</v>
      </c>
      <c r="D3624" s="4">
        <f t="shared" si="397"/>
        <v>22</v>
      </c>
      <c r="E3624" s="4">
        <v>0</v>
      </c>
      <c r="F3624" s="4">
        <v>0</v>
      </c>
      <c r="G3624" s="4">
        <v>0</v>
      </c>
      <c r="H3624" s="4">
        <f t="shared" si="399"/>
        <v>610</v>
      </c>
      <c r="I3624" s="4">
        <f t="shared" si="400"/>
        <v>0</v>
      </c>
      <c r="J3624" s="4">
        <f t="shared" si="398"/>
        <v>340</v>
      </c>
      <c r="K3624" s="4">
        <f t="shared" si="395"/>
        <v>6000</v>
      </c>
      <c r="L3624" s="4">
        <f>IF(D3624=1,"",VLOOKUP(D3624,系数!$AA$1:$AJ$12,MATCH(C3624,圣物评级,0),1))</f>
        <v>15</v>
      </c>
      <c r="M3624" s="4">
        <f t="shared" si="401"/>
        <v>2970</v>
      </c>
    </row>
    <row r="3625" spans="1:13" x14ac:dyDescent="0.3">
      <c r="A3625" s="4">
        <f t="shared" si="396"/>
        <v>81000031</v>
      </c>
      <c r="B3625" s="4">
        <v>2</v>
      </c>
      <c r="C3625" s="4">
        <f>INDEX(属性!F:F,MATCH(强化!A3625,属性!A:A,0))</f>
        <v>17</v>
      </c>
      <c r="D3625" s="4">
        <f t="shared" si="397"/>
        <v>23</v>
      </c>
      <c r="E3625" s="4">
        <v>0</v>
      </c>
      <c r="F3625" s="4">
        <v>0</v>
      </c>
      <c r="G3625" s="4">
        <v>0</v>
      </c>
      <c r="H3625" s="4">
        <f t="shared" si="399"/>
        <v>620</v>
      </c>
      <c r="I3625" s="4">
        <f t="shared" si="400"/>
        <v>0</v>
      </c>
      <c r="J3625" s="4">
        <f t="shared" si="398"/>
        <v>360</v>
      </c>
      <c r="K3625" s="4">
        <f t="shared" si="395"/>
        <v>6000</v>
      </c>
      <c r="L3625" s="4">
        <f>IF(D3625=1,"",VLOOKUP(D3625,系数!$AA$1:$AJ$12,MATCH(C3625,圣物评级,0),1))</f>
        <v>15</v>
      </c>
      <c r="M3625" s="4">
        <f t="shared" si="401"/>
        <v>3310</v>
      </c>
    </row>
    <row r="3626" spans="1:13" x14ac:dyDescent="0.3">
      <c r="A3626" s="4">
        <f t="shared" si="396"/>
        <v>81000031</v>
      </c>
      <c r="B3626" s="4">
        <v>2</v>
      </c>
      <c r="C3626" s="4">
        <f>INDEX(属性!F:F,MATCH(强化!A3626,属性!A:A,0))</f>
        <v>17</v>
      </c>
      <c r="D3626" s="4">
        <f t="shared" si="397"/>
        <v>24</v>
      </c>
      <c r="E3626" s="4">
        <v>0</v>
      </c>
      <c r="F3626" s="4">
        <v>0</v>
      </c>
      <c r="G3626" s="4">
        <v>0</v>
      </c>
      <c r="H3626" s="4">
        <f t="shared" si="399"/>
        <v>630</v>
      </c>
      <c r="I3626" s="4">
        <f t="shared" si="400"/>
        <v>0</v>
      </c>
      <c r="J3626" s="4">
        <f t="shared" si="398"/>
        <v>380</v>
      </c>
      <c r="K3626" s="4">
        <f t="shared" si="395"/>
        <v>6000</v>
      </c>
      <c r="L3626" s="4">
        <f>IF(D3626=1,"",VLOOKUP(D3626,系数!$AA$1:$AJ$12,MATCH(C3626,圣物评级,0),1))</f>
        <v>15</v>
      </c>
      <c r="M3626" s="4">
        <f t="shared" si="401"/>
        <v>3670</v>
      </c>
    </row>
    <row r="3627" spans="1:13" x14ac:dyDescent="0.3">
      <c r="A3627" s="4">
        <f t="shared" si="396"/>
        <v>81000031</v>
      </c>
      <c r="B3627" s="4">
        <v>2</v>
      </c>
      <c r="C3627" s="4">
        <f>INDEX(属性!F:F,MATCH(强化!A3627,属性!A:A,0))</f>
        <v>17</v>
      </c>
      <c r="D3627" s="4">
        <f t="shared" si="397"/>
        <v>25</v>
      </c>
      <c r="E3627" s="4">
        <v>0</v>
      </c>
      <c r="F3627" s="4">
        <v>0</v>
      </c>
      <c r="G3627" s="4">
        <v>0</v>
      </c>
      <c r="H3627" s="4">
        <f t="shared" si="399"/>
        <v>640</v>
      </c>
      <c r="I3627" s="4">
        <f t="shared" si="400"/>
        <v>0</v>
      </c>
      <c r="J3627" s="4">
        <f t="shared" si="398"/>
        <v>400</v>
      </c>
      <c r="K3627" s="4">
        <f t="shared" si="395"/>
        <v>6000</v>
      </c>
      <c r="L3627" s="4">
        <f>IF(D3627=1,"",VLOOKUP(D3627,系数!$AA$1:$AJ$12,MATCH(C3627,圣物评级,0),1))</f>
        <v>15</v>
      </c>
      <c r="M3627" s="4">
        <f t="shared" si="401"/>
        <v>4050</v>
      </c>
    </row>
    <row r="3628" spans="1:13" x14ac:dyDescent="0.3">
      <c r="A3628" s="4">
        <f t="shared" si="396"/>
        <v>81000031</v>
      </c>
      <c r="B3628" s="4">
        <v>2</v>
      </c>
      <c r="C3628" s="4">
        <f>INDEX(属性!F:F,MATCH(强化!A3628,属性!A:A,0))</f>
        <v>17</v>
      </c>
      <c r="D3628" s="4">
        <f t="shared" si="397"/>
        <v>26</v>
      </c>
      <c r="E3628" s="4">
        <v>0</v>
      </c>
      <c r="F3628" s="4">
        <v>0</v>
      </c>
      <c r="G3628" s="4">
        <v>0</v>
      </c>
      <c r="H3628" s="4">
        <f t="shared" si="399"/>
        <v>650</v>
      </c>
      <c r="I3628" s="4">
        <f t="shared" si="400"/>
        <v>0</v>
      </c>
      <c r="J3628" s="4">
        <f t="shared" si="398"/>
        <v>420</v>
      </c>
      <c r="K3628" s="4">
        <f t="shared" si="395"/>
        <v>6000</v>
      </c>
      <c r="L3628" s="4">
        <f>IF(D3628=1,"",VLOOKUP(D3628,系数!$AA$1:$AJ$12,MATCH(C3628,圣物评级,0),1))</f>
        <v>15</v>
      </c>
      <c r="M3628" s="4">
        <f t="shared" si="401"/>
        <v>4450</v>
      </c>
    </row>
    <row r="3629" spans="1:13" x14ac:dyDescent="0.3">
      <c r="A3629" s="4">
        <f t="shared" si="396"/>
        <v>81000031</v>
      </c>
      <c r="B3629" s="4">
        <v>2</v>
      </c>
      <c r="C3629" s="4">
        <f>INDEX(属性!F:F,MATCH(强化!A3629,属性!A:A,0))</f>
        <v>17</v>
      </c>
      <c r="D3629" s="4">
        <f t="shared" si="397"/>
        <v>27</v>
      </c>
      <c r="E3629" s="4">
        <v>0</v>
      </c>
      <c r="F3629" s="4">
        <v>0</v>
      </c>
      <c r="G3629" s="4">
        <v>0</v>
      </c>
      <c r="H3629" s="4">
        <f t="shared" si="399"/>
        <v>660</v>
      </c>
      <c r="I3629" s="4">
        <f t="shared" si="400"/>
        <v>0</v>
      </c>
      <c r="J3629" s="4">
        <f t="shared" si="398"/>
        <v>440</v>
      </c>
      <c r="K3629" s="4">
        <f t="shared" si="395"/>
        <v>6000</v>
      </c>
      <c r="L3629" s="4">
        <f>IF(D3629=1,"",VLOOKUP(D3629,系数!$AA$1:$AJ$12,MATCH(C3629,圣物评级,0),1))</f>
        <v>15</v>
      </c>
      <c r="M3629" s="4">
        <f t="shared" si="401"/>
        <v>4870</v>
      </c>
    </row>
    <row r="3630" spans="1:13" x14ac:dyDescent="0.3">
      <c r="A3630" s="4">
        <f t="shared" si="396"/>
        <v>81000031</v>
      </c>
      <c r="B3630" s="4">
        <v>2</v>
      </c>
      <c r="C3630" s="4">
        <f>INDEX(属性!F:F,MATCH(强化!A3630,属性!A:A,0))</f>
        <v>17</v>
      </c>
      <c r="D3630" s="4">
        <f t="shared" si="397"/>
        <v>28</v>
      </c>
      <c r="E3630" s="4">
        <v>0</v>
      </c>
      <c r="F3630" s="4">
        <v>0</v>
      </c>
      <c r="G3630" s="4">
        <v>0</v>
      </c>
      <c r="H3630" s="4">
        <f t="shared" si="399"/>
        <v>670</v>
      </c>
      <c r="I3630" s="4">
        <f t="shared" si="400"/>
        <v>0</v>
      </c>
      <c r="J3630" s="4">
        <f t="shared" si="398"/>
        <v>460</v>
      </c>
      <c r="K3630" s="4">
        <f t="shared" si="395"/>
        <v>6000</v>
      </c>
      <c r="L3630" s="4">
        <f>IF(D3630=1,"",VLOOKUP(D3630,系数!$AA$1:$AJ$12,MATCH(C3630,圣物评级,0),1))</f>
        <v>15</v>
      </c>
      <c r="M3630" s="4">
        <f t="shared" si="401"/>
        <v>5310</v>
      </c>
    </row>
    <row r="3631" spans="1:13" x14ac:dyDescent="0.3">
      <c r="A3631" s="4">
        <f t="shared" si="396"/>
        <v>81000031</v>
      </c>
      <c r="B3631" s="4">
        <v>2</v>
      </c>
      <c r="C3631" s="4">
        <f>INDEX(属性!F:F,MATCH(强化!A3631,属性!A:A,0))</f>
        <v>17</v>
      </c>
      <c r="D3631" s="4">
        <f t="shared" si="397"/>
        <v>29</v>
      </c>
      <c r="E3631" s="4">
        <v>0</v>
      </c>
      <c r="F3631" s="4">
        <v>0</v>
      </c>
      <c r="G3631" s="4">
        <v>0</v>
      </c>
      <c r="H3631" s="4">
        <f t="shared" si="399"/>
        <v>680</v>
      </c>
      <c r="I3631" s="4">
        <f t="shared" si="400"/>
        <v>0</v>
      </c>
      <c r="J3631" s="4">
        <f t="shared" si="398"/>
        <v>480</v>
      </c>
      <c r="K3631" s="4">
        <f t="shared" si="395"/>
        <v>6000</v>
      </c>
      <c r="L3631" s="4">
        <f>IF(D3631=1,"",VLOOKUP(D3631,系数!$AA$1:$AJ$12,MATCH(C3631,圣物评级,0),1))</f>
        <v>15</v>
      </c>
      <c r="M3631" s="4">
        <f t="shared" si="401"/>
        <v>5770</v>
      </c>
    </row>
    <row r="3632" spans="1:13" x14ac:dyDescent="0.3">
      <c r="A3632" s="4">
        <f t="shared" si="396"/>
        <v>81000031</v>
      </c>
      <c r="B3632" s="4">
        <v>2</v>
      </c>
      <c r="C3632" s="4">
        <f>INDEX(属性!F:F,MATCH(强化!A3632,属性!A:A,0))</f>
        <v>17</v>
      </c>
      <c r="D3632" s="4">
        <f t="shared" si="397"/>
        <v>30</v>
      </c>
      <c r="E3632" s="4">
        <v>0</v>
      </c>
      <c r="F3632" s="4">
        <v>0</v>
      </c>
      <c r="G3632" s="4">
        <v>0</v>
      </c>
      <c r="H3632" s="4">
        <f t="shared" si="399"/>
        <v>690</v>
      </c>
      <c r="I3632" s="4">
        <f t="shared" si="400"/>
        <v>0</v>
      </c>
      <c r="J3632" s="4">
        <f t="shared" si="398"/>
        <v>500</v>
      </c>
      <c r="K3632" s="4">
        <f t="shared" si="395"/>
        <v>6000</v>
      </c>
      <c r="L3632" s="4">
        <f>IF(D3632=1,"",VLOOKUP(D3632,系数!$AA$1:$AJ$12,MATCH(C3632,圣物评级,0),1))</f>
        <v>20</v>
      </c>
      <c r="M3632" s="4">
        <f t="shared" si="401"/>
        <v>6250</v>
      </c>
    </row>
    <row r="3633" spans="1:13" x14ac:dyDescent="0.3">
      <c r="A3633" s="4">
        <f t="shared" si="396"/>
        <v>81000031</v>
      </c>
      <c r="B3633" s="4">
        <v>2</v>
      </c>
      <c r="C3633" s="4">
        <f>INDEX(属性!F:F,MATCH(强化!A3633,属性!A:A,0))</f>
        <v>17</v>
      </c>
      <c r="D3633" s="4">
        <f t="shared" si="397"/>
        <v>31</v>
      </c>
      <c r="E3633" s="4">
        <v>0</v>
      </c>
      <c r="F3633" s="4">
        <v>0</v>
      </c>
      <c r="G3633" s="4">
        <v>0</v>
      </c>
      <c r="H3633" s="4">
        <f t="shared" si="399"/>
        <v>700</v>
      </c>
      <c r="I3633" s="4">
        <f t="shared" si="400"/>
        <v>0</v>
      </c>
      <c r="J3633" s="4">
        <f t="shared" si="398"/>
        <v>530</v>
      </c>
      <c r="K3633" s="4">
        <f t="shared" si="395"/>
        <v>6000</v>
      </c>
      <c r="L3633" s="4">
        <f>IF(D3633=1,"",VLOOKUP(D3633,系数!$AA$1:$AJ$12,MATCH(C3633,圣物评级,0),1))</f>
        <v>20</v>
      </c>
      <c r="M3633" s="4">
        <f t="shared" si="401"/>
        <v>6750</v>
      </c>
    </row>
    <row r="3634" spans="1:13" x14ac:dyDescent="0.3">
      <c r="A3634" s="4">
        <f t="shared" si="396"/>
        <v>81000031</v>
      </c>
      <c r="B3634" s="4">
        <v>2</v>
      </c>
      <c r="C3634" s="4">
        <f>INDEX(属性!F:F,MATCH(强化!A3634,属性!A:A,0))</f>
        <v>17</v>
      </c>
      <c r="D3634" s="4">
        <f t="shared" si="397"/>
        <v>32</v>
      </c>
      <c r="E3634" s="4">
        <v>0</v>
      </c>
      <c r="F3634" s="4">
        <v>0</v>
      </c>
      <c r="G3634" s="4">
        <v>0</v>
      </c>
      <c r="H3634" s="4">
        <f t="shared" si="399"/>
        <v>710</v>
      </c>
      <c r="I3634" s="4">
        <f t="shared" si="400"/>
        <v>0</v>
      </c>
      <c r="J3634" s="4">
        <f t="shared" si="398"/>
        <v>560</v>
      </c>
      <c r="K3634" s="4">
        <f t="shared" si="395"/>
        <v>6000</v>
      </c>
      <c r="L3634" s="4">
        <f>IF(D3634=1,"",VLOOKUP(D3634,系数!$AA$1:$AJ$12,MATCH(C3634,圣物评级,0),1))</f>
        <v>20</v>
      </c>
      <c r="M3634" s="4">
        <f t="shared" si="401"/>
        <v>7280</v>
      </c>
    </row>
    <row r="3635" spans="1:13" x14ac:dyDescent="0.3">
      <c r="A3635" s="4">
        <f t="shared" si="396"/>
        <v>81000031</v>
      </c>
      <c r="B3635" s="4">
        <v>2</v>
      </c>
      <c r="C3635" s="4">
        <f>INDEX(属性!F:F,MATCH(强化!A3635,属性!A:A,0))</f>
        <v>17</v>
      </c>
      <c r="D3635" s="4">
        <f t="shared" si="397"/>
        <v>33</v>
      </c>
      <c r="E3635" s="4">
        <v>0</v>
      </c>
      <c r="F3635" s="4">
        <v>0</v>
      </c>
      <c r="G3635" s="4">
        <v>0</v>
      </c>
      <c r="H3635" s="4">
        <f t="shared" si="399"/>
        <v>720</v>
      </c>
      <c r="I3635" s="4">
        <f t="shared" si="400"/>
        <v>0</v>
      </c>
      <c r="J3635" s="4">
        <f t="shared" si="398"/>
        <v>590</v>
      </c>
      <c r="K3635" s="4">
        <f t="shared" si="395"/>
        <v>6000</v>
      </c>
      <c r="L3635" s="4">
        <f>IF(D3635=1,"",VLOOKUP(D3635,系数!$AA$1:$AJ$12,MATCH(C3635,圣物评级,0),1))</f>
        <v>20</v>
      </c>
      <c r="M3635" s="4">
        <f t="shared" si="401"/>
        <v>7840</v>
      </c>
    </row>
    <row r="3636" spans="1:13" x14ac:dyDescent="0.3">
      <c r="A3636" s="4">
        <f t="shared" si="396"/>
        <v>81000031</v>
      </c>
      <c r="B3636" s="4">
        <v>2</v>
      </c>
      <c r="C3636" s="4">
        <f>INDEX(属性!F:F,MATCH(强化!A3636,属性!A:A,0))</f>
        <v>17</v>
      </c>
      <c r="D3636" s="4">
        <f t="shared" si="397"/>
        <v>34</v>
      </c>
      <c r="E3636" s="4">
        <v>0</v>
      </c>
      <c r="F3636" s="4">
        <v>0</v>
      </c>
      <c r="G3636" s="4">
        <v>0</v>
      </c>
      <c r="H3636" s="4">
        <f t="shared" si="399"/>
        <v>730</v>
      </c>
      <c r="I3636" s="4">
        <f t="shared" si="400"/>
        <v>0</v>
      </c>
      <c r="J3636" s="4">
        <f t="shared" si="398"/>
        <v>620</v>
      </c>
      <c r="K3636" s="4">
        <f t="shared" ref="K3636:K3699" si="402">60*100</f>
        <v>6000</v>
      </c>
      <c r="L3636" s="4">
        <f>IF(D3636=1,"",VLOOKUP(D3636,系数!$AA$1:$AJ$12,MATCH(C3636,圣物评级,0),1))</f>
        <v>20</v>
      </c>
      <c r="M3636" s="4">
        <f t="shared" si="401"/>
        <v>8430</v>
      </c>
    </row>
    <row r="3637" spans="1:13" x14ac:dyDescent="0.3">
      <c r="A3637" s="4">
        <f t="shared" si="396"/>
        <v>81000031</v>
      </c>
      <c r="B3637" s="4">
        <v>2</v>
      </c>
      <c r="C3637" s="4">
        <f>INDEX(属性!F:F,MATCH(强化!A3637,属性!A:A,0))</f>
        <v>17</v>
      </c>
      <c r="D3637" s="4">
        <f t="shared" si="397"/>
        <v>35</v>
      </c>
      <c r="E3637" s="4">
        <v>0</v>
      </c>
      <c r="F3637" s="4">
        <v>0</v>
      </c>
      <c r="G3637" s="4">
        <v>0</v>
      </c>
      <c r="H3637" s="4">
        <f t="shared" si="399"/>
        <v>740</v>
      </c>
      <c r="I3637" s="4">
        <f t="shared" si="400"/>
        <v>0</v>
      </c>
      <c r="J3637" s="4">
        <f t="shared" si="398"/>
        <v>650</v>
      </c>
      <c r="K3637" s="4">
        <f t="shared" si="402"/>
        <v>6000</v>
      </c>
      <c r="L3637" s="4">
        <f>IF(D3637=1,"",VLOOKUP(D3637,系数!$AA$1:$AJ$12,MATCH(C3637,圣物评级,0),1))</f>
        <v>20</v>
      </c>
      <c r="M3637" s="4">
        <f t="shared" si="401"/>
        <v>9050</v>
      </c>
    </row>
    <row r="3638" spans="1:13" x14ac:dyDescent="0.3">
      <c r="A3638" s="4">
        <f t="shared" si="396"/>
        <v>81000031</v>
      </c>
      <c r="B3638" s="4">
        <v>2</v>
      </c>
      <c r="C3638" s="4">
        <f>INDEX(属性!F:F,MATCH(强化!A3638,属性!A:A,0))</f>
        <v>17</v>
      </c>
      <c r="D3638" s="4">
        <f t="shared" si="397"/>
        <v>36</v>
      </c>
      <c r="E3638" s="4">
        <v>0</v>
      </c>
      <c r="F3638" s="4">
        <v>0</v>
      </c>
      <c r="G3638" s="4">
        <v>0</v>
      </c>
      <c r="H3638" s="4">
        <f t="shared" si="399"/>
        <v>750</v>
      </c>
      <c r="I3638" s="4">
        <f t="shared" si="400"/>
        <v>0</v>
      </c>
      <c r="J3638" s="4">
        <f t="shared" si="398"/>
        <v>680</v>
      </c>
      <c r="K3638" s="4">
        <f t="shared" si="402"/>
        <v>6000</v>
      </c>
      <c r="L3638" s="4">
        <f>IF(D3638=1,"",VLOOKUP(D3638,系数!$AA$1:$AJ$12,MATCH(C3638,圣物评级,0),1))</f>
        <v>20</v>
      </c>
      <c r="M3638" s="4">
        <f t="shared" si="401"/>
        <v>9700</v>
      </c>
    </row>
    <row r="3639" spans="1:13" x14ac:dyDescent="0.3">
      <c r="A3639" s="4">
        <f t="shared" si="396"/>
        <v>81000031</v>
      </c>
      <c r="B3639" s="4">
        <v>2</v>
      </c>
      <c r="C3639" s="4">
        <f>INDEX(属性!F:F,MATCH(强化!A3639,属性!A:A,0))</f>
        <v>17</v>
      </c>
      <c r="D3639" s="4">
        <f t="shared" si="397"/>
        <v>37</v>
      </c>
      <c r="E3639" s="4">
        <v>0</v>
      </c>
      <c r="F3639" s="4">
        <v>0</v>
      </c>
      <c r="G3639" s="4">
        <v>0</v>
      </c>
      <c r="H3639" s="4">
        <f t="shared" si="399"/>
        <v>760</v>
      </c>
      <c r="I3639" s="4">
        <f t="shared" si="400"/>
        <v>0</v>
      </c>
      <c r="J3639" s="4">
        <f t="shared" si="398"/>
        <v>710</v>
      </c>
      <c r="K3639" s="4">
        <f t="shared" si="402"/>
        <v>6000</v>
      </c>
      <c r="L3639" s="4">
        <f>IF(D3639=1,"",VLOOKUP(D3639,系数!$AA$1:$AJ$12,MATCH(C3639,圣物评级,0),1))</f>
        <v>20</v>
      </c>
      <c r="M3639" s="4">
        <f t="shared" si="401"/>
        <v>10380</v>
      </c>
    </row>
    <row r="3640" spans="1:13" x14ac:dyDescent="0.3">
      <c r="A3640" s="4">
        <f t="shared" si="396"/>
        <v>81000031</v>
      </c>
      <c r="B3640" s="4">
        <v>2</v>
      </c>
      <c r="C3640" s="4">
        <f>INDEX(属性!F:F,MATCH(强化!A3640,属性!A:A,0))</f>
        <v>17</v>
      </c>
      <c r="D3640" s="4">
        <f t="shared" si="397"/>
        <v>38</v>
      </c>
      <c r="E3640" s="4">
        <v>0</v>
      </c>
      <c r="F3640" s="4">
        <v>0</v>
      </c>
      <c r="G3640" s="4">
        <v>0</v>
      </c>
      <c r="H3640" s="4">
        <f t="shared" si="399"/>
        <v>770</v>
      </c>
      <c r="I3640" s="4">
        <f t="shared" si="400"/>
        <v>0</v>
      </c>
      <c r="J3640" s="4">
        <f t="shared" si="398"/>
        <v>740</v>
      </c>
      <c r="K3640" s="4">
        <f t="shared" si="402"/>
        <v>6000</v>
      </c>
      <c r="L3640" s="4">
        <f>IF(D3640=1,"",VLOOKUP(D3640,系数!$AA$1:$AJ$12,MATCH(C3640,圣物评级,0),1))</f>
        <v>20</v>
      </c>
      <c r="M3640" s="4">
        <f t="shared" si="401"/>
        <v>11090</v>
      </c>
    </row>
    <row r="3641" spans="1:13" x14ac:dyDescent="0.3">
      <c r="A3641" s="4">
        <f t="shared" si="396"/>
        <v>81000031</v>
      </c>
      <c r="B3641" s="4">
        <v>2</v>
      </c>
      <c r="C3641" s="4">
        <f>INDEX(属性!F:F,MATCH(强化!A3641,属性!A:A,0))</f>
        <v>17</v>
      </c>
      <c r="D3641" s="4">
        <f t="shared" si="397"/>
        <v>39</v>
      </c>
      <c r="E3641" s="4">
        <v>0</v>
      </c>
      <c r="F3641" s="4">
        <v>0</v>
      </c>
      <c r="G3641" s="4">
        <v>0</v>
      </c>
      <c r="H3641" s="4">
        <f t="shared" si="399"/>
        <v>780</v>
      </c>
      <c r="I3641" s="4">
        <f t="shared" si="400"/>
        <v>0</v>
      </c>
      <c r="J3641" s="4">
        <f t="shared" si="398"/>
        <v>770</v>
      </c>
      <c r="K3641" s="4">
        <f t="shared" si="402"/>
        <v>6000</v>
      </c>
      <c r="L3641" s="4">
        <f>IF(D3641=1,"",VLOOKUP(D3641,系数!$AA$1:$AJ$12,MATCH(C3641,圣物评级,0),1))</f>
        <v>20</v>
      </c>
      <c r="M3641" s="4">
        <f t="shared" si="401"/>
        <v>11830</v>
      </c>
    </row>
    <row r="3642" spans="1:13" x14ac:dyDescent="0.3">
      <c r="A3642" s="4">
        <f t="shared" si="396"/>
        <v>81000031</v>
      </c>
      <c r="B3642" s="4">
        <v>2</v>
      </c>
      <c r="C3642" s="4">
        <f>INDEX(属性!F:F,MATCH(强化!A3642,属性!A:A,0))</f>
        <v>17</v>
      </c>
      <c r="D3642" s="4">
        <f t="shared" si="397"/>
        <v>40</v>
      </c>
      <c r="E3642" s="4">
        <v>0</v>
      </c>
      <c r="F3642" s="4">
        <v>0</v>
      </c>
      <c r="G3642" s="4">
        <v>0</v>
      </c>
      <c r="H3642" s="4">
        <f t="shared" si="399"/>
        <v>790</v>
      </c>
      <c r="I3642" s="4">
        <f t="shared" si="400"/>
        <v>0</v>
      </c>
      <c r="J3642" s="4">
        <f t="shared" si="398"/>
        <v>800</v>
      </c>
      <c r="K3642" s="4">
        <f t="shared" si="402"/>
        <v>6000</v>
      </c>
      <c r="L3642" s="4">
        <f>IF(D3642=1,"",VLOOKUP(D3642,系数!$AA$1:$AJ$12,MATCH(C3642,圣物评级,0),1))</f>
        <v>25</v>
      </c>
      <c r="M3642" s="4">
        <f t="shared" si="401"/>
        <v>12600</v>
      </c>
    </row>
    <row r="3643" spans="1:13" x14ac:dyDescent="0.3">
      <c r="A3643" s="4">
        <f t="shared" si="396"/>
        <v>81000031</v>
      </c>
      <c r="B3643" s="4">
        <v>2</v>
      </c>
      <c r="C3643" s="4">
        <f>INDEX(属性!F:F,MATCH(强化!A3643,属性!A:A,0))</f>
        <v>17</v>
      </c>
      <c r="D3643" s="4">
        <f t="shared" si="397"/>
        <v>41</v>
      </c>
      <c r="E3643" s="4">
        <v>0</v>
      </c>
      <c r="F3643" s="4">
        <v>0</v>
      </c>
      <c r="G3643" s="4">
        <v>0</v>
      </c>
      <c r="H3643" s="4">
        <f t="shared" si="399"/>
        <v>800</v>
      </c>
      <c r="I3643" s="4">
        <f t="shared" si="400"/>
        <v>0</v>
      </c>
      <c r="J3643" s="4">
        <f t="shared" si="398"/>
        <v>840</v>
      </c>
      <c r="K3643" s="4">
        <f t="shared" si="402"/>
        <v>6000</v>
      </c>
      <c r="L3643" s="4">
        <f>IF(D3643=1,"",VLOOKUP(D3643,系数!$AA$1:$AJ$12,MATCH(C3643,圣物评级,0),1))</f>
        <v>25</v>
      </c>
      <c r="M3643" s="4">
        <f t="shared" si="401"/>
        <v>13400</v>
      </c>
    </row>
    <row r="3644" spans="1:13" x14ac:dyDescent="0.3">
      <c r="A3644" s="4">
        <f t="shared" ref="A3644:A3707" si="403">A3524+1</f>
        <v>81000031</v>
      </c>
      <c r="B3644" s="4">
        <v>2</v>
      </c>
      <c r="C3644" s="4">
        <f>INDEX(属性!F:F,MATCH(强化!A3644,属性!A:A,0))</f>
        <v>17</v>
      </c>
      <c r="D3644" s="4">
        <f t="shared" ref="D3644:D3707" si="404">D3524</f>
        <v>42</v>
      </c>
      <c r="E3644" s="4">
        <v>0</v>
      </c>
      <c r="F3644" s="4">
        <v>0</v>
      </c>
      <c r="G3644" s="4">
        <v>0</v>
      </c>
      <c r="H3644" s="4">
        <f t="shared" si="399"/>
        <v>810</v>
      </c>
      <c r="I3644" s="4">
        <f t="shared" si="400"/>
        <v>0</v>
      </c>
      <c r="J3644" s="4">
        <f t="shared" ref="J3644:J3707" si="405">J3524</f>
        <v>882</v>
      </c>
      <c r="K3644" s="4">
        <f t="shared" si="402"/>
        <v>6000</v>
      </c>
      <c r="L3644" s="4">
        <f>IF(D3644=1,"",VLOOKUP(D3644,系数!$AA$1:$AJ$12,MATCH(C3644,圣物评级,0),1))</f>
        <v>25</v>
      </c>
      <c r="M3644" s="4">
        <f t="shared" si="401"/>
        <v>14240</v>
      </c>
    </row>
    <row r="3645" spans="1:13" x14ac:dyDescent="0.3">
      <c r="A3645" s="4">
        <f t="shared" si="403"/>
        <v>81000031</v>
      </c>
      <c r="B3645" s="4">
        <v>2</v>
      </c>
      <c r="C3645" s="4">
        <f>INDEX(属性!F:F,MATCH(强化!A3645,属性!A:A,0))</f>
        <v>17</v>
      </c>
      <c r="D3645" s="4">
        <f t="shared" si="404"/>
        <v>43</v>
      </c>
      <c r="E3645" s="4">
        <v>0</v>
      </c>
      <c r="F3645" s="4">
        <v>0</v>
      </c>
      <c r="G3645" s="4">
        <v>0</v>
      </c>
      <c r="H3645" s="4">
        <f t="shared" si="399"/>
        <v>820</v>
      </c>
      <c r="I3645" s="4">
        <f t="shared" si="400"/>
        <v>0</v>
      </c>
      <c r="J3645" s="4">
        <f t="shared" si="405"/>
        <v>926</v>
      </c>
      <c r="K3645" s="4">
        <f t="shared" si="402"/>
        <v>6000</v>
      </c>
      <c r="L3645" s="4">
        <f>IF(D3645=1,"",VLOOKUP(D3645,系数!$AA$1:$AJ$12,MATCH(C3645,圣物评级,0),1))</f>
        <v>25</v>
      </c>
      <c r="M3645" s="4">
        <f t="shared" si="401"/>
        <v>15122</v>
      </c>
    </row>
    <row r="3646" spans="1:13" x14ac:dyDescent="0.3">
      <c r="A3646" s="4">
        <f t="shared" si="403"/>
        <v>81000031</v>
      </c>
      <c r="B3646" s="4">
        <v>2</v>
      </c>
      <c r="C3646" s="4">
        <f>INDEX(属性!F:F,MATCH(强化!A3646,属性!A:A,0))</f>
        <v>17</v>
      </c>
      <c r="D3646" s="4">
        <f t="shared" si="404"/>
        <v>44</v>
      </c>
      <c r="E3646" s="4">
        <v>0</v>
      </c>
      <c r="F3646" s="4">
        <v>0</v>
      </c>
      <c r="G3646" s="4">
        <v>0</v>
      </c>
      <c r="H3646" s="4">
        <f t="shared" si="399"/>
        <v>830</v>
      </c>
      <c r="I3646" s="4">
        <f t="shared" si="400"/>
        <v>0</v>
      </c>
      <c r="J3646" s="4">
        <f t="shared" si="405"/>
        <v>972</v>
      </c>
      <c r="K3646" s="4">
        <f t="shared" si="402"/>
        <v>6000</v>
      </c>
      <c r="L3646" s="4">
        <f>IF(D3646=1,"",VLOOKUP(D3646,系数!$AA$1:$AJ$12,MATCH(C3646,圣物评级,0),1))</f>
        <v>25</v>
      </c>
      <c r="M3646" s="4">
        <f t="shared" si="401"/>
        <v>16048</v>
      </c>
    </row>
    <row r="3647" spans="1:13" x14ac:dyDescent="0.3">
      <c r="A3647" s="4">
        <f t="shared" si="403"/>
        <v>81000031</v>
      </c>
      <c r="B3647" s="4">
        <v>2</v>
      </c>
      <c r="C3647" s="4">
        <f>INDEX(属性!F:F,MATCH(强化!A3647,属性!A:A,0))</f>
        <v>17</v>
      </c>
      <c r="D3647" s="4">
        <f t="shared" si="404"/>
        <v>45</v>
      </c>
      <c r="E3647" s="4">
        <v>0</v>
      </c>
      <c r="F3647" s="4">
        <v>0</v>
      </c>
      <c r="G3647" s="4">
        <v>0</v>
      </c>
      <c r="H3647" s="4">
        <f t="shared" si="399"/>
        <v>840</v>
      </c>
      <c r="I3647" s="4">
        <f t="shared" si="400"/>
        <v>0</v>
      </c>
      <c r="J3647" s="4">
        <f t="shared" si="405"/>
        <v>1020</v>
      </c>
      <c r="K3647" s="4">
        <f t="shared" si="402"/>
        <v>6000</v>
      </c>
      <c r="L3647" s="4">
        <f>IF(D3647=1,"",VLOOKUP(D3647,系数!$AA$1:$AJ$12,MATCH(C3647,圣物评级,0),1))</f>
        <v>25</v>
      </c>
      <c r="M3647" s="4">
        <f t="shared" si="401"/>
        <v>17020</v>
      </c>
    </row>
    <row r="3648" spans="1:13" x14ac:dyDescent="0.3">
      <c r="A3648" s="4">
        <f t="shared" si="403"/>
        <v>81000031</v>
      </c>
      <c r="B3648" s="4">
        <v>2</v>
      </c>
      <c r="C3648" s="4">
        <f>INDEX(属性!F:F,MATCH(强化!A3648,属性!A:A,0))</f>
        <v>17</v>
      </c>
      <c r="D3648" s="4">
        <f t="shared" si="404"/>
        <v>46</v>
      </c>
      <c r="E3648" s="4">
        <v>0</v>
      </c>
      <c r="F3648" s="4">
        <v>0</v>
      </c>
      <c r="G3648" s="4">
        <v>0</v>
      </c>
      <c r="H3648" s="4">
        <f t="shared" si="399"/>
        <v>850</v>
      </c>
      <c r="I3648" s="4">
        <f t="shared" si="400"/>
        <v>0</v>
      </c>
      <c r="J3648" s="4">
        <f t="shared" si="405"/>
        <v>1071</v>
      </c>
      <c r="K3648" s="4">
        <f t="shared" si="402"/>
        <v>6000</v>
      </c>
      <c r="L3648" s="4">
        <f>IF(D3648=1,"",VLOOKUP(D3648,系数!$AA$1:$AJ$12,MATCH(C3648,圣物评级,0),1))</f>
        <v>25</v>
      </c>
      <c r="M3648" s="4">
        <f t="shared" si="401"/>
        <v>18040</v>
      </c>
    </row>
    <row r="3649" spans="1:13" x14ac:dyDescent="0.3">
      <c r="A3649" s="4">
        <f t="shared" si="403"/>
        <v>81000031</v>
      </c>
      <c r="B3649" s="4">
        <v>2</v>
      </c>
      <c r="C3649" s="4">
        <f>INDEX(属性!F:F,MATCH(强化!A3649,属性!A:A,0))</f>
        <v>17</v>
      </c>
      <c r="D3649" s="4">
        <f t="shared" si="404"/>
        <v>47</v>
      </c>
      <c r="E3649" s="4">
        <v>0</v>
      </c>
      <c r="F3649" s="4">
        <v>0</v>
      </c>
      <c r="G3649" s="4">
        <v>0</v>
      </c>
      <c r="H3649" s="4">
        <f t="shared" si="399"/>
        <v>860</v>
      </c>
      <c r="I3649" s="4">
        <f t="shared" si="400"/>
        <v>0</v>
      </c>
      <c r="J3649" s="4">
        <f t="shared" si="405"/>
        <v>1124</v>
      </c>
      <c r="K3649" s="4">
        <f t="shared" si="402"/>
        <v>6000</v>
      </c>
      <c r="L3649" s="4">
        <f>IF(D3649=1,"",VLOOKUP(D3649,系数!$AA$1:$AJ$12,MATCH(C3649,圣物评级,0),1))</f>
        <v>25</v>
      </c>
      <c r="M3649" s="4">
        <f t="shared" si="401"/>
        <v>19111</v>
      </c>
    </row>
    <row r="3650" spans="1:13" x14ac:dyDescent="0.3">
      <c r="A3650" s="4">
        <f t="shared" si="403"/>
        <v>81000031</v>
      </c>
      <c r="B3650" s="4">
        <v>2</v>
      </c>
      <c r="C3650" s="4">
        <f>INDEX(属性!F:F,MATCH(强化!A3650,属性!A:A,0))</f>
        <v>17</v>
      </c>
      <c r="D3650" s="4">
        <f t="shared" si="404"/>
        <v>48</v>
      </c>
      <c r="E3650" s="4">
        <v>0</v>
      </c>
      <c r="F3650" s="4">
        <v>0</v>
      </c>
      <c r="G3650" s="4">
        <v>0</v>
      </c>
      <c r="H3650" s="4">
        <f t="shared" si="399"/>
        <v>870</v>
      </c>
      <c r="I3650" s="4">
        <f t="shared" si="400"/>
        <v>0</v>
      </c>
      <c r="J3650" s="4">
        <f t="shared" si="405"/>
        <v>1180</v>
      </c>
      <c r="K3650" s="4">
        <f t="shared" si="402"/>
        <v>6000</v>
      </c>
      <c r="L3650" s="4">
        <f>IF(D3650=1,"",VLOOKUP(D3650,系数!$AA$1:$AJ$12,MATCH(C3650,圣物评级,0),1))</f>
        <v>25</v>
      </c>
      <c r="M3650" s="4">
        <f t="shared" si="401"/>
        <v>20235</v>
      </c>
    </row>
    <row r="3651" spans="1:13" x14ac:dyDescent="0.3">
      <c r="A3651" s="4">
        <f t="shared" si="403"/>
        <v>81000031</v>
      </c>
      <c r="B3651" s="4">
        <v>2</v>
      </c>
      <c r="C3651" s="4">
        <f>INDEX(属性!F:F,MATCH(强化!A3651,属性!A:A,0))</f>
        <v>17</v>
      </c>
      <c r="D3651" s="4">
        <f t="shared" si="404"/>
        <v>49</v>
      </c>
      <c r="E3651" s="4">
        <v>0</v>
      </c>
      <c r="F3651" s="4">
        <v>0</v>
      </c>
      <c r="G3651" s="4">
        <v>0</v>
      </c>
      <c r="H3651" s="4">
        <f t="shared" ref="H3651:H3714" si="406">IF(B3651=1,0,VLOOKUP($C3651,圣物数值,2,0)+VLOOKUP($C3651,圣物数值,3,0)*($D3651-1))</f>
        <v>880</v>
      </c>
      <c r="I3651" s="4">
        <f t="shared" ref="I3651:I3714" si="407">IF(B3651=2,0,VLOOKUP($C3651,圣物数值,2,0)+VLOOKUP($C3651,圣物数值,3,0)*($D3651-1))</f>
        <v>0</v>
      </c>
      <c r="J3651" s="4">
        <f t="shared" si="405"/>
        <v>1239</v>
      </c>
      <c r="K3651" s="4">
        <f t="shared" si="402"/>
        <v>6000</v>
      </c>
      <c r="L3651" s="4">
        <f>IF(D3651=1,"",VLOOKUP(D3651,系数!$AA$1:$AJ$12,MATCH(C3651,圣物评级,0),1))</f>
        <v>25</v>
      </c>
      <c r="M3651" s="4">
        <f t="shared" ref="M3651:M3714" si="408">IF(D3651=1,0,M3650+J3650)</f>
        <v>21415</v>
      </c>
    </row>
    <row r="3652" spans="1:13" x14ac:dyDescent="0.3">
      <c r="A3652" s="4">
        <f t="shared" si="403"/>
        <v>81000031</v>
      </c>
      <c r="B3652" s="4">
        <v>2</v>
      </c>
      <c r="C3652" s="4">
        <f>INDEX(属性!F:F,MATCH(强化!A3652,属性!A:A,0))</f>
        <v>17</v>
      </c>
      <c r="D3652" s="4">
        <f t="shared" si="404"/>
        <v>50</v>
      </c>
      <c r="E3652" s="4">
        <v>0</v>
      </c>
      <c r="F3652" s="4">
        <v>0</v>
      </c>
      <c r="G3652" s="4">
        <v>0</v>
      </c>
      <c r="H3652" s="4">
        <f t="shared" si="406"/>
        <v>890</v>
      </c>
      <c r="I3652" s="4">
        <f t="shared" si="407"/>
        <v>0</v>
      </c>
      <c r="J3652" s="4">
        <f t="shared" si="405"/>
        <v>1300</v>
      </c>
      <c r="K3652" s="4">
        <f t="shared" si="402"/>
        <v>6000</v>
      </c>
      <c r="L3652" s="4">
        <f>IF(D3652=1,"",VLOOKUP(D3652,系数!$AA$1:$AJ$12,MATCH(C3652,圣物评级,0),1))</f>
        <v>30</v>
      </c>
      <c r="M3652" s="4">
        <f t="shared" si="408"/>
        <v>22654</v>
      </c>
    </row>
    <row r="3653" spans="1:13" x14ac:dyDescent="0.3">
      <c r="A3653" s="4">
        <f t="shared" si="403"/>
        <v>81000031</v>
      </c>
      <c r="B3653" s="4">
        <v>2</v>
      </c>
      <c r="C3653" s="4">
        <f>INDEX(属性!F:F,MATCH(强化!A3653,属性!A:A,0))</f>
        <v>17</v>
      </c>
      <c r="D3653" s="4">
        <f t="shared" si="404"/>
        <v>51</v>
      </c>
      <c r="E3653" s="4">
        <v>0</v>
      </c>
      <c r="F3653" s="4">
        <v>0</v>
      </c>
      <c r="G3653" s="4">
        <v>0</v>
      </c>
      <c r="H3653" s="4">
        <f t="shared" si="406"/>
        <v>900</v>
      </c>
      <c r="I3653" s="4">
        <f t="shared" si="407"/>
        <v>0</v>
      </c>
      <c r="J3653" s="4">
        <f t="shared" si="405"/>
        <v>1391</v>
      </c>
      <c r="K3653" s="4">
        <f t="shared" si="402"/>
        <v>6000</v>
      </c>
      <c r="L3653" s="4">
        <f>IF(D3653=1,"",VLOOKUP(D3653,系数!$AA$1:$AJ$12,MATCH(C3653,圣物评级,0),1))</f>
        <v>30</v>
      </c>
      <c r="M3653" s="4">
        <f t="shared" si="408"/>
        <v>23954</v>
      </c>
    </row>
    <row r="3654" spans="1:13" x14ac:dyDescent="0.3">
      <c r="A3654" s="4">
        <f t="shared" si="403"/>
        <v>81000031</v>
      </c>
      <c r="B3654" s="4">
        <v>2</v>
      </c>
      <c r="C3654" s="4">
        <f>INDEX(属性!F:F,MATCH(强化!A3654,属性!A:A,0))</f>
        <v>17</v>
      </c>
      <c r="D3654" s="4">
        <f t="shared" si="404"/>
        <v>52</v>
      </c>
      <c r="E3654" s="4">
        <v>0</v>
      </c>
      <c r="F3654" s="4">
        <v>0</v>
      </c>
      <c r="G3654" s="4">
        <v>0</v>
      </c>
      <c r="H3654" s="4">
        <f t="shared" si="406"/>
        <v>910</v>
      </c>
      <c r="I3654" s="4">
        <f t="shared" si="407"/>
        <v>0</v>
      </c>
      <c r="J3654" s="4">
        <f t="shared" si="405"/>
        <v>1488</v>
      </c>
      <c r="K3654" s="4">
        <f t="shared" si="402"/>
        <v>6000</v>
      </c>
      <c r="L3654" s="4">
        <f>IF(D3654=1,"",VLOOKUP(D3654,系数!$AA$1:$AJ$12,MATCH(C3654,圣物评级,0),1))</f>
        <v>30</v>
      </c>
      <c r="M3654" s="4">
        <f t="shared" si="408"/>
        <v>25345</v>
      </c>
    </row>
    <row r="3655" spans="1:13" x14ac:dyDescent="0.3">
      <c r="A3655" s="4">
        <f t="shared" si="403"/>
        <v>81000031</v>
      </c>
      <c r="B3655" s="4">
        <v>2</v>
      </c>
      <c r="C3655" s="4">
        <f>INDEX(属性!F:F,MATCH(强化!A3655,属性!A:A,0))</f>
        <v>17</v>
      </c>
      <c r="D3655" s="4">
        <f t="shared" si="404"/>
        <v>53</v>
      </c>
      <c r="E3655" s="4">
        <v>0</v>
      </c>
      <c r="F3655" s="4">
        <v>0</v>
      </c>
      <c r="G3655" s="4">
        <v>0</v>
      </c>
      <c r="H3655" s="4">
        <f t="shared" si="406"/>
        <v>920</v>
      </c>
      <c r="I3655" s="4">
        <f t="shared" si="407"/>
        <v>0</v>
      </c>
      <c r="J3655" s="4">
        <f t="shared" si="405"/>
        <v>1592</v>
      </c>
      <c r="K3655" s="4">
        <f t="shared" si="402"/>
        <v>6000</v>
      </c>
      <c r="L3655" s="4">
        <f>IF(D3655=1,"",VLOOKUP(D3655,系数!$AA$1:$AJ$12,MATCH(C3655,圣物评级,0),1))</f>
        <v>30</v>
      </c>
      <c r="M3655" s="4">
        <f t="shared" si="408"/>
        <v>26833</v>
      </c>
    </row>
    <row r="3656" spans="1:13" x14ac:dyDescent="0.3">
      <c r="A3656" s="4">
        <f t="shared" si="403"/>
        <v>81000031</v>
      </c>
      <c r="B3656" s="4">
        <v>2</v>
      </c>
      <c r="C3656" s="4">
        <f>INDEX(属性!F:F,MATCH(强化!A3656,属性!A:A,0))</f>
        <v>17</v>
      </c>
      <c r="D3656" s="4">
        <f t="shared" si="404"/>
        <v>54</v>
      </c>
      <c r="E3656" s="4">
        <v>0</v>
      </c>
      <c r="F3656" s="4">
        <v>0</v>
      </c>
      <c r="G3656" s="4">
        <v>0</v>
      </c>
      <c r="H3656" s="4">
        <f t="shared" si="406"/>
        <v>930</v>
      </c>
      <c r="I3656" s="4">
        <f t="shared" si="407"/>
        <v>0</v>
      </c>
      <c r="J3656" s="4">
        <f t="shared" si="405"/>
        <v>1703</v>
      </c>
      <c r="K3656" s="4">
        <f t="shared" si="402"/>
        <v>6000</v>
      </c>
      <c r="L3656" s="4">
        <f>IF(D3656=1,"",VLOOKUP(D3656,系数!$AA$1:$AJ$12,MATCH(C3656,圣物评级,0),1))</f>
        <v>30</v>
      </c>
      <c r="M3656" s="4">
        <f t="shared" si="408"/>
        <v>28425</v>
      </c>
    </row>
    <row r="3657" spans="1:13" x14ac:dyDescent="0.3">
      <c r="A3657" s="4">
        <f t="shared" si="403"/>
        <v>81000031</v>
      </c>
      <c r="B3657" s="4">
        <v>2</v>
      </c>
      <c r="C3657" s="4">
        <f>INDEX(属性!F:F,MATCH(强化!A3657,属性!A:A,0))</f>
        <v>17</v>
      </c>
      <c r="D3657" s="4">
        <f t="shared" si="404"/>
        <v>55</v>
      </c>
      <c r="E3657" s="4">
        <v>0</v>
      </c>
      <c r="F3657" s="4">
        <v>0</v>
      </c>
      <c r="G3657" s="4">
        <v>0</v>
      </c>
      <c r="H3657" s="4">
        <f t="shared" si="406"/>
        <v>940</v>
      </c>
      <c r="I3657" s="4">
        <f t="shared" si="407"/>
        <v>0</v>
      </c>
      <c r="J3657" s="4">
        <f t="shared" si="405"/>
        <v>1822</v>
      </c>
      <c r="K3657" s="4">
        <f t="shared" si="402"/>
        <v>6000</v>
      </c>
      <c r="L3657" s="4">
        <f>IF(D3657=1,"",VLOOKUP(D3657,系数!$AA$1:$AJ$12,MATCH(C3657,圣物评级,0),1))</f>
        <v>30</v>
      </c>
      <c r="M3657" s="4">
        <f t="shared" si="408"/>
        <v>30128</v>
      </c>
    </row>
    <row r="3658" spans="1:13" x14ac:dyDescent="0.3">
      <c r="A3658" s="4">
        <f t="shared" si="403"/>
        <v>81000031</v>
      </c>
      <c r="B3658" s="4">
        <v>2</v>
      </c>
      <c r="C3658" s="4">
        <f>INDEX(属性!F:F,MATCH(强化!A3658,属性!A:A,0))</f>
        <v>17</v>
      </c>
      <c r="D3658" s="4">
        <f t="shared" si="404"/>
        <v>56</v>
      </c>
      <c r="E3658" s="4">
        <v>0</v>
      </c>
      <c r="F3658" s="4">
        <v>0</v>
      </c>
      <c r="G3658" s="4">
        <v>0</v>
      </c>
      <c r="H3658" s="4">
        <f t="shared" si="406"/>
        <v>950</v>
      </c>
      <c r="I3658" s="4">
        <f t="shared" si="407"/>
        <v>0</v>
      </c>
      <c r="J3658" s="4">
        <f t="shared" si="405"/>
        <v>1949</v>
      </c>
      <c r="K3658" s="4">
        <f t="shared" si="402"/>
        <v>6000</v>
      </c>
      <c r="L3658" s="4">
        <f>IF(D3658=1,"",VLOOKUP(D3658,系数!$AA$1:$AJ$12,MATCH(C3658,圣物评级,0),1))</f>
        <v>30</v>
      </c>
      <c r="M3658" s="4">
        <f t="shared" si="408"/>
        <v>31950</v>
      </c>
    </row>
    <row r="3659" spans="1:13" x14ac:dyDescent="0.3">
      <c r="A3659" s="4">
        <f t="shared" si="403"/>
        <v>81000031</v>
      </c>
      <c r="B3659" s="4">
        <v>2</v>
      </c>
      <c r="C3659" s="4">
        <f>INDEX(属性!F:F,MATCH(强化!A3659,属性!A:A,0))</f>
        <v>17</v>
      </c>
      <c r="D3659" s="4">
        <f t="shared" si="404"/>
        <v>57</v>
      </c>
      <c r="E3659" s="4">
        <v>0</v>
      </c>
      <c r="F3659" s="4">
        <v>0</v>
      </c>
      <c r="G3659" s="4">
        <v>0</v>
      </c>
      <c r="H3659" s="4">
        <f t="shared" si="406"/>
        <v>960</v>
      </c>
      <c r="I3659" s="4">
        <f t="shared" si="407"/>
        <v>0</v>
      </c>
      <c r="J3659" s="4">
        <f t="shared" si="405"/>
        <v>2085</v>
      </c>
      <c r="K3659" s="4">
        <f t="shared" si="402"/>
        <v>6000</v>
      </c>
      <c r="L3659" s="4">
        <f>IF(D3659=1,"",VLOOKUP(D3659,系数!$AA$1:$AJ$12,MATCH(C3659,圣物评级,0),1))</f>
        <v>30</v>
      </c>
      <c r="M3659" s="4">
        <f t="shared" si="408"/>
        <v>33899</v>
      </c>
    </row>
    <row r="3660" spans="1:13" x14ac:dyDescent="0.3">
      <c r="A3660" s="4">
        <f t="shared" si="403"/>
        <v>81000031</v>
      </c>
      <c r="B3660" s="4">
        <v>2</v>
      </c>
      <c r="C3660" s="4">
        <f>INDEX(属性!F:F,MATCH(强化!A3660,属性!A:A,0))</f>
        <v>17</v>
      </c>
      <c r="D3660" s="4">
        <f t="shared" si="404"/>
        <v>58</v>
      </c>
      <c r="E3660" s="4">
        <v>0</v>
      </c>
      <c r="F3660" s="4">
        <v>0</v>
      </c>
      <c r="G3660" s="4">
        <v>0</v>
      </c>
      <c r="H3660" s="4">
        <f t="shared" si="406"/>
        <v>970</v>
      </c>
      <c r="I3660" s="4">
        <f t="shared" si="407"/>
        <v>0</v>
      </c>
      <c r="J3660" s="4">
        <f t="shared" si="405"/>
        <v>2230</v>
      </c>
      <c r="K3660" s="4">
        <f t="shared" si="402"/>
        <v>6000</v>
      </c>
      <c r="L3660" s="4">
        <f>IF(D3660=1,"",VLOOKUP(D3660,系数!$AA$1:$AJ$12,MATCH(C3660,圣物评级,0),1))</f>
        <v>30</v>
      </c>
      <c r="M3660" s="4">
        <f t="shared" si="408"/>
        <v>35984</v>
      </c>
    </row>
    <row r="3661" spans="1:13" x14ac:dyDescent="0.3">
      <c r="A3661" s="4">
        <f t="shared" si="403"/>
        <v>81000031</v>
      </c>
      <c r="B3661" s="4">
        <v>2</v>
      </c>
      <c r="C3661" s="4">
        <f>INDEX(属性!F:F,MATCH(强化!A3661,属性!A:A,0))</f>
        <v>17</v>
      </c>
      <c r="D3661" s="4">
        <f t="shared" si="404"/>
        <v>59</v>
      </c>
      <c r="E3661" s="4">
        <v>0</v>
      </c>
      <c r="F3661" s="4">
        <v>0</v>
      </c>
      <c r="G3661" s="4">
        <v>0</v>
      </c>
      <c r="H3661" s="4">
        <f t="shared" si="406"/>
        <v>980</v>
      </c>
      <c r="I3661" s="4">
        <f t="shared" si="407"/>
        <v>0</v>
      </c>
      <c r="J3661" s="4">
        <f t="shared" si="405"/>
        <v>2386</v>
      </c>
      <c r="K3661" s="4">
        <f t="shared" si="402"/>
        <v>6000</v>
      </c>
      <c r="L3661" s="4">
        <f>IF(D3661=1,"",VLOOKUP(D3661,系数!$AA$1:$AJ$12,MATCH(C3661,圣物评级,0),1))</f>
        <v>30</v>
      </c>
      <c r="M3661" s="4">
        <f t="shared" si="408"/>
        <v>38214</v>
      </c>
    </row>
    <row r="3662" spans="1:13" x14ac:dyDescent="0.3">
      <c r="A3662" s="4">
        <f t="shared" si="403"/>
        <v>81000031</v>
      </c>
      <c r="B3662" s="4">
        <v>2</v>
      </c>
      <c r="C3662" s="4">
        <f>INDEX(属性!F:F,MATCH(强化!A3662,属性!A:A,0))</f>
        <v>17</v>
      </c>
      <c r="D3662" s="4">
        <f t="shared" si="404"/>
        <v>60</v>
      </c>
      <c r="E3662" s="4">
        <v>0</v>
      </c>
      <c r="F3662" s="4">
        <v>0</v>
      </c>
      <c r="G3662" s="4">
        <v>0</v>
      </c>
      <c r="H3662" s="4">
        <f t="shared" si="406"/>
        <v>990</v>
      </c>
      <c r="I3662" s="4">
        <f t="shared" si="407"/>
        <v>0</v>
      </c>
      <c r="J3662" s="4">
        <f t="shared" si="405"/>
        <v>2553</v>
      </c>
      <c r="K3662" s="4">
        <f t="shared" si="402"/>
        <v>6000</v>
      </c>
      <c r="L3662" s="4">
        <f>IF(D3662=1,"",VLOOKUP(D3662,系数!$AA$1:$AJ$12,MATCH(C3662,圣物评级,0),1))</f>
        <v>35</v>
      </c>
      <c r="M3662" s="4">
        <f t="shared" si="408"/>
        <v>40600</v>
      </c>
    </row>
    <row r="3663" spans="1:13" x14ac:dyDescent="0.3">
      <c r="A3663" s="4">
        <f t="shared" si="403"/>
        <v>81000031</v>
      </c>
      <c r="B3663" s="4">
        <v>2</v>
      </c>
      <c r="C3663" s="4">
        <f>INDEX(属性!F:F,MATCH(强化!A3663,属性!A:A,0))</f>
        <v>17</v>
      </c>
      <c r="D3663" s="4">
        <f t="shared" si="404"/>
        <v>61</v>
      </c>
      <c r="E3663" s="4">
        <v>0</v>
      </c>
      <c r="F3663" s="4">
        <v>0</v>
      </c>
      <c r="G3663" s="4">
        <v>0</v>
      </c>
      <c r="H3663" s="4">
        <f t="shared" si="406"/>
        <v>1000</v>
      </c>
      <c r="I3663" s="4">
        <f t="shared" si="407"/>
        <v>0</v>
      </c>
      <c r="J3663" s="4">
        <f t="shared" si="405"/>
        <v>2782</v>
      </c>
      <c r="K3663" s="4">
        <f t="shared" si="402"/>
        <v>6000</v>
      </c>
      <c r="L3663" s="4">
        <f>IF(D3663=1,"",VLOOKUP(D3663,系数!$AA$1:$AJ$12,MATCH(C3663,圣物评级,0),1))</f>
        <v>35</v>
      </c>
      <c r="M3663" s="4">
        <f t="shared" si="408"/>
        <v>43153</v>
      </c>
    </row>
    <row r="3664" spans="1:13" x14ac:dyDescent="0.3">
      <c r="A3664" s="4">
        <f t="shared" si="403"/>
        <v>81000031</v>
      </c>
      <c r="B3664" s="4">
        <v>2</v>
      </c>
      <c r="C3664" s="4">
        <f>INDEX(属性!F:F,MATCH(强化!A3664,属性!A:A,0))</f>
        <v>17</v>
      </c>
      <c r="D3664" s="4">
        <f t="shared" si="404"/>
        <v>62</v>
      </c>
      <c r="E3664" s="4">
        <v>0</v>
      </c>
      <c r="F3664" s="4">
        <v>0</v>
      </c>
      <c r="G3664" s="4">
        <v>0</v>
      </c>
      <c r="H3664" s="4">
        <f t="shared" si="406"/>
        <v>1010</v>
      </c>
      <c r="I3664" s="4">
        <f t="shared" si="407"/>
        <v>0</v>
      </c>
      <c r="J3664" s="4">
        <f t="shared" si="405"/>
        <v>3032</v>
      </c>
      <c r="K3664" s="4">
        <f t="shared" si="402"/>
        <v>6000</v>
      </c>
      <c r="L3664" s="4">
        <f>IF(D3664=1,"",VLOOKUP(D3664,系数!$AA$1:$AJ$12,MATCH(C3664,圣物评级,0),1))</f>
        <v>35</v>
      </c>
      <c r="M3664" s="4">
        <f t="shared" si="408"/>
        <v>45935</v>
      </c>
    </row>
    <row r="3665" spans="1:13" x14ac:dyDescent="0.3">
      <c r="A3665" s="4">
        <f t="shared" si="403"/>
        <v>81000031</v>
      </c>
      <c r="B3665" s="4">
        <v>2</v>
      </c>
      <c r="C3665" s="4">
        <f>INDEX(属性!F:F,MATCH(强化!A3665,属性!A:A,0))</f>
        <v>17</v>
      </c>
      <c r="D3665" s="4">
        <f t="shared" si="404"/>
        <v>63</v>
      </c>
      <c r="E3665" s="4">
        <v>0</v>
      </c>
      <c r="F3665" s="4">
        <v>0</v>
      </c>
      <c r="G3665" s="4">
        <v>0</v>
      </c>
      <c r="H3665" s="4">
        <f t="shared" si="406"/>
        <v>1020</v>
      </c>
      <c r="I3665" s="4">
        <f t="shared" si="407"/>
        <v>0</v>
      </c>
      <c r="J3665" s="4">
        <f t="shared" si="405"/>
        <v>3304</v>
      </c>
      <c r="K3665" s="4">
        <f t="shared" si="402"/>
        <v>6000</v>
      </c>
      <c r="L3665" s="4">
        <f>IF(D3665=1,"",VLOOKUP(D3665,系数!$AA$1:$AJ$12,MATCH(C3665,圣物评级,0),1))</f>
        <v>35</v>
      </c>
      <c r="M3665" s="4">
        <f t="shared" si="408"/>
        <v>48967</v>
      </c>
    </row>
    <row r="3666" spans="1:13" x14ac:dyDescent="0.3">
      <c r="A3666" s="4">
        <f t="shared" si="403"/>
        <v>81000031</v>
      </c>
      <c r="B3666" s="4">
        <v>2</v>
      </c>
      <c r="C3666" s="4">
        <f>INDEX(属性!F:F,MATCH(强化!A3666,属性!A:A,0))</f>
        <v>17</v>
      </c>
      <c r="D3666" s="4">
        <f t="shared" si="404"/>
        <v>64</v>
      </c>
      <c r="E3666" s="4">
        <v>0</v>
      </c>
      <c r="F3666" s="4">
        <v>0</v>
      </c>
      <c r="G3666" s="4">
        <v>0</v>
      </c>
      <c r="H3666" s="4">
        <f t="shared" si="406"/>
        <v>1030</v>
      </c>
      <c r="I3666" s="4">
        <f t="shared" si="407"/>
        <v>0</v>
      </c>
      <c r="J3666" s="4">
        <f t="shared" si="405"/>
        <v>3601</v>
      </c>
      <c r="K3666" s="4">
        <f t="shared" si="402"/>
        <v>6000</v>
      </c>
      <c r="L3666" s="4">
        <f>IF(D3666=1,"",VLOOKUP(D3666,系数!$AA$1:$AJ$12,MATCH(C3666,圣物评级,0),1))</f>
        <v>35</v>
      </c>
      <c r="M3666" s="4">
        <f t="shared" si="408"/>
        <v>52271</v>
      </c>
    </row>
    <row r="3667" spans="1:13" x14ac:dyDescent="0.3">
      <c r="A3667" s="4">
        <f t="shared" si="403"/>
        <v>81000031</v>
      </c>
      <c r="B3667" s="4">
        <v>2</v>
      </c>
      <c r="C3667" s="4">
        <f>INDEX(属性!F:F,MATCH(强化!A3667,属性!A:A,0))</f>
        <v>17</v>
      </c>
      <c r="D3667" s="4">
        <f t="shared" si="404"/>
        <v>65</v>
      </c>
      <c r="E3667" s="4">
        <v>0</v>
      </c>
      <c r="F3667" s="4">
        <v>0</v>
      </c>
      <c r="G3667" s="4">
        <v>0</v>
      </c>
      <c r="H3667" s="4">
        <f t="shared" si="406"/>
        <v>1040</v>
      </c>
      <c r="I3667" s="4">
        <f t="shared" si="407"/>
        <v>0</v>
      </c>
      <c r="J3667" s="4">
        <f t="shared" si="405"/>
        <v>3925</v>
      </c>
      <c r="K3667" s="4">
        <f t="shared" si="402"/>
        <v>6000</v>
      </c>
      <c r="L3667" s="4">
        <f>IF(D3667=1,"",VLOOKUP(D3667,系数!$AA$1:$AJ$12,MATCH(C3667,圣物评级,0),1))</f>
        <v>35</v>
      </c>
      <c r="M3667" s="4">
        <f t="shared" si="408"/>
        <v>55872</v>
      </c>
    </row>
    <row r="3668" spans="1:13" x14ac:dyDescent="0.3">
      <c r="A3668" s="4">
        <f t="shared" si="403"/>
        <v>81000031</v>
      </c>
      <c r="B3668" s="4">
        <v>2</v>
      </c>
      <c r="C3668" s="4">
        <f>INDEX(属性!F:F,MATCH(强化!A3668,属性!A:A,0))</f>
        <v>17</v>
      </c>
      <c r="D3668" s="4">
        <f t="shared" si="404"/>
        <v>66</v>
      </c>
      <c r="E3668" s="4">
        <v>0</v>
      </c>
      <c r="F3668" s="4">
        <v>0</v>
      </c>
      <c r="G3668" s="4">
        <v>0</v>
      </c>
      <c r="H3668" s="4">
        <f t="shared" si="406"/>
        <v>1050</v>
      </c>
      <c r="I3668" s="4">
        <f t="shared" si="407"/>
        <v>0</v>
      </c>
      <c r="J3668" s="4">
        <f t="shared" si="405"/>
        <v>4278</v>
      </c>
      <c r="K3668" s="4">
        <f t="shared" si="402"/>
        <v>6000</v>
      </c>
      <c r="L3668" s="4">
        <f>IF(D3668=1,"",VLOOKUP(D3668,系数!$AA$1:$AJ$12,MATCH(C3668,圣物评级,0),1))</f>
        <v>35</v>
      </c>
      <c r="M3668" s="4">
        <f t="shared" si="408"/>
        <v>59797</v>
      </c>
    </row>
    <row r="3669" spans="1:13" x14ac:dyDescent="0.3">
      <c r="A3669" s="4">
        <f t="shared" si="403"/>
        <v>81000031</v>
      </c>
      <c r="B3669" s="4">
        <v>2</v>
      </c>
      <c r="C3669" s="4">
        <f>INDEX(属性!F:F,MATCH(强化!A3669,属性!A:A,0))</f>
        <v>17</v>
      </c>
      <c r="D3669" s="4">
        <f t="shared" si="404"/>
        <v>67</v>
      </c>
      <c r="E3669" s="4">
        <v>0</v>
      </c>
      <c r="F3669" s="4">
        <v>0</v>
      </c>
      <c r="G3669" s="4">
        <v>0</v>
      </c>
      <c r="H3669" s="4">
        <f t="shared" si="406"/>
        <v>1060</v>
      </c>
      <c r="I3669" s="4">
        <f t="shared" si="407"/>
        <v>0</v>
      </c>
      <c r="J3669" s="4">
        <f t="shared" si="405"/>
        <v>4663</v>
      </c>
      <c r="K3669" s="4">
        <f t="shared" si="402"/>
        <v>6000</v>
      </c>
      <c r="L3669" s="4">
        <f>IF(D3669=1,"",VLOOKUP(D3669,系数!$AA$1:$AJ$12,MATCH(C3669,圣物评级,0),1))</f>
        <v>35</v>
      </c>
      <c r="M3669" s="4">
        <f t="shared" si="408"/>
        <v>64075</v>
      </c>
    </row>
    <row r="3670" spans="1:13" x14ac:dyDescent="0.3">
      <c r="A3670" s="4">
        <f t="shared" si="403"/>
        <v>81000031</v>
      </c>
      <c r="B3670" s="4">
        <v>2</v>
      </c>
      <c r="C3670" s="4">
        <f>INDEX(属性!F:F,MATCH(强化!A3670,属性!A:A,0))</f>
        <v>17</v>
      </c>
      <c r="D3670" s="4">
        <f t="shared" si="404"/>
        <v>68</v>
      </c>
      <c r="E3670" s="4">
        <v>0</v>
      </c>
      <c r="F3670" s="4">
        <v>0</v>
      </c>
      <c r="G3670" s="4">
        <v>0</v>
      </c>
      <c r="H3670" s="4">
        <f t="shared" si="406"/>
        <v>1070</v>
      </c>
      <c r="I3670" s="4">
        <f t="shared" si="407"/>
        <v>0</v>
      </c>
      <c r="J3670" s="4">
        <f t="shared" si="405"/>
        <v>5082</v>
      </c>
      <c r="K3670" s="4">
        <f t="shared" si="402"/>
        <v>6000</v>
      </c>
      <c r="L3670" s="4">
        <f>IF(D3670=1,"",VLOOKUP(D3670,系数!$AA$1:$AJ$12,MATCH(C3670,圣物评级,0),1))</f>
        <v>35</v>
      </c>
      <c r="M3670" s="4">
        <f t="shared" si="408"/>
        <v>68738</v>
      </c>
    </row>
    <row r="3671" spans="1:13" x14ac:dyDescent="0.3">
      <c r="A3671" s="4">
        <f t="shared" si="403"/>
        <v>81000031</v>
      </c>
      <c r="B3671" s="4">
        <v>2</v>
      </c>
      <c r="C3671" s="4">
        <f>INDEX(属性!F:F,MATCH(强化!A3671,属性!A:A,0))</f>
        <v>17</v>
      </c>
      <c r="D3671" s="4">
        <f t="shared" si="404"/>
        <v>69</v>
      </c>
      <c r="E3671" s="4">
        <v>0</v>
      </c>
      <c r="F3671" s="4">
        <v>0</v>
      </c>
      <c r="G3671" s="4">
        <v>0</v>
      </c>
      <c r="H3671" s="4">
        <f t="shared" si="406"/>
        <v>1080</v>
      </c>
      <c r="I3671" s="4">
        <f t="shared" si="407"/>
        <v>0</v>
      </c>
      <c r="J3671" s="4">
        <f t="shared" si="405"/>
        <v>5539</v>
      </c>
      <c r="K3671" s="4">
        <f t="shared" si="402"/>
        <v>6000</v>
      </c>
      <c r="L3671" s="4">
        <f>IF(D3671=1,"",VLOOKUP(D3671,系数!$AA$1:$AJ$12,MATCH(C3671,圣物评级,0),1))</f>
        <v>35</v>
      </c>
      <c r="M3671" s="4">
        <f t="shared" si="408"/>
        <v>73820</v>
      </c>
    </row>
    <row r="3672" spans="1:13" x14ac:dyDescent="0.3">
      <c r="A3672" s="4">
        <f t="shared" si="403"/>
        <v>81000031</v>
      </c>
      <c r="B3672" s="4">
        <v>2</v>
      </c>
      <c r="C3672" s="4">
        <f>INDEX(属性!F:F,MATCH(强化!A3672,属性!A:A,0))</f>
        <v>17</v>
      </c>
      <c r="D3672" s="4">
        <f t="shared" si="404"/>
        <v>70</v>
      </c>
      <c r="E3672" s="4">
        <v>0</v>
      </c>
      <c r="F3672" s="4">
        <v>0</v>
      </c>
      <c r="G3672" s="4">
        <v>0</v>
      </c>
      <c r="H3672" s="4">
        <f t="shared" si="406"/>
        <v>1090</v>
      </c>
      <c r="I3672" s="4">
        <f t="shared" si="407"/>
        <v>0</v>
      </c>
      <c r="J3672" s="4">
        <f t="shared" si="405"/>
        <v>6037</v>
      </c>
      <c r="K3672" s="4">
        <f t="shared" si="402"/>
        <v>6000</v>
      </c>
      <c r="L3672" s="4">
        <f>IF(D3672=1,"",VLOOKUP(D3672,系数!$AA$1:$AJ$12,MATCH(C3672,圣物评级,0),1))</f>
        <v>40</v>
      </c>
      <c r="M3672" s="4">
        <f t="shared" si="408"/>
        <v>79359</v>
      </c>
    </row>
    <row r="3673" spans="1:13" x14ac:dyDescent="0.3">
      <c r="A3673" s="4">
        <f t="shared" si="403"/>
        <v>81000031</v>
      </c>
      <c r="B3673" s="4">
        <v>2</v>
      </c>
      <c r="C3673" s="4">
        <f>INDEX(属性!F:F,MATCH(强化!A3673,属性!A:A,0))</f>
        <v>17</v>
      </c>
      <c r="D3673" s="4">
        <f t="shared" si="404"/>
        <v>71</v>
      </c>
      <c r="E3673" s="4">
        <v>0</v>
      </c>
      <c r="F3673" s="4">
        <v>0</v>
      </c>
      <c r="G3673" s="4">
        <v>0</v>
      </c>
      <c r="H3673" s="4">
        <f t="shared" si="406"/>
        <v>1100</v>
      </c>
      <c r="I3673" s="4">
        <f t="shared" si="407"/>
        <v>0</v>
      </c>
      <c r="J3673" s="4">
        <f t="shared" si="405"/>
        <v>6701</v>
      </c>
      <c r="K3673" s="4">
        <f t="shared" si="402"/>
        <v>6000</v>
      </c>
      <c r="L3673" s="4">
        <f>IF(D3673=1,"",VLOOKUP(D3673,系数!$AA$1:$AJ$12,MATCH(C3673,圣物评级,0),1))</f>
        <v>40</v>
      </c>
      <c r="M3673" s="4">
        <f t="shared" si="408"/>
        <v>85396</v>
      </c>
    </row>
    <row r="3674" spans="1:13" x14ac:dyDescent="0.3">
      <c r="A3674" s="4">
        <f t="shared" si="403"/>
        <v>81000031</v>
      </c>
      <c r="B3674" s="4">
        <v>2</v>
      </c>
      <c r="C3674" s="4">
        <f>INDEX(属性!F:F,MATCH(强化!A3674,属性!A:A,0))</f>
        <v>17</v>
      </c>
      <c r="D3674" s="4">
        <f t="shared" si="404"/>
        <v>72</v>
      </c>
      <c r="E3674" s="4">
        <v>0</v>
      </c>
      <c r="F3674" s="4">
        <v>0</v>
      </c>
      <c r="G3674" s="4">
        <v>0</v>
      </c>
      <c r="H3674" s="4">
        <f t="shared" si="406"/>
        <v>1110</v>
      </c>
      <c r="I3674" s="4">
        <f t="shared" si="407"/>
        <v>0</v>
      </c>
      <c r="J3674" s="4">
        <f t="shared" si="405"/>
        <v>7438</v>
      </c>
      <c r="K3674" s="4">
        <f t="shared" si="402"/>
        <v>6000</v>
      </c>
      <c r="L3674" s="4">
        <f>IF(D3674=1,"",VLOOKUP(D3674,系数!$AA$1:$AJ$12,MATCH(C3674,圣物评级,0),1))</f>
        <v>40</v>
      </c>
      <c r="M3674" s="4">
        <f t="shared" si="408"/>
        <v>92097</v>
      </c>
    </row>
    <row r="3675" spans="1:13" x14ac:dyDescent="0.3">
      <c r="A3675" s="4">
        <f t="shared" si="403"/>
        <v>81000031</v>
      </c>
      <c r="B3675" s="4">
        <v>2</v>
      </c>
      <c r="C3675" s="4">
        <f>INDEX(属性!F:F,MATCH(强化!A3675,属性!A:A,0))</f>
        <v>17</v>
      </c>
      <c r="D3675" s="4">
        <f t="shared" si="404"/>
        <v>73</v>
      </c>
      <c r="E3675" s="4">
        <v>0</v>
      </c>
      <c r="F3675" s="4">
        <v>0</v>
      </c>
      <c r="G3675" s="4">
        <v>0</v>
      </c>
      <c r="H3675" s="4">
        <f t="shared" si="406"/>
        <v>1120</v>
      </c>
      <c r="I3675" s="4">
        <f t="shared" si="407"/>
        <v>0</v>
      </c>
      <c r="J3675" s="4">
        <f t="shared" si="405"/>
        <v>8256</v>
      </c>
      <c r="K3675" s="4">
        <f t="shared" si="402"/>
        <v>6000</v>
      </c>
      <c r="L3675" s="4">
        <f>IF(D3675=1,"",VLOOKUP(D3675,系数!$AA$1:$AJ$12,MATCH(C3675,圣物评级,0),1))</f>
        <v>40</v>
      </c>
      <c r="M3675" s="4">
        <f t="shared" si="408"/>
        <v>99535</v>
      </c>
    </row>
    <row r="3676" spans="1:13" x14ac:dyDescent="0.3">
      <c r="A3676" s="4">
        <f t="shared" si="403"/>
        <v>81000031</v>
      </c>
      <c r="B3676" s="4">
        <v>2</v>
      </c>
      <c r="C3676" s="4">
        <f>INDEX(属性!F:F,MATCH(强化!A3676,属性!A:A,0))</f>
        <v>17</v>
      </c>
      <c r="D3676" s="4">
        <f t="shared" si="404"/>
        <v>74</v>
      </c>
      <c r="E3676" s="4">
        <v>0</v>
      </c>
      <c r="F3676" s="4">
        <v>0</v>
      </c>
      <c r="G3676" s="4">
        <v>0</v>
      </c>
      <c r="H3676" s="4">
        <f t="shared" si="406"/>
        <v>1130</v>
      </c>
      <c r="I3676" s="4">
        <f t="shared" si="407"/>
        <v>0</v>
      </c>
      <c r="J3676" s="4">
        <f t="shared" si="405"/>
        <v>9164</v>
      </c>
      <c r="K3676" s="4">
        <f t="shared" si="402"/>
        <v>6000</v>
      </c>
      <c r="L3676" s="4">
        <f>IF(D3676=1,"",VLOOKUP(D3676,系数!$AA$1:$AJ$12,MATCH(C3676,圣物评级,0),1))</f>
        <v>40</v>
      </c>
      <c r="M3676" s="4">
        <f t="shared" si="408"/>
        <v>107791</v>
      </c>
    </row>
    <row r="3677" spans="1:13" x14ac:dyDescent="0.3">
      <c r="A3677" s="4">
        <f t="shared" si="403"/>
        <v>81000031</v>
      </c>
      <c r="B3677" s="4">
        <v>2</v>
      </c>
      <c r="C3677" s="4">
        <f>INDEX(属性!F:F,MATCH(强化!A3677,属性!A:A,0))</f>
        <v>17</v>
      </c>
      <c r="D3677" s="4">
        <f t="shared" si="404"/>
        <v>75</v>
      </c>
      <c r="E3677" s="4">
        <v>0</v>
      </c>
      <c r="F3677" s="4">
        <v>0</v>
      </c>
      <c r="G3677" s="4">
        <v>0</v>
      </c>
      <c r="H3677" s="4">
        <f t="shared" si="406"/>
        <v>1140</v>
      </c>
      <c r="I3677" s="4">
        <f t="shared" si="407"/>
        <v>0</v>
      </c>
      <c r="J3677" s="4">
        <f t="shared" si="405"/>
        <v>10172</v>
      </c>
      <c r="K3677" s="4">
        <f t="shared" si="402"/>
        <v>6000</v>
      </c>
      <c r="L3677" s="4">
        <f>IF(D3677=1,"",VLOOKUP(D3677,系数!$AA$1:$AJ$12,MATCH(C3677,圣物评级,0),1))</f>
        <v>40</v>
      </c>
      <c r="M3677" s="4">
        <f t="shared" si="408"/>
        <v>116955</v>
      </c>
    </row>
    <row r="3678" spans="1:13" x14ac:dyDescent="0.3">
      <c r="A3678" s="4">
        <f t="shared" si="403"/>
        <v>81000031</v>
      </c>
      <c r="B3678" s="4">
        <v>2</v>
      </c>
      <c r="C3678" s="4">
        <f>INDEX(属性!F:F,MATCH(强化!A3678,属性!A:A,0))</f>
        <v>17</v>
      </c>
      <c r="D3678" s="4">
        <f t="shared" si="404"/>
        <v>76</v>
      </c>
      <c r="E3678" s="4">
        <v>0</v>
      </c>
      <c r="F3678" s="4">
        <v>0</v>
      </c>
      <c r="G3678" s="4">
        <v>0</v>
      </c>
      <c r="H3678" s="4">
        <f t="shared" si="406"/>
        <v>1150</v>
      </c>
      <c r="I3678" s="4">
        <f t="shared" si="407"/>
        <v>0</v>
      </c>
      <c r="J3678" s="4">
        <f t="shared" si="405"/>
        <v>11290</v>
      </c>
      <c r="K3678" s="4">
        <f t="shared" si="402"/>
        <v>6000</v>
      </c>
      <c r="L3678" s="4">
        <f>IF(D3678=1,"",VLOOKUP(D3678,系数!$AA$1:$AJ$12,MATCH(C3678,圣物评级,0),1))</f>
        <v>40</v>
      </c>
      <c r="M3678" s="4">
        <f t="shared" si="408"/>
        <v>127127</v>
      </c>
    </row>
    <row r="3679" spans="1:13" x14ac:dyDescent="0.3">
      <c r="A3679" s="4">
        <f t="shared" si="403"/>
        <v>81000031</v>
      </c>
      <c r="B3679" s="4">
        <v>2</v>
      </c>
      <c r="C3679" s="4">
        <f>INDEX(属性!F:F,MATCH(强化!A3679,属性!A:A,0))</f>
        <v>17</v>
      </c>
      <c r="D3679" s="4">
        <f t="shared" si="404"/>
        <v>77</v>
      </c>
      <c r="E3679" s="4">
        <v>0</v>
      </c>
      <c r="F3679" s="4">
        <v>0</v>
      </c>
      <c r="G3679" s="4">
        <v>0</v>
      </c>
      <c r="H3679" s="4">
        <f t="shared" si="406"/>
        <v>1160</v>
      </c>
      <c r="I3679" s="4">
        <f t="shared" si="407"/>
        <v>0</v>
      </c>
      <c r="J3679" s="4">
        <f t="shared" si="405"/>
        <v>12531</v>
      </c>
      <c r="K3679" s="4">
        <f t="shared" si="402"/>
        <v>6000</v>
      </c>
      <c r="L3679" s="4">
        <f>IF(D3679=1,"",VLOOKUP(D3679,系数!$AA$1:$AJ$12,MATCH(C3679,圣物评级,0),1))</f>
        <v>40</v>
      </c>
      <c r="M3679" s="4">
        <f t="shared" si="408"/>
        <v>138417</v>
      </c>
    </row>
    <row r="3680" spans="1:13" x14ac:dyDescent="0.3">
      <c r="A3680" s="4">
        <f t="shared" si="403"/>
        <v>81000031</v>
      </c>
      <c r="B3680" s="4">
        <v>2</v>
      </c>
      <c r="C3680" s="4">
        <f>INDEX(属性!F:F,MATCH(强化!A3680,属性!A:A,0))</f>
        <v>17</v>
      </c>
      <c r="D3680" s="4">
        <f t="shared" si="404"/>
        <v>78</v>
      </c>
      <c r="E3680" s="4">
        <v>0</v>
      </c>
      <c r="F3680" s="4">
        <v>0</v>
      </c>
      <c r="G3680" s="4">
        <v>0</v>
      </c>
      <c r="H3680" s="4">
        <f t="shared" si="406"/>
        <v>1170</v>
      </c>
      <c r="I3680" s="4">
        <f t="shared" si="407"/>
        <v>0</v>
      </c>
      <c r="J3680" s="4">
        <f t="shared" si="405"/>
        <v>13909</v>
      </c>
      <c r="K3680" s="4">
        <f t="shared" si="402"/>
        <v>6000</v>
      </c>
      <c r="L3680" s="4">
        <f>IF(D3680=1,"",VLOOKUP(D3680,系数!$AA$1:$AJ$12,MATCH(C3680,圣物评级,0),1))</f>
        <v>40</v>
      </c>
      <c r="M3680" s="4">
        <f t="shared" si="408"/>
        <v>150948</v>
      </c>
    </row>
    <row r="3681" spans="1:13" x14ac:dyDescent="0.3">
      <c r="A3681" s="4">
        <f t="shared" si="403"/>
        <v>81000031</v>
      </c>
      <c r="B3681" s="4">
        <v>2</v>
      </c>
      <c r="C3681" s="4">
        <f>INDEX(属性!F:F,MATCH(强化!A3681,属性!A:A,0))</f>
        <v>17</v>
      </c>
      <c r="D3681" s="4">
        <f t="shared" si="404"/>
        <v>79</v>
      </c>
      <c r="E3681" s="4">
        <v>0</v>
      </c>
      <c r="F3681" s="4">
        <v>0</v>
      </c>
      <c r="G3681" s="4">
        <v>0</v>
      </c>
      <c r="H3681" s="4">
        <f t="shared" si="406"/>
        <v>1180</v>
      </c>
      <c r="I3681" s="4">
        <f t="shared" si="407"/>
        <v>0</v>
      </c>
      <c r="J3681" s="4">
        <f t="shared" si="405"/>
        <v>15438</v>
      </c>
      <c r="K3681" s="4">
        <f t="shared" si="402"/>
        <v>6000</v>
      </c>
      <c r="L3681" s="4">
        <f>IF(D3681=1,"",VLOOKUP(D3681,系数!$AA$1:$AJ$12,MATCH(C3681,圣物评级,0),1))</f>
        <v>40</v>
      </c>
      <c r="M3681" s="4">
        <f t="shared" si="408"/>
        <v>164857</v>
      </c>
    </row>
    <row r="3682" spans="1:13" x14ac:dyDescent="0.3">
      <c r="A3682" s="4">
        <f t="shared" si="403"/>
        <v>81000031</v>
      </c>
      <c r="B3682" s="4">
        <v>2</v>
      </c>
      <c r="C3682" s="4">
        <f>INDEX(属性!F:F,MATCH(强化!A3682,属性!A:A,0))</f>
        <v>17</v>
      </c>
      <c r="D3682" s="4">
        <f t="shared" si="404"/>
        <v>80</v>
      </c>
      <c r="E3682" s="4">
        <v>0</v>
      </c>
      <c r="F3682" s="4">
        <v>0</v>
      </c>
      <c r="G3682" s="4">
        <v>0</v>
      </c>
      <c r="H3682" s="4">
        <f t="shared" si="406"/>
        <v>1190</v>
      </c>
      <c r="I3682" s="4">
        <f t="shared" si="407"/>
        <v>0</v>
      </c>
      <c r="J3682" s="4">
        <f t="shared" si="405"/>
        <v>18000</v>
      </c>
      <c r="K3682" s="4">
        <f t="shared" si="402"/>
        <v>6000</v>
      </c>
      <c r="L3682" s="4">
        <f>IF(D3682=1,"",VLOOKUP(D3682,系数!$AA$1:$AJ$12,MATCH(C3682,圣物评级,0),1))</f>
        <v>45</v>
      </c>
      <c r="M3682" s="4">
        <f t="shared" si="408"/>
        <v>180295</v>
      </c>
    </row>
    <row r="3683" spans="1:13" x14ac:dyDescent="0.3">
      <c r="A3683" s="4">
        <f t="shared" si="403"/>
        <v>81000031</v>
      </c>
      <c r="B3683" s="4">
        <v>2</v>
      </c>
      <c r="C3683" s="4">
        <f>INDEX(属性!F:F,MATCH(强化!A3683,属性!A:A,0))</f>
        <v>17</v>
      </c>
      <c r="D3683" s="4">
        <f t="shared" si="404"/>
        <v>81</v>
      </c>
      <c r="E3683" s="4">
        <v>0</v>
      </c>
      <c r="F3683" s="4">
        <v>0</v>
      </c>
      <c r="G3683" s="4">
        <v>0</v>
      </c>
      <c r="H3683" s="4">
        <f t="shared" si="406"/>
        <v>1200</v>
      </c>
      <c r="I3683" s="4">
        <f t="shared" si="407"/>
        <v>0</v>
      </c>
      <c r="J3683" s="4">
        <f t="shared" si="405"/>
        <v>21000</v>
      </c>
      <c r="K3683" s="4">
        <f t="shared" si="402"/>
        <v>6000</v>
      </c>
      <c r="L3683" s="4">
        <f>IF(D3683=1,"",VLOOKUP(D3683,系数!$AA$1:$AJ$12,MATCH(C3683,圣物评级,0),1))</f>
        <v>45</v>
      </c>
      <c r="M3683" s="4">
        <f t="shared" si="408"/>
        <v>198295</v>
      </c>
    </row>
    <row r="3684" spans="1:13" x14ac:dyDescent="0.3">
      <c r="A3684" s="4">
        <f t="shared" si="403"/>
        <v>81000031</v>
      </c>
      <c r="B3684" s="4">
        <v>2</v>
      </c>
      <c r="C3684" s="4">
        <f>INDEX(属性!F:F,MATCH(强化!A3684,属性!A:A,0))</f>
        <v>17</v>
      </c>
      <c r="D3684" s="4">
        <f t="shared" si="404"/>
        <v>82</v>
      </c>
      <c r="E3684" s="4">
        <v>0</v>
      </c>
      <c r="F3684" s="4">
        <v>0</v>
      </c>
      <c r="G3684" s="4">
        <v>0</v>
      </c>
      <c r="H3684" s="4">
        <f t="shared" si="406"/>
        <v>1210</v>
      </c>
      <c r="I3684" s="4">
        <f t="shared" si="407"/>
        <v>0</v>
      </c>
      <c r="J3684" s="4">
        <f t="shared" si="405"/>
        <v>24000</v>
      </c>
      <c r="K3684" s="4">
        <f t="shared" si="402"/>
        <v>6000</v>
      </c>
      <c r="L3684" s="4">
        <f>IF(D3684=1,"",VLOOKUP(D3684,系数!$AA$1:$AJ$12,MATCH(C3684,圣物评级,0),1))</f>
        <v>45</v>
      </c>
      <c r="M3684" s="4">
        <f t="shared" si="408"/>
        <v>219295</v>
      </c>
    </row>
    <row r="3685" spans="1:13" x14ac:dyDescent="0.3">
      <c r="A3685" s="4">
        <f t="shared" si="403"/>
        <v>81000031</v>
      </c>
      <c r="B3685" s="4">
        <v>2</v>
      </c>
      <c r="C3685" s="4">
        <f>INDEX(属性!F:F,MATCH(强化!A3685,属性!A:A,0))</f>
        <v>17</v>
      </c>
      <c r="D3685" s="4">
        <f t="shared" si="404"/>
        <v>83</v>
      </c>
      <c r="E3685" s="4">
        <v>0</v>
      </c>
      <c r="F3685" s="4">
        <v>0</v>
      </c>
      <c r="G3685" s="4">
        <v>0</v>
      </c>
      <c r="H3685" s="4">
        <f t="shared" si="406"/>
        <v>1220</v>
      </c>
      <c r="I3685" s="4">
        <f t="shared" si="407"/>
        <v>0</v>
      </c>
      <c r="J3685" s="4">
        <f t="shared" si="405"/>
        <v>27000</v>
      </c>
      <c r="K3685" s="4">
        <f t="shared" si="402"/>
        <v>6000</v>
      </c>
      <c r="L3685" s="4">
        <f>IF(D3685=1,"",VLOOKUP(D3685,系数!$AA$1:$AJ$12,MATCH(C3685,圣物评级,0),1))</f>
        <v>45</v>
      </c>
      <c r="M3685" s="4">
        <f t="shared" si="408"/>
        <v>243295</v>
      </c>
    </row>
    <row r="3686" spans="1:13" x14ac:dyDescent="0.3">
      <c r="A3686" s="4">
        <f t="shared" si="403"/>
        <v>81000031</v>
      </c>
      <c r="B3686" s="4">
        <v>2</v>
      </c>
      <c r="C3686" s="4">
        <f>INDEX(属性!F:F,MATCH(强化!A3686,属性!A:A,0))</f>
        <v>17</v>
      </c>
      <c r="D3686" s="4">
        <f t="shared" si="404"/>
        <v>84</v>
      </c>
      <c r="E3686" s="4">
        <v>0</v>
      </c>
      <c r="F3686" s="4">
        <v>0</v>
      </c>
      <c r="G3686" s="4">
        <v>0</v>
      </c>
      <c r="H3686" s="4">
        <f t="shared" si="406"/>
        <v>1230</v>
      </c>
      <c r="I3686" s="4">
        <f t="shared" si="407"/>
        <v>0</v>
      </c>
      <c r="J3686" s="4">
        <f t="shared" si="405"/>
        <v>30000</v>
      </c>
      <c r="K3686" s="4">
        <f t="shared" si="402"/>
        <v>6000</v>
      </c>
      <c r="L3686" s="4">
        <f>IF(D3686=1,"",VLOOKUP(D3686,系数!$AA$1:$AJ$12,MATCH(C3686,圣物评级,0),1))</f>
        <v>45</v>
      </c>
      <c r="M3686" s="4">
        <f t="shared" si="408"/>
        <v>270295</v>
      </c>
    </row>
    <row r="3687" spans="1:13" x14ac:dyDescent="0.3">
      <c r="A3687" s="4">
        <f t="shared" si="403"/>
        <v>81000031</v>
      </c>
      <c r="B3687" s="4">
        <v>2</v>
      </c>
      <c r="C3687" s="4">
        <f>INDEX(属性!F:F,MATCH(强化!A3687,属性!A:A,0))</f>
        <v>17</v>
      </c>
      <c r="D3687" s="4">
        <f t="shared" si="404"/>
        <v>85</v>
      </c>
      <c r="E3687" s="4">
        <v>0</v>
      </c>
      <c r="F3687" s="4">
        <v>0</v>
      </c>
      <c r="G3687" s="4">
        <v>0</v>
      </c>
      <c r="H3687" s="4">
        <f t="shared" si="406"/>
        <v>1240</v>
      </c>
      <c r="I3687" s="4">
        <f t="shared" si="407"/>
        <v>0</v>
      </c>
      <c r="J3687" s="4">
        <f t="shared" si="405"/>
        <v>35000</v>
      </c>
      <c r="K3687" s="4">
        <f t="shared" si="402"/>
        <v>6000</v>
      </c>
      <c r="L3687" s="4">
        <f>IF(D3687=1,"",VLOOKUP(D3687,系数!$AA$1:$AJ$12,MATCH(C3687,圣物评级,0),1))</f>
        <v>45</v>
      </c>
      <c r="M3687" s="4">
        <f t="shared" si="408"/>
        <v>300295</v>
      </c>
    </row>
    <row r="3688" spans="1:13" x14ac:dyDescent="0.3">
      <c r="A3688" s="4">
        <f t="shared" si="403"/>
        <v>81000031</v>
      </c>
      <c r="B3688" s="4">
        <v>2</v>
      </c>
      <c r="C3688" s="4">
        <f>INDEX(属性!F:F,MATCH(强化!A3688,属性!A:A,0))</f>
        <v>17</v>
      </c>
      <c r="D3688" s="4">
        <f t="shared" si="404"/>
        <v>86</v>
      </c>
      <c r="E3688" s="4">
        <v>0</v>
      </c>
      <c r="F3688" s="4">
        <v>0</v>
      </c>
      <c r="G3688" s="4">
        <v>0</v>
      </c>
      <c r="H3688" s="4">
        <f t="shared" si="406"/>
        <v>1250</v>
      </c>
      <c r="I3688" s="4">
        <f t="shared" si="407"/>
        <v>0</v>
      </c>
      <c r="J3688" s="4">
        <f t="shared" si="405"/>
        <v>40000</v>
      </c>
      <c r="K3688" s="4">
        <f t="shared" si="402"/>
        <v>6000</v>
      </c>
      <c r="L3688" s="4">
        <f>IF(D3688=1,"",VLOOKUP(D3688,系数!$AA$1:$AJ$12,MATCH(C3688,圣物评级,0),1))</f>
        <v>45</v>
      </c>
      <c r="M3688" s="4">
        <f t="shared" si="408"/>
        <v>335295</v>
      </c>
    </row>
    <row r="3689" spans="1:13" x14ac:dyDescent="0.3">
      <c r="A3689" s="4">
        <f t="shared" si="403"/>
        <v>81000031</v>
      </c>
      <c r="B3689" s="4">
        <v>2</v>
      </c>
      <c r="C3689" s="4">
        <f>INDEX(属性!F:F,MATCH(强化!A3689,属性!A:A,0))</f>
        <v>17</v>
      </c>
      <c r="D3689" s="4">
        <f t="shared" si="404"/>
        <v>87</v>
      </c>
      <c r="E3689" s="4">
        <v>0</v>
      </c>
      <c r="F3689" s="4">
        <v>0</v>
      </c>
      <c r="G3689" s="4">
        <v>0</v>
      </c>
      <c r="H3689" s="4">
        <f t="shared" si="406"/>
        <v>1260</v>
      </c>
      <c r="I3689" s="4">
        <f t="shared" si="407"/>
        <v>0</v>
      </c>
      <c r="J3689" s="4">
        <f t="shared" si="405"/>
        <v>45000</v>
      </c>
      <c r="K3689" s="4">
        <f t="shared" si="402"/>
        <v>6000</v>
      </c>
      <c r="L3689" s="4">
        <f>IF(D3689=1,"",VLOOKUP(D3689,系数!$AA$1:$AJ$12,MATCH(C3689,圣物评级,0),1))</f>
        <v>45</v>
      </c>
      <c r="M3689" s="4">
        <f t="shared" si="408"/>
        <v>375295</v>
      </c>
    </row>
    <row r="3690" spans="1:13" x14ac:dyDescent="0.3">
      <c r="A3690" s="4">
        <f t="shared" si="403"/>
        <v>81000031</v>
      </c>
      <c r="B3690" s="4">
        <v>2</v>
      </c>
      <c r="C3690" s="4">
        <f>INDEX(属性!F:F,MATCH(强化!A3690,属性!A:A,0))</f>
        <v>17</v>
      </c>
      <c r="D3690" s="4">
        <f t="shared" si="404"/>
        <v>88</v>
      </c>
      <c r="E3690" s="4">
        <v>0</v>
      </c>
      <c r="F3690" s="4">
        <v>0</v>
      </c>
      <c r="G3690" s="4">
        <v>0</v>
      </c>
      <c r="H3690" s="4">
        <f t="shared" si="406"/>
        <v>1270</v>
      </c>
      <c r="I3690" s="4">
        <f t="shared" si="407"/>
        <v>0</v>
      </c>
      <c r="J3690" s="4">
        <f t="shared" si="405"/>
        <v>50000</v>
      </c>
      <c r="K3690" s="4">
        <f t="shared" si="402"/>
        <v>6000</v>
      </c>
      <c r="L3690" s="4">
        <f>IF(D3690=1,"",VLOOKUP(D3690,系数!$AA$1:$AJ$12,MATCH(C3690,圣物评级,0),1))</f>
        <v>45</v>
      </c>
      <c r="M3690" s="4">
        <f t="shared" si="408"/>
        <v>420295</v>
      </c>
    </row>
    <row r="3691" spans="1:13" x14ac:dyDescent="0.3">
      <c r="A3691" s="4">
        <f t="shared" si="403"/>
        <v>81000031</v>
      </c>
      <c r="B3691" s="4">
        <v>2</v>
      </c>
      <c r="C3691" s="4">
        <f>INDEX(属性!F:F,MATCH(强化!A3691,属性!A:A,0))</f>
        <v>17</v>
      </c>
      <c r="D3691" s="4">
        <f t="shared" si="404"/>
        <v>89</v>
      </c>
      <c r="E3691" s="4">
        <v>0</v>
      </c>
      <c r="F3691" s="4">
        <v>0</v>
      </c>
      <c r="G3691" s="4">
        <v>0</v>
      </c>
      <c r="H3691" s="4">
        <f t="shared" si="406"/>
        <v>1280</v>
      </c>
      <c r="I3691" s="4">
        <f t="shared" si="407"/>
        <v>0</v>
      </c>
      <c r="J3691" s="4">
        <f t="shared" si="405"/>
        <v>55000</v>
      </c>
      <c r="K3691" s="4">
        <f t="shared" si="402"/>
        <v>6000</v>
      </c>
      <c r="L3691" s="4">
        <f>IF(D3691=1,"",VLOOKUP(D3691,系数!$AA$1:$AJ$12,MATCH(C3691,圣物评级,0),1))</f>
        <v>45</v>
      </c>
      <c r="M3691" s="4">
        <f t="shared" si="408"/>
        <v>470295</v>
      </c>
    </row>
    <row r="3692" spans="1:13" x14ac:dyDescent="0.3">
      <c r="A3692" s="4">
        <f t="shared" si="403"/>
        <v>81000031</v>
      </c>
      <c r="B3692" s="4">
        <v>2</v>
      </c>
      <c r="C3692" s="4">
        <f>INDEX(属性!F:F,MATCH(强化!A3692,属性!A:A,0))</f>
        <v>17</v>
      </c>
      <c r="D3692" s="4">
        <f t="shared" si="404"/>
        <v>90</v>
      </c>
      <c r="E3692" s="4">
        <v>0</v>
      </c>
      <c r="F3692" s="4">
        <v>0</v>
      </c>
      <c r="G3692" s="4">
        <v>0</v>
      </c>
      <c r="H3692" s="4">
        <f t="shared" si="406"/>
        <v>1290</v>
      </c>
      <c r="I3692" s="4">
        <f t="shared" si="407"/>
        <v>0</v>
      </c>
      <c r="J3692" s="4">
        <f t="shared" si="405"/>
        <v>55000</v>
      </c>
      <c r="K3692" s="4">
        <f t="shared" si="402"/>
        <v>6000</v>
      </c>
      <c r="L3692" s="4">
        <f>IF(D3692=1,"",VLOOKUP(D3692,系数!$AA$1:$AJ$12,MATCH(C3692,圣物评级,0),1))</f>
        <v>50</v>
      </c>
      <c r="M3692" s="4">
        <f t="shared" si="408"/>
        <v>525295</v>
      </c>
    </row>
    <row r="3693" spans="1:13" x14ac:dyDescent="0.3">
      <c r="A3693" s="4">
        <f t="shared" si="403"/>
        <v>81000031</v>
      </c>
      <c r="B3693" s="4">
        <v>2</v>
      </c>
      <c r="C3693" s="4">
        <f>INDEX(属性!F:F,MATCH(强化!A3693,属性!A:A,0))</f>
        <v>17</v>
      </c>
      <c r="D3693" s="4">
        <f t="shared" si="404"/>
        <v>91</v>
      </c>
      <c r="E3693" s="4">
        <v>0</v>
      </c>
      <c r="F3693" s="4">
        <v>0</v>
      </c>
      <c r="G3693" s="4">
        <v>0</v>
      </c>
      <c r="H3693" s="4">
        <f t="shared" si="406"/>
        <v>1300</v>
      </c>
      <c r="I3693" s="4">
        <f t="shared" si="407"/>
        <v>0</v>
      </c>
      <c r="J3693" s="4">
        <f t="shared" si="405"/>
        <v>55000</v>
      </c>
      <c r="K3693" s="4">
        <f t="shared" si="402"/>
        <v>6000</v>
      </c>
      <c r="L3693" s="4">
        <f>IF(D3693=1,"",VLOOKUP(D3693,系数!$AA$1:$AJ$12,MATCH(C3693,圣物评级,0),1))</f>
        <v>50</v>
      </c>
      <c r="M3693" s="4">
        <f t="shared" si="408"/>
        <v>580295</v>
      </c>
    </row>
    <row r="3694" spans="1:13" x14ac:dyDescent="0.3">
      <c r="A3694" s="4">
        <f t="shared" si="403"/>
        <v>81000031</v>
      </c>
      <c r="B3694" s="4">
        <v>2</v>
      </c>
      <c r="C3694" s="4">
        <f>INDEX(属性!F:F,MATCH(强化!A3694,属性!A:A,0))</f>
        <v>17</v>
      </c>
      <c r="D3694" s="4">
        <f t="shared" si="404"/>
        <v>92</v>
      </c>
      <c r="E3694" s="4">
        <v>0</v>
      </c>
      <c r="F3694" s="4">
        <v>0</v>
      </c>
      <c r="G3694" s="4">
        <v>0</v>
      </c>
      <c r="H3694" s="4">
        <f t="shared" si="406"/>
        <v>1310</v>
      </c>
      <c r="I3694" s="4">
        <f t="shared" si="407"/>
        <v>0</v>
      </c>
      <c r="J3694" s="4">
        <f t="shared" si="405"/>
        <v>55000</v>
      </c>
      <c r="K3694" s="4">
        <f t="shared" si="402"/>
        <v>6000</v>
      </c>
      <c r="L3694" s="4">
        <f>IF(D3694=1,"",VLOOKUP(D3694,系数!$AA$1:$AJ$12,MATCH(C3694,圣物评级,0),1))</f>
        <v>50</v>
      </c>
      <c r="M3694" s="4">
        <f t="shared" si="408"/>
        <v>635295</v>
      </c>
    </row>
    <row r="3695" spans="1:13" x14ac:dyDescent="0.3">
      <c r="A3695" s="4">
        <f t="shared" si="403"/>
        <v>81000031</v>
      </c>
      <c r="B3695" s="4">
        <v>2</v>
      </c>
      <c r="C3695" s="4">
        <f>INDEX(属性!F:F,MATCH(强化!A3695,属性!A:A,0))</f>
        <v>17</v>
      </c>
      <c r="D3695" s="4">
        <f t="shared" si="404"/>
        <v>93</v>
      </c>
      <c r="E3695" s="4">
        <v>0</v>
      </c>
      <c r="F3695" s="4">
        <v>0</v>
      </c>
      <c r="G3695" s="4">
        <v>0</v>
      </c>
      <c r="H3695" s="4">
        <f t="shared" si="406"/>
        <v>1320</v>
      </c>
      <c r="I3695" s="4">
        <f t="shared" si="407"/>
        <v>0</v>
      </c>
      <c r="J3695" s="4">
        <f t="shared" si="405"/>
        <v>55000</v>
      </c>
      <c r="K3695" s="4">
        <f t="shared" si="402"/>
        <v>6000</v>
      </c>
      <c r="L3695" s="4">
        <f>IF(D3695=1,"",VLOOKUP(D3695,系数!$AA$1:$AJ$12,MATCH(C3695,圣物评级,0),1))</f>
        <v>50</v>
      </c>
      <c r="M3695" s="4">
        <f t="shared" si="408"/>
        <v>690295</v>
      </c>
    </row>
    <row r="3696" spans="1:13" x14ac:dyDescent="0.3">
      <c r="A3696" s="4">
        <f t="shared" si="403"/>
        <v>81000031</v>
      </c>
      <c r="B3696" s="4">
        <v>2</v>
      </c>
      <c r="C3696" s="4">
        <f>INDEX(属性!F:F,MATCH(强化!A3696,属性!A:A,0))</f>
        <v>17</v>
      </c>
      <c r="D3696" s="4">
        <f t="shared" si="404"/>
        <v>94</v>
      </c>
      <c r="E3696" s="4">
        <v>0</v>
      </c>
      <c r="F3696" s="4">
        <v>0</v>
      </c>
      <c r="G3696" s="4">
        <v>0</v>
      </c>
      <c r="H3696" s="4">
        <f t="shared" si="406"/>
        <v>1330</v>
      </c>
      <c r="I3696" s="4">
        <f t="shared" si="407"/>
        <v>0</v>
      </c>
      <c r="J3696" s="4">
        <f t="shared" si="405"/>
        <v>55000</v>
      </c>
      <c r="K3696" s="4">
        <f t="shared" si="402"/>
        <v>6000</v>
      </c>
      <c r="L3696" s="4">
        <f>IF(D3696=1,"",VLOOKUP(D3696,系数!$AA$1:$AJ$12,MATCH(C3696,圣物评级,0),1))</f>
        <v>50</v>
      </c>
      <c r="M3696" s="4">
        <f t="shared" si="408"/>
        <v>745295</v>
      </c>
    </row>
    <row r="3697" spans="1:13" x14ac:dyDescent="0.3">
      <c r="A3697" s="4">
        <f t="shared" si="403"/>
        <v>81000031</v>
      </c>
      <c r="B3697" s="4">
        <v>2</v>
      </c>
      <c r="C3697" s="4">
        <f>INDEX(属性!F:F,MATCH(强化!A3697,属性!A:A,0))</f>
        <v>17</v>
      </c>
      <c r="D3697" s="4">
        <f t="shared" si="404"/>
        <v>95</v>
      </c>
      <c r="E3697" s="4">
        <v>0</v>
      </c>
      <c r="F3697" s="4">
        <v>0</v>
      </c>
      <c r="G3697" s="4">
        <v>0</v>
      </c>
      <c r="H3697" s="4">
        <f t="shared" si="406"/>
        <v>1340</v>
      </c>
      <c r="I3697" s="4">
        <f t="shared" si="407"/>
        <v>0</v>
      </c>
      <c r="J3697" s="4">
        <f t="shared" si="405"/>
        <v>55000</v>
      </c>
      <c r="K3697" s="4">
        <f t="shared" si="402"/>
        <v>6000</v>
      </c>
      <c r="L3697" s="4">
        <f>IF(D3697=1,"",VLOOKUP(D3697,系数!$AA$1:$AJ$12,MATCH(C3697,圣物评级,0),1))</f>
        <v>50</v>
      </c>
      <c r="M3697" s="4">
        <f t="shared" si="408"/>
        <v>800295</v>
      </c>
    </row>
    <row r="3698" spans="1:13" x14ac:dyDescent="0.3">
      <c r="A3698" s="4">
        <f t="shared" si="403"/>
        <v>81000031</v>
      </c>
      <c r="B3698" s="4">
        <v>2</v>
      </c>
      <c r="C3698" s="4">
        <f>INDEX(属性!F:F,MATCH(强化!A3698,属性!A:A,0))</f>
        <v>17</v>
      </c>
      <c r="D3698" s="4">
        <f t="shared" si="404"/>
        <v>96</v>
      </c>
      <c r="E3698" s="4">
        <v>0</v>
      </c>
      <c r="F3698" s="4">
        <v>0</v>
      </c>
      <c r="G3698" s="4">
        <v>0</v>
      </c>
      <c r="H3698" s="4">
        <f t="shared" si="406"/>
        <v>1350</v>
      </c>
      <c r="I3698" s="4">
        <f t="shared" si="407"/>
        <v>0</v>
      </c>
      <c r="J3698" s="4">
        <f t="shared" si="405"/>
        <v>55000</v>
      </c>
      <c r="K3698" s="4">
        <f t="shared" si="402"/>
        <v>6000</v>
      </c>
      <c r="L3698" s="4">
        <f>IF(D3698=1,"",VLOOKUP(D3698,系数!$AA$1:$AJ$12,MATCH(C3698,圣物评级,0),1))</f>
        <v>50</v>
      </c>
      <c r="M3698" s="4">
        <f t="shared" si="408"/>
        <v>855295</v>
      </c>
    </row>
    <row r="3699" spans="1:13" x14ac:dyDescent="0.3">
      <c r="A3699" s="4">
        <f t="shared" si="403"/>
        <v>81000031</v>
      </c>
      <c r="B3699" s="4">
        <v>2</v>
      </c>
      <c r="C3699" s="4">
        <f>INDEX(属性!F:F,MATCH(强化!A3699,属性!A:A,0))</f>
        <v>17</v>
      </c>
      <c r="D3699" s="4">
        <f t="shared" si="404"/>
        <v>97</v>
      </c>
      <c r="E3699" s="4">
        <v>0</v>
      </c>
      <c r="F3699" s="4">
        <v>0</v>
      </c>
      <c r="G3699" s="4">
        <v>0</v>
      </c>
      <c r="H3699" s="4">
        <f t="shared" si="406"/>
        <v>1360</v>
      </c>
      <c r="I3699" s="4">
        <f t="shared" si="407"/>
        <v>0</v>
      </c>
      <c r="J3699" s="4">
        <f t="shared" si="405"/>
        <v>55000</v>
      </c>
      <c r="K3699" s="4">
        <f t="shared" si="402"/>
        <v>6000</v>
      </c>
      <c r="L3699" s="4">
        <f>IF(D3699=1,"",VLOOKUP(D3699,系数!$AA$1:$AJ$12,MATCH(C3699,圣物评级,0),1))</f>
        <v>50</v>
      </c>
      <c r="M3699" s="4">
        <f t="shared" si="408"/>
        <v>910295</v>
      </c>
    </row>
    <row r="3700" spans="1:13" x14ac:dyDescent="0.3">
      <c r="A3700" s="4">
        <f t="shared" si="403"/>
        <v>81000031</v>
      </c>
      <c r="B3700" s="4">
        <v>2</v>
      </c>
      <c r="C3700" s="4">
        <f>INDEX(属性!F:F,MATCH(强化!A3700,属性!A:A,0))</f>
        <v>17</v>
      </c>
      <c r="D3700" s="4">
        <f t="shared" si="404"/>
        <v>98</v>
      </c>
      <c r="E3700" s="4">
        <v>0</v>
      </c>
      <c r="F3700" s="4">
        <v>0</v>
      </c>
      <c r="G3700" s="4">
        <v>0</v>
      </c>
      <c r="H3700" s="4">
        <f t="shared" si="406"/>
        <v>1370</v>
      </c>
      <c r="I3700" s="4">
        <f t="shared" si="407"/>
        <v>0</v>
      </c>
      <c r="J3700" s="4">
        <f t="shared" si="405"/>
        <v>55000</v>
      </c>
      <c r="K3700" s="4">
        <f t="shared" ref="K3700:K3763" si="409">60*100</f>
        <v>6000</v>
      </c>
      <c r="L3700" s="4">
        <f>IF(D3700=1,"",VLOOKUP(D3700,系数!$AA$1:$AJ$12,MATCH(C3700,圣物评级,0),1))</f>
        <v>50</v>
      </c>
      <c r="M3700" s="4">
        <f t="shared" si="408"/>
        <v>965295</v>
      </c>
    </row>
    <row r="3701" spans="1:13" x14ac:dyDescent="0.3">
      <c r="A3701" s="4">
        <f t="shared" si="403"/>
        <v>81000031</v>
      </c>
      <c r="B3701" s="4">
        <v>2</v>
      </c>
      <c r="C3701" s="4">
        <f>INDEX(属性!F:F,MATCH(强化!A3701,属性!A:A,0))</f>
        <v>17</v>
      </c>
      <c r="D3701" s="4">
        <f t="shared" si="404"/>
        <v>99</v>
      </c>
      <c r="E3701" s="4">
        <v>0</v>
      </c>
      <c r="F3701" s="4">
        <v>0</v>
      </c>
      <c r="G3701" s="4">
        <v>0</v>
      </c>
      <c r="H3701" s="4">
        <f t="shared" si="406"/>
        <v>1380</v>
      </c>
      <c r="I3701" s="4">
        <f t="shared" si="407"/>
        <v>0</v>
      </c>
      <c r="J3701" s="4">
        <f t="shared" si="405"/>
        <v>55000</v>
      </c>
      <c r="K3701" s="4">
        <f t="shared" si="409"/>
        <v>6000</v>
      </c>
      <c r="L3701" s="4">
        <f>IF(D3701=1,"",VLOOKUP(D3701,系数!$AA$1:$AJ$12,MATCH(C3701,圣物评级,0),1))</f>
        <v>50</v>
      </c>
      <c r="M3701" s="4">
        <f t="shared" si="408"/>
        <v>1020295</v>
      </c>
    </row>
    <row r="3702" spans="1:13" x14ac:dyDescent="0.3">
      <c r="A3702" s="4">
        <f t="shared" si="403"/>
        <v>81000031</v>
      </c>
      <c r="B3702" s="4">
        <v>2</v>
      </c>
      <c r="C3702" s="4">
        <f>INDEX(属性!F:F,MATCH(强化!A3702,属性!A:A,0))</f>
        <v>17</v>
      </c>
      <c r="D3702" s="4">
        <f t="shared" si="404"/>
        <v>100</v>
      </c>
      <c r="E3702" s="4">
        <v>0</v>
      </c>
      <c r="F3702" s="4">
        <v>0</v>
      </c>
      <c r="G3702" s="4">
        <v>0</v>
      </c>
      <c r="H3702" s="4">
        <f t="shared" si="406"/>
        <v>1390</v>
      </c>
      <c r="I3702" s="4">
        <f t="shared" si="407"/>
        <v>0</v>
      </c>
      <c r="J3702" s="4">
        <f t="shared" si="405"/>
        <v>55000</v>
      </c>
      <c r="K3702" s="4">
        <f t="shared" si="409"/>
        <v>6000</v>
      </c>
      <c r="L3702" s="4">
        <f>IF(D3702=1,"",VLOOKUP(D3702,系数!$AA$1:$AJ$12,MATCH(C3702,圣物评级,0),1))</f>
        <v>55</v>
      </c>
      <c r="M3702" s="4">
        <f t="shared" si="408"/>
        <v>1075295</v>
      </c>
    </row>
    <row r="3703" spans="1:13" x14ac:dyDescent="0.3">
      <c r="A3703" s="4">
        <f t="shared" si="403"/>
        <v>81000031</v>
      </c>
      <c r="B3703" s="4">
        <v>2</v>
      </c>
      <c r="C3703" s="4">
        <f>INDEX(属性!F:F,MATCH(强化!A3703,属性!A:A,0))</f>
        <v>17</v>
      </c>
      <c r="D3703" s="4">
        <f t="shared" si="404"/>
        <v>101</v>
      </c>
      <c r="E3703" s="4">
        <v>0</v>
      </c>
      <c r="F3703" s="4">
        <v>0</v>
      </c>
      <c r="G3703" s="4">
        <v>0</v>
      </c>
      <c r="H3703" s="4">
        <f t="shared" si="406"/>
        <v>1400</v>
      </c>
      <c r="I3703" s="4">
        <f t="shared" si="407"/>
        <v>0</v>
      </c>
      <c r="J3703" s="4">
        <f t="shared" si="405"/>
        <v>55000</v>
      </c>
      <c r="K3703" s="4">
        <f t="shared" si="409"/>
        <v>6000</v>
      </c>
      <c r="L3703" s="4">
        <f>IF(D3703=1,"",VLOOKUP(D3703,系数!$AA$1:$AJ$12,MATCH(C3703,圣物评级,0),1))</f>
        <v>55</v>
      </c>
      <c r="M3703" s="4">
        <f t="shared" si="408"/>
        <v>1130295</v>
      </c>
    </row>
    <row r="3704" spans="1:13" x14ac:dyDescent="0.3">
      <c r="A3704" s="4">
        <f t="shared" si="403"/>
        <v>81000031</v>
      </c>
      <c r="B3704" s="4">
        <v>2</v>
      </c>
      <c r="C3704" s="4">
        <f>INDEX(属性!F:F,MATCH(强化!A3704,属性!A:A,0))</f>
        <v>17</v>
      </c>
      <c r="D3704" s="4">
        <f t="shared" si="404"/>
        <v>102</v>
      </c>
      <c r="E3704" s="4">
        <v>0</v>
      </c>
      <c r="F3704" s="4">
        <v>0</v>
      </c>
      <c r="G3704" s="4">
        <v>0</v>
      </c>
      <c r="H3704" s="4">
        <f t="shared" si="406"/>
        <v>1410</v>
      </c>
      <c r="I3704" s="4">
        <f t="shared" si="407"/>
        <v>0</v>
      </c>
      <c r="J3704" s="4">
        <f t="shared" si="405"/>
        <v>55000</v>
      </c>
      <c r="K3704" s="4">
        <f t="shared" si="409"/>
        <v>6000</v>
      </c>
      <c r="L3704" s="4">
        <f>IF(D3704=1,"",VLOOKUP(D3704,系数!$AA$1:$AJ$12,MATCH(C3704,圣物评级,0),1))</f>
        <v>55</v>
      </c>
      <c r="M3704" s="4">
        <f t="shared" si="408"/>
        <v>1185295</v>
      </c>
    </row>
    <row r="3705" spans="1:13" x14ac:dyDescent="0.3">
      <c r="A3705" s="4">
        <f t="shared" si="403"/>
        <v>81000031</v>
      </c>
      <c r="B3705" s="4">
        <v>2</v>
      </c>
      <c r="C3705" s="4">
        <f>INDEX(属性!F:F,MATCH(强化!A3705,属性!A:A,0))</f>
        <v>17</v>
      </c>
      <c r="D3705" s="4">
        <f t="shared" si="404"/>
        <v>103</v>
      </c>
      <c r="E3705" s="4">
        <v>0</v>
      </c>
      <c r="F3705" s="4">
        <v>0</v>
      </c>
      <c r="G3705" s="4">
        <v>0</v>
      </c>
      <c r="H3705" s="4">
        <f t="shared" si="406"/>
        <v>1420</v>
      </c>
      <c r="I3705" s="4">
        <f t="shared" si="407"/>
        <v>0</v>
      </c>
      <c r="J3705" s="4">
        <f t="shared" si="405"/>
        <v>55000</v>
      </c>
      <c r="K3705" s="4">
        <f t="shared" si="409"/>
        <v>6000</v>
      </c>
      <c r="L3705" s="4">
        <f>IF(D3705=1,"",VLOOKUP(D3705,系数!$AA$1:$AJ$12,MATCH(C3705,圣物评级,0),1))</f>
        <v>55</v>
      </c>
      <c r="M3705" s="4">
        <f t="shared" si="408"/>
        <v>1240295</v>
      </c>
    </row>
    <row r="3706" spans="1:13" x14ac:dyDescent="0.3">
      <c r="A3706" s="4">
        <f t="shared" si="403"/>
        <v>81000031</v>
      </c>
      <c r="B3706" s="4">
        <v>2</v>
      </c>
      <c r="C3706" s="4">
        <f>INDEX(属性!F:F,MATCH(强化!A3706,属性!A:A,0))</f>
        <v>17</v>
      </c>
      <c r="D3706" s="4">
        <f t="shared" si="404"/>
        <v>104</v>
      </c>
      <c r="E3706" s="4">
        <v>0</v>
      </c>
      <c r="F3706" s="4">
        <v>0</v>
      </c>
      <c r="G3706" s="4">
        <v>0</v>
      </c>
      <c r="H3706" s="4">
        <f t="shared" si="406"/>
        <v>1430</v>
      </c>
      <c r="I3706" s="4">
        <f t="shared" si="407"/>
        <v>0</v>
      </c>
      <c r="J3706" s="4">
        <f t="shared" si="405"/>
        <v>55000</v>
      </c>
      <c r="K3706" s="4">
        <f t="shared" si="409"/>
        <v>6000</v>
      </c>
      <c r="L3706" s="4">
        <f>IF(D3706=1,"",VLOOKUP(D3706,系数!$AA$1:$AJ$12,MATCH(C3706,圣物评级,0),1))</f>
        <v>55</v>
      </c>
      <c r="M3706" s="4">
        <f t="shared" si="408"/>
        <v>1295295</v>
      </c>
    </row>
    <row r="3707" spans="1:13" x14ac:dyDescent="0.3">
      <c r="A3707" s="4">
        <f t="shared" si="403"/>
        <v>81000031</v>
      </c>
      <c r="B3707" s="4">
        <v>2</v>
      </c>
      <c r="C3707" s="4">
        <f>INDEX(属性!F:F,MATCH(强化!A3707,属性!A:A,0))</f>
        <v>17</v>
      </c>
      <c r="D3707" s="4">
        <f t="shared" si="404"/>
        <v>105</v>
      </c>
      <c r="E3707" s="4">
        <v>0</v>
      </c>
      <c r="F3707" s="4">
        <v>0</v>
      </c>
      <c r="G3707" s="4">
        <v>0</v>
      </c>
      <c r="H3707" s="4">
        <f t="shared" si="406"/>
        <v>1440</v>
      </c>
      <c r="I3707" s="4">
        <f t="shared" si="407"/>
        <v>0</v>
      </c>
      <c r="J3707" s="4">
        <f t="shared" si="405"/>
        <v>55000</v>
      </c>
      <c r="K3707" s="4">
        <f t="shared" si="409"/>
        <v>6000</v>
      </c>
      <c r="L3707" s="4">
        <f>IF(D3707=1,"",VLOOKUP(D3707,系数!$AA$1:$AJ$12,MATCH(C3707,圣物评级,0),1))</f>
        <v>55</v>
      </c>
      <c r="M3707" s="4">
        <f t="shared" si="408"/>
        <v>1350295</v>
      </c>
    </row>
    <row r="3708" spans="1:13" x14ac:dyDescent="0.3">
      <c r="A3708" s="4">
        <f t="shared" ref="A3708:A3771" si="410">A3588+1</f>
        <v>81000031</v>
      </c>
      <c r="B3708" s="4">
        <v>2</v>
      </c>
      <c r="C3708" s="4">
        <f>INDEX(属性!F:F,MATCH(强化!A3708,属性!A:A,0))</f>
        <v>17</v>
      </c>
      <c r="D3708" s="4">
        <f t="shared" ref="D3708:D3771" si="411">D3588</f>
        <v>106</v>
      </c>
      <c r="E3708" s="4">
        <v>0</v>
      </c>
      <c r="F3708" s="4">
        <v>0</v>
      </c>
      <c r="G3708" s="4">
        <v>0</v>
      </c>
      <c r="H3708" s="4">
        <f t="shared" si="406"/>
        <v>1450</v>
      </c>
      <c r="I3708" s="4">
        <f t="shared" si="407"/>
        <v>0</v>
      </c>
      <c r="J3708" s="4">
        <f t="shared" ref="J3708:J3771" si="412">J3588</f>
        <v>55000</v>
      </c>
      <c r="K3708" s="4">
        <f t="shared" si="409"/>
        <v>6000</v>
      </c>
      <c r="L3708" s="4">
        <f>IF(D3708=1,"",VLOOKUP(D3708,系数!$AA$1:$AJ$12,MATCH(C3708,圣物评级,0),1))</f>
        <v>55</v>
      </c>
      <c r="M3708" s="4">
        <f t="shared" si="408"/>
        <v>1405295</v>
      </c>
    </row>
    <row r="3709" spans="1:13" x14ac:dyDescent="0.3">
      <c r="A3709" s="4">
        <f t="shared" si="410"/>
        <v>81000031</v>
      </c>
      <c r="B3709" s="4">
        <v>2</v>
      </c>
      <c r="C3709" s="4">
        <f>INDEX(属性!F:F,MATCH(强化!A3709,属性!A:A,0))</f>
        <v>17</v>
      </c>
      <c r="D3709" s="4">
        <f t="shared" si="411"/>
        <v>107</v>
      </c>
      <c r="E3709" s="4">
        <v>0</v>
      </c>
      <c r="F3709" s="4">
        <v>0</v>
      </c>
      <c r="G3709" s="4">
        <v>0</v>
      </c>
      <c r="H3709" s="4">
        <f t="shared" si="406"/>
        <v>1460</v>
      </c>
      <c r="I3709" s="4">
        <f t="shared" si="407"/>
        <v>0</v>
      </c>
      <c r="J3709" s="4">
        <f t="shared" si="412"/>
        <v>55000</v>
      </c>
      <c r="K3709" s="4">
        <f t="shared" si="409"/>
        <v>6000</v>
      </c>
      <c r="L3709" s="4">
        <f>IF(D3709=1,"",VLOOKUP(D3709,系数!$AA$1:$AJ$12,MATCH(C3709,圣物评级,0),1))</f>
        <v>55</v>
      </c>
      <c r="M3709" s="4">
        <f t="shared" si="408"/>
        <v>1460295</v>
      </c>
    </row>
    <row r="3710" spans="1:13" x14ac:dyDescent="0.3">
      <c r="A3710" s="4">
        <f t="shared" si="410"/>
        <v>81000031</v>
      </c>
      <c r="B3710" s="4">
        <v>2</v>
      </c>
      <c r="C3710" s="4">
        <f>INDEX(属性!F:F,MATCH(强化!A3710,属性!A:A,0))</f>
        <v>17</v>
      </c>
      <c r="D3710" s="4">
        <f t="shared" si="411"/>
        <v>108</v>
      </c>
      <c r="E3710" s="4">
        <v>0</v>
      </c>
      <c r="F3710" s="4">
        <v>0</v>
      </c>
      <c r="G3710" s="4">
        <v>0</v>
      </c>
      <c r="H3710" s="4">
        <f t="shared" si="406"/>
        <v>1470</v>
      </c>
      <c r="I3710" s="4">
        <f t="shared" si="407"/>
        <v>0</v>
      </c>
      <c r="J3710" s="4">
        <f t="shared" si="412"/>
        <v>55000</v>
      </c>
      <c r="K3710" s="4">
        <f t="shared" si="409"/>
        <v>6000</v>
      </c>
      <c r="L3710" s="4">
        <f>IF(D3710=1,"",VLOOKUP(D3710,系数!$AA$1:$AJ$12,MATCH(C3710,圣物评级,0),1))</f>
        <v>55</v>
      </c>
      <c r="M3710" s="4">
        <f t="shared" si="408"/>
        <v>1515295</v>
      </c>
    </row>
    <row r="3711" spans="1:13" x14ac:dyDescent="0.3">
      <c r="A3711" s="4">
        <f t="shared" si="410"/>
        <v>81000031</v>
      </c>
      <c r="B3711" s="4">
        <v>2</v>
      </c>
      <c r="C3711" s="4">
        <f>INDEX(属性!F:F,MATCH(强化!A3711,属性!A:A,0))</f>
        <v>17</v>
      </c>
      <c r="D3711" s="4">
        <f t="shared" si="411"/>
        <v>109</v>
      </c>
      <c r="E3711" s="4">
        <v>0</v>
      </c>
      <c r="F3711" s="4">
        <v>0</v>
      </c>
      <c r="G3711" s="4">
        <v>0</v>
      </c>
      <c r="H3711" s="4">
        <f t="shared" si="406"/>
        <v>1480</v>
      </c>
      <c r="I3711" s="4">
        <f t="shared" si="407"/>
        <v>0</v>
      </c>
      <c r="J3711" s="4">
        <f t="shared" si="412"/>
        <v>55000</v>
      </c>
      <c r="K3711" s="4">
        <f t="shared" si="409"/>
        <v>6000</v>
      </c>
      <c r="L3711" s="4">
        <f>IF(D3711=1,"",VLOOKUP(D3711,系数!$AA$1:$AJ$12,MATCH(C3711,圣物评级,0),1))</f>
        <v>55</v>
      </c>
      <c r="M3711" s="4">
        <f t="shared" si="408"/>
        <v>1570295</v>
      </c>
    </row>
    <row r="3712" spans="1:13" x14ac:dyDescent="0.3">
      <c r="A3712" s="4">
        <f t="shared" si="410"/>
        <v>81000031</v>
      </c>
      <c r="B3712" s="4">
        <v>2</v>
      </c>
      <c r="C3712" s="4">
        <f>INDEX(属性!F:F,MATCH(强化!A3712,属性!A:A,0))</f>
        <v>17</v>
      </c>
      <c r="D3712" s="4">
        <f t="shared" si="411"/>
        <v>110</v>
      </c>
      <c r="E3712" s="4">
        <v>0</v>
      </c>
      <c r="F3712" s="4">
        <v>0</v>
      </c>
      <c r="G3712" s="4">
        <v>0</v>
      </c>
      <c r="H3712" s="4">
        <f t="shared" si="406"/>
        <v>1490</v>
      </c>
      <c r="I3712" s="4">
        <f t="shared" si="407"/>
        <v>0</v>
      </c>
      <c r="J3712" s="4">
        <f t="shared" si="412"/>
        <v>55000</v>
      </c>
      <c r="K3712" s="4">
        <f t="shared" si="409"/>
        <v>6000</v>
      </c>
      <c r="L3712" s="4">
        <f>IF(D3712=1,"",VLOOKUP(D3712,系数!$AA$1:$AJ$12,MATCH(C3712,圣物评级,0),1))</f>
        <v>55</v>
      </c>
      <c r="M3712" s="4">
        <f t="shared" si="408"/>
        <v>1625295</v>
      </c>
    </row>
    <row r="3713" spans="1:13" x14ac:dyDescent="0.3">
      <c r="A3713" s="4">
        <f t="shared" si="410"/>
        <v>81000031</v>
      </c>
      <c r="B3713" s="4">
        <v>2</v>
      </c>
      <c r="C3713" s="4">
        <f>INDEX(属性!F:F,MATCH(强化!A3713,属性!A:A,0))</f>
        <v>17</v>
      </c>
      <c r="D3713" s="4">
        <f t="shared" si="411"/>
        <v>111</v>
      </c>
      <c r="E3713" s="4">
        <v>0</v>
      </c>
      <c r="F3713" s="4">
        <v>0</v>
      </c>
      <c r="G3713" s="4">
        <v>0</v>
      </c>
      <c r="H3713" s="4">
        <f t="shared" si="406"/>
        <v>1500</v>
      </c>
      <c r="I3713" s="4">
        <f t="shared" si="407"/>
        <v>0</v>
      </c>
      <c r="J3713" s="4">
        <f t="shared" si="412"/>
        <v>55000</v>
      </c>
      <c r="K3713" s="4">
        <f t="shared" si="409"/>
        <v>6000</v>
      </c>
      <c r="L3713" s="4">
        <f>IF(D3713=1,"",VLOOKUP(D3713,系数!$AA$1:$AJ$12,MATCH(C3713,圣物评级,0),1))</f>
        <v>55</v>
      </c>
      <c r="M3713" s="4">
        <f t="shared" si="408"/>
        <v>1680295</v>
      </c>
    </row>
    <row r="3714" spans="1:13" x14ac:dyDescent="0.3">
      <c r="A3714" s="4">
        <f t="shared" si="410"/>
        <v>81000031</v>
      </c>
      <c r="B3714" s="4">
        <v>2</v>
      </c>
      <c r="C3714" s="4">
        <f>INDEX(属性!F:F,MATCH(强化!A3714,属性!A:A,0))</f>
        <v>17</v>
      </c>
      <c r="D3714" s="4">
        <f t="shared" si="411"/>
        <v>112</v>
      </c>
      <c r="E3714" s="4">
        <v>0</v>
      </c>
      <c r="F3714" s="4">
        <v>0</v>
      </c>
      <c r="G3714" s="4">
        <v>0</v>
      </c>
      <c r="H3714" s="4">
        <f t="shared" si="406"/>
        <v>1510</v>
      </c>
      <c r="I3714" s="4">
        <f t="shared" si="407"/>
        <v>0</v>
      </c>
      <c r="J3714" s="4">
        <f t="shared" si="412"/>
        <v>55000</v>
      </c>
      <c r="K3714" s="4">
        <f t="shared" si="409"/>
        <v>6000</v>
      </c>
      <c r="L3714" s="4">
        <f>IF(D3714=1,"",VLOOKUP(D3714,系数!$AA$1:$AJ$12,MATCH(C3714,圣物评级,0),1))</f>
        <v>55</v>
      </c>
      <c r="M3714" s="4">
        <f t="shared" si="408"/>
        <v>1735295</v>
      </c>
    </row>
    <row r="3715" spans="1:13" x14ac:dyDescent="0.3">
      <c r="A3715" s="4">
        <f t="shared" si="410"/>
        <v>81000031</v>
      </c>
      <c r="B3715" s="4">
        <v>2</v>
      </c>
      <c r="C3715" s="4">
        <f>INDEX(属性!F:F,MATCH(强化!A3715,属性!A:A,0))</f>
        <v>17</v>
      </c>
      <c r="D3715" s="4">
        <f t="shared" si="411"/>
        <v>113</v>
      </c>
      <c r="E3715" s="4">
        <v>0</v>
      </c>
      <c r="F3715" s="4">
        <v>0</v>
      </c>
      <c r="G3715" s="4">
        <v>0</v>
      </c>
      <c r="H3715" s="4">
        <f t="shared" ref="H3715:H3778" si="413">IF(B3715=1,0,VLOOKUP($C3715,圣物数值,2,0)+VLOOKUP($C3715,圣物数值,3,0)*($D3715-1))</f>
        <v>1520</v>
      </c>
      <c r="I3715" s="4">
        <f t="shared" ref="I3715:I3778" si="414">IF(B3715=2,0,VLOOKUP($C3715,圣物数值,2,0)+VLOOKUP($C3715,圣物数值,3,0)*($D3715-1))</f>
        <v>0</v>
      </c>
      <c r="J3715" s="4">
        <f t="shared" si="412"/>
        <v>55000</v>
      </c>
      <c r="K3715" s="4">
        <f t="shared" si="409"/>
        <v>6000</v>
      </c>
      <c r="L3715" s="4">
        <f>IF(D3715=1,"",VLOOKUP(D3715,系数!$AA$1:$AJ$12,MATCH(C3715,圣物评级,0),1))</f>
        <v>55</v>
      </c>
      <c r="M3715" s="4">
        <f t="shared" ref="M3715:M3778" si="415">IF(D3715=1,0,M3714+J3714)</f>
        <v>1790295</v>
      </c>
    </row>
    <row r="3716" spans="1:13" x14ac:dyDescent="0.3">
      <c r="A3716" s="4">
        <f t="shared" si="410"/>
        <v>81000031</v>
      </c>
      <c r="B3716" s="4">
        <v>2</v>
      </c>
      <c r="C3716" s="4">
        <f>INDEX(属性!F:F,MATCH(强化!A3716,属性!A:A,0))</f>
        <v>17</v>
      </c>
      <c r="D3716" s="4">
        <f t="shared" si="411"/>
        <v>114</v>
      </c>
      <c r="E3716" s="4">
        <v>0</v>
      </c>
      <c r="F3716" s="4">
        <v>0</v>
      </c>
      <c r="G3716" s="4">
        <v>0</v>
      </c>
      <c r="H3716" s="4">
        <f t="shared" si="413"/>
        <v>1530</v>
      </c>
      <c r="I3716" s="4">
        <f t="shared" si="414"/>
        <v>0</v>
      </c>
      <c r="J3716" s="4">
        <f t="shared" si="412"/>
        <v>55000</v>
      </c>
      <c r="K3716" s="4">
        <f t="shared" si="409"/>
        <v>6000</v>
      </c>
      <c r="L3716" s="4">
        <f>IF(D3716=1,"",VLOOKUP(D3716,系数!$AA$1:$AJ$12,MATCH(C3716,圣物评级,0),1))</f>
        <v>55</v>
      </c>
      <c r="M3716" s="4">
        <f t="shared" si="415"/>
        <v>1845295</v>
      </c>
    </row>
    <row r="3717" spans="1:13" x14ac:dyDescent="0.3">
      <c r="A3717" s="4">
        <f t="shared" si="410"/>
        <v>81000031</v>
      </c>
      <c r="B3717" s="4">
        <v>2</v>
      </c>
      <c r="C3717" s="4">
        <f>INDEX(属性!F:F,MATCH(强化!A3717,属性!A:A,0))</f>
        <v>17</v>
      </c>
      <c r="D3717" s="4">
        <f t="shared" si="411"/>
        <v>115</v>
      </c>
      <c r="E3717" s="4">
        <v>0</v>
      </c>
      <c r="F3717" s="4">
        <v>0</v>
      </c>
      <c r="G3717" s="4">
        <v>0</v>
      </c>
      <c r="H3717" s="4">
        <f t="shared" si="413"/>
        <v>1540</v>
      </c>
      <c r="I3717" s="4">
        <f t="shared" si="414"/>
        <v>0</v>
      </c>
      <c r="J3717" s="4">
        <f t="shared" si="412"/>
        <v>55000</v>
      </c>
      <c r="K3717" s="4">
        <f t="shared" si="409"/>
        <v>6000</v>
      </c>
      <c r="L3717" s="4">
        <f>IF(D3717=1,"",VLOOKUP(D3717,系数!$AA$1:$AJ$12,MATCH(C3717,圣物评级,0),1))</f>
        <v>55</v>
      </c>
      <c r="M3717" s="4">
        <f t="shared" si="415"/>
        <v>1900295</v>
      </c>
    </row>
    <row r="3718" spans="1:13" x14ac:dyDescent="0.3">
      <c r="A3718" s="4">
        <f t="shared" si="410"/>
        <v>81000031</v>
      </c>
      <c r="B3718" s="4">
        <v>2</v>
      </c>
      <c r="C3718" s="4">
        <f>INDEX(属性!F:F,MATCH(强化!A3718,属性!A:A,0))</f>
        <v>17</v>
      </c>
      <c r="D3718" s="4">
        <f t="shared" si="411"/>
        <v>116</v>
      </c>
      <c r="E3718" s="4">
        <v>0</v>
      </c>
      <c r="F3718" s="4">
        <v>0</v>
      </c>
      <c r="G3718" s="4">
        <v>0</v>
      </c>
      <c r="H3718" s="4">
        <f t="shared" si="413"/>
        <v>1550</v>
      </c>
      <c r="I3718" s="4">
        <f t="shared" si="414"/>
        <v>0</v>
      </c>
      <c r="J3718" s="4">
        <f t="shared" si="412"/>
        <v>55000</v>
      </c>
      <c r="K3718" s="4">
        <f t="shared" si="409"/>
        <v>6000</v>
      </c>
      <c r="L3718" s="4">
        <f>IF(D3718=1,"",VLOOKUP(D3718,系数!$AA$1:$AJ$12,MATCH(C3718,圣物评级,0),1))</f>
        <v>55</v>
      </c>
      <c r="M3718" s="4">
        <f t="shared" si="415"/>
        <v>1955295</v>
      </c>
    </row>
    <row r="3719" spans="1:13" x14ac:dyDescent="0.3">
      <c r="A3719" s="4">
        <f t="shared" si="410"/>
        <v>81000031</v>
      </c>
      <c r="B3719" s="4">
        <v>2</v>
      </c>
      <c r="C3719" s="4">
        <f>INDEX(属性!F:F,MATCH(强化!A3719,属性!A:A,0))</f>
        <v>17</v>
      </c>
      <c r="D3719" s="4">
        <f t="shared" si="411"/>
        <v>117</v>
      </c>
      <c r="E3719" s="4">
        <v>0</v>
      </c>
      <c r="F3719" s="4">
        <v>0</v>
      </c>
      <c r="G3719" s="4">
        <v>0</v>
      </c>
      <c r="H3719" s="4">
        <f t="shared" si="413"/>
        <v>1560</v>
      </c>
      <c r="I3719" s="4">
        <f t="shared" si="414"/>
        <v>0</v>
      </c>
      <c r="J3719" s="4">
        <f t="shared" si="412"/>
        <v>55000</v>
      </c>
      <c r="K3719" s="4">
        <f t="shared" si="409"/>
        <v>6000</v>
      </c>
      <c r="L3719" s="4">
        <f>IF(D3719=1,"",VLOOKUP(D3719,系数!$AA$1:$AJ$12,MATCH(C3719,圣物评级,0),1))</f>
        <v>55</v>
      </c>
      <c r="M3719" s="4">
        <f t="shared" si="415"/>
        <v>2010295</v>
      </c>
    </row>
    <row r="3720" spans="1:13" x14ac:dyDescent="0.3">
      <c r="A3720" s="4">
        <f t="shared" si="410"/>
        <v>81000031</v>
      </c>
      <c r="B3720" s="4">
        <v>2</v>
      </c>
      <c r="C3720" s="4">
        <f>INDEX(属性!F:F,MATCH(强化!A3720,属性!A:A,0))</f>
        <v>17</v>
      </c>
      <c r="D3720" s="4">
        <f t="shared" si="411"/>
        <v>118</v>
      </c>
      <c r="E3720" s="4">
        <v>0</v>
      </c>
      <c r="F3720" s="4">
        <v>0</v>
      </c>
      <c r="G3720" s="4">
        <v>0</v>
      </c>
      <c r="H3720" s="4">
        <f t="shared" si="413"/>
        <v>1570</v>
      </c>
      <c r="I3720" s="4">
        <f t="shared" si="414"/>
        <v>0</v>
      </c>
      <c r="J3720" s="4">
        <f t="shared" si="412"/>
        <v>55000</v>
      </c>
      <c r="K3720" s="4">
        <f t="shared" si="409"/>
        <v>6000</v>
      </c>
      <c r="L3720" s="4">
        <f>IF(D3720=1,"",VLOOKUP(D3720,系数!$AA$1:$AJ$12,MATCH(C3720,圣物评级,0),1))</f>
        <v>55</v>
      </c>
      <c r="M3720" s="4">
        <f t="shared" si="415"/>
        <v>2065295</v>
      </c>
    </row>
    <row r="3721" spans="1:13" x14ac:dyDescent="0.3">
      <c r="A3721" s="4">
        <f t="shared" si="410"/>
        <v>81000031</v>
      </c>
      <c r="B3721" s="4">
        <v>2</v>
      </c>
      <c r="C3721" s="4">
        <f>INDEX(属性!F:F,MATCH(强化!A3721,属性!A:A,0))</f>
        <v>17</v>
      </c>
      <c r="D3721" s="4">
        <f t="shared" si="411"/>
        <v>119</v>
      </c>
      <c r="E3721" s="4">
        <v>0</v>
      </c>
      <c r="F3721" s="4">
        <v>0</v>
      </c>
      <c r="G3721" s="4">
        <v>0</v>
      </c>
      <c r="H3721" s="4">
        <f t="shared" si="413"/>
        <v>1580</v>
      </c>
      <c r="I3721" s="4">
        <f t="shared" si="414"/>
        <v>0</v>
      </c>
      <c r="J3721" s="4">
        <f t="shared" si="412"/>
        <v>55000</v>
      </c>
      <c r="K3721" s="4">
        <f t="shared" si="409"/>
        <v>6000</v>
      </c>
      <c r="L3721" s="4">
        <f>IF(D3721=1,"",VLOOKUP(D3721,系数!$AA$1:$AJ$12,MATCH(C3721,圣物评级,0),1))</f>
        <v>55</v>
      </c>
      <c r="M3721" s="4">
        <f t="shared" si="415"/>
        <v>2120295</v>
      </c>
    </row>
    <row r="3722" spans="1:13" x14ac:dyDescent="0.3">
      <c r="A3722" s="4">
        <f t="shared" si="410"/>
        <v>81000031</v>
      </c>
      <c r="B3722" s="4">
        <v>2</v>
      </c>
      <c r="C3722" s="4">
        <f>INDEX(属性!F:F,MATCH(强化!A3722,属性!A:A,0))</f>
        <v>17</v>
      </c>
      <c r="D3722" s="4">
        <f t="shared" si="411"/>
        <v>120</v>
      </c>
      <c r="E3722" s="4">
        <v>0</v>
      </c>
      <c r="F3722" s="4">
        <v>0</v>
      </c>
      <c r="G3722" s="4">
        <v>0</v>
      </c>
      <c r="H3722" s="4">
        <f t="shared" si="413"/>
        <v>1590</v>
      </c>
      <c r="I3722" s="4">
        <f t="shared" si="414"/>
        <v>0</v>
      </c>
      <c r="J3722" s="4">
        <f t="shared" si="412"/>
        <v>55000</v>
      </c>
      <c r="K3722" s="4">
        <f t="shared" si="409"/>
        <v>6000</v>
      </c>
      <c r="L3722" s="4">
        <f>IF(D3722=1,"",VLOOKUP(D3722,系数!$AA$1:$AJ$12,MATCH(C3722,圣物评级,0),1))</f>
        <v>55</v>
      </c>
      <c r="M3722" s="4">
        <f t="shared" si="415"/>
        <v>2175295</v>
      </c>
    </row>
    <row r="3723" spans="1:13" x14ac:dyDescent="0.3">
      <c r="A3723" s="4">
        <f t="shared" si="410"/>
        <v>81000032</v>
      </c>
      <c r="B3723" s="4">
        <v>2</v>
      </c>
      <c r="C3723" s="4">
        <f>INDEX(属性!F:F,MATCH(强化!A3723,属性!A:A,0))</f>
        <v>17</v>
      </c>
      <c r="D3723" s="4">
        <f t="shared" si="411"/>
        <v>1</v>
      </c>
      <c r="E3723" s="4">
        <v>0</v>
      </c>
      <c r="F3723" s="4">
        <v>0</v>
      </c>
      <c r="G3723" s="4">
        <v>0</v>
      </c>
      <c r="H3723" s="4">
        <f t="shared" si="413"/>
        <v>400</v>
      </c>
      <c r="I3723" s="4">
        <f t="shared" si="414"/>
        <v>0</v>
      </c>
      <c r="J3723" s="4">
        <f t="shared" si="412"/>
        <v>10</v>
      </c>
      <c r="K3723" s="4">
        <f t="shared" si="409"/>
        <v>6000</v>
      </c>
      <c r="L3723" s="4" t="str">
        <f>IF(D3723=1,"",VLOOKUP(D3723,系数!$AA$1:$AJ$12,MATCH(C3723,圣物评级,0),1))</f>
        <v/>
      </c>
      <c r="M3723" s="4">
        <f t="shared" si="415"/>
        <v>0</v>
      </c>
    </row>
    <row r="3724" spans="1:13" x14ac:dyDescent="0.3">
      <c r="A3724" s="4">
        <f t="shared" si="410"/>
        <v>81000032</v>
      </c>
      <c r="B3724" s="4">
        <v>2</v>
      </c>
      <c r="C3724" s="4">
        <f>INDEX(属性!F:F,MATCH(强化!A3724,属性!A:A,0))</f>
        <v>17</v>
      </c>
      <c r="D3724" s="4">
        <f t="shared" si="411"/>
        <v>2</v>
      </c>
      <c r="E3724" s="4">
        <v>0</v>
      </c>
      <c r="F3724" s="4">
        <v>0</v>
      </c>
      <c r="G3724" s="4">
        <v>0</v>
      </c>
      <c r="H3724" s="4">
        <f t="shared" si="413"/>
        <v>410</v>
      </c>
      <c r="I3724" s="4">
        <f t="shared" si="414"/>
        <v>0</v>
      </c>
      <c r="J3724" s="4">
        <f t="shared" si="412"/>
        <v>20</v>
      </c>
      <c r="K3724" s="4">
        <f t="shared" si="409"/>
        <v>6000</v>
      </c>
      <c r="L3724" s="4">
        <f>IF(D3724=1,"",VLOOKUP(D3724,系数!$AA$1:$AJ$12,MATCH(C3724,圣物评级,0),1))</f>
        <v>5</v>
      </c>
      <c r="M3724" s="4">
        <f t="shared" si="415"/>
        <v>10</v>
      </c>
    </row>
    <row r="3725" spans="1:13" x14ac:dyDescent="0.3">
      <c r="A3725" s="4">
        <f t="shared" si="410"/>
        <v>81000032</v>
      </c>
      <c r="B3725" s="4">
        <v>2</v>
      </c>
      <c r="C3725" s="4">
        <f>INDEX(属性!F:F,MATCH(强化!A3725,属性!A:A,0))</f>
        <v>17</v>
      </c>
      <c r="D3725" s="4">
        <f t="shared" si="411"/>
        <v>3</v>
      </c>
      <c r="E3725" s="4">
        <v>0</v>
      </c>
      <c r="F3725" s="4">
        <v>0</v>
      </c>
      <c r="G3725" s="4">
        <v>0</v>
      </c>
      <c r="H3725" s="4">
        <f t="shared" si="413"/>
        <v>420</v>
      </c>
      <c r="I3725" s="4">
        <f t="shared" si="414"/>
        <v>0</v>
      </c>
      <c r="J3725" s="4">
        <f t="shared" si="412"/>
        <v>30</v>
      </c>
      <c r="K3725" s="4">
        <f t="shared" si="409"/>
        <v>6000</v>
      </c>
      <c r="L3725" s="4">
        <f>IF(D3725=1,"",VLOOKUP(D3725,系数!$AA$1:$AJ$12,MATCH(C3725,圣物评级,0),1))</f>
        <v>5</v>
      </c>
      <c r="M3725" s="4">
        <f t="shared" si="415"/>
        <v>30</v>
      </c>
    </row>
    <row r="3726" spans="1:13" x14ac:dyDescent="0.3">
      <c r="A3726" s="4">
        <f t="shared" si="410"/>
        <v>81000032</v>
      </c>
      <c r="B3726" s="4">
        <v>2</v>
      </c>
      <c r="C3726" s="4">
        <f>INDEX(属性!F:F,MATCH(强化!A3726,属性!A:A,0))</f>
        <v>17</v>
      </c>
      <c r="D3726" s="4">
        <f t="shared" si="411"/>
        <v>4</v>
      </c>
      <c r="E3726" s="4">
        <v>0</v>
      </c>
      <c r="F3726" s="4">
        <v>0</v>
      </c>
      <c r="G3726" s="4">
        <v>0</v>
      </c>
      <c r="H3726" s="4">
        <f t="shared" si="413"/>
        <v>430</v>
      </c>
      <c r="I3726" s="4">
        <f t="shared" si="414"/>
        <v>0</v>
      </c>
      <c r="J3726" s="4">
        <f t="shared" si="412"/>
        <v>40</v>
      </c>
      <c r="K3726" s="4">
        <f t="shared" si="409"/>
        <v>6000</v>
      </c>
      <c r="L3726" s="4">
        <f>IF(D3726=1,"",VLOOKUP(D3726,系数!$AA$1:$AJ$12,MATCH(C3726,圣物评级,0),1))</f>
        <v>5</v>
      </c>
      <c r="M3726" s="4">
        <f t="shared" si="415"/>
        <v>60</v>
      </c>
    </row>
    <row r="3727" spans="1:13" x14ac:dyDescent="0.3">
      <c r="A3727" s="4">
        <f t="shared" si="410"/>
        <v>81000032</v>
      </c>
      <c r="B3727" s="4">
        <v>2</v>
      </c>
      <c r="C3727" s="4">
        <f>INDEX(属性!F:F,MATCH(强化!A3727,属性!A:A,0))</f>
        <v>17</v>
      </c>
      <c r="D3727" s="4">
        <f t="shared" si="411"/>
        <v>5</v>
      </c>
      <c r="E3727" s="4">
        <v>0</v>
      </c>
      <c r="F3727" s="4">
        <v>0</v>
      </c>
      <c r="G3727" s="4">
        <v>0</v>
      </c>
      <c r="H3727" s="4">
        <f t="shared" si="413"/>
        <v>440</v>
      </c>
      <c r="I3727" s="4">
        <f t="shared" si="414"/>
        <v>0</v>
      </c>
      <c r="J3727" s="4">
        <f t="shared" si="412"/>
        <v>50</v>
      </c>
      <c r="K3727" s="4">
        <f t="shared" si="409"/>
        <v>6000</v>
      </c>
      <c r="L3727" s="4">
        <f>IF(D3727=1,"",VLOOKUP(D3727,系数!$AA$1:$AJ$12,MATCH(C3727,圣物评级,0),1))</f>
        <v>5</v>
      </c>
      <c r="M3727" s="4">
        <f t="shared" si="415"/>
        <v>100</v>
      </c>
    </row>
    <row r="3728" spans="1:13" x14ac:dyDescent="0.3">
      <c r="A3728" s="4">
        <f t="shared" si="410"/>
        <v>81000032</v>
      </c>
      <c r="B3728" s="4">
        <v>2</v>
      </c>
      <c r="C3728" s="4">
        <f>INDEX(属性!F:F,MATCH(强化!A3728,属性!A:A,0))</f>
        <v>17</v>
      </c>
      <c r="D3728" s="4">
        <f t="shared" si="411"/>
        <v>6</v>
      </c>
      <c r="E3728" s="4">
        <v>0</v>
      </c>
      <c r="F3728" s="4">
        <v>0</v>
      </c>
      <c r="G3728" s="4">
        <v>0</v>
      </c>
      <c r="H3728" s="4">
        <f t="shared" si="413"/>
        <v>450</v>
      </c>
      <c r="I3728" s="4">
        <f t="shared" si="414"/>
        <v>0</v>
      </c>
      <c r="J3728" s="4">
        <f t="shared" si="412"/>
        <v>60</v>
      </c>
      <c r="K3728" s="4">
        <f t="shared" si="409"/>
        <v>6000</v>
      </c>
      <c r="L3728" s="4">
        <f>IF(D3728=1,"",VLOOKUP(D3728,系数!$AA$1:$AJ$12,MATCH(C3728,圣物评级,0),1))</f>
        <v>5</v>
      </c>
      <c r="M3728" s="4">
        <f t="shared" si="415"/>
        <v>150</v>
      </c>
    </row>
    <row r="3729" spans="1:13" x14ac:dyDescent="0.3">
      <c r="A3729" s="4">
        <f t="shared" si="410"/>
        <v>81000032</v>
      </c>
      <c r="B3729" s="4">
        <v>2</v>
      </c>
      <c r="C3729" s="4">
        <f>INDEX(属性!F:F,MATCH(强化!A3729,属性!A:A,0))</f>
        <v>17</v>
      </c>
      <c r="D3729" s="4">
        <f t="shared" si="411"/>
        <v>7</v>
      </c>
      <c r="E3729" s="4">
        <v>0</v>
      </c>
      <c r="F3729" s="4">
        <v>0</v>
      </c>
      <c r="G3729" s="4">
        <v>0</v>
      </c>
      <c r="H3729" s="4">
        <f t="shared" si="413"/>
        <v>460</v>
      </c>
      <c r="I3729" s="4">
        <f t="shared" si="414"/>
        <v>0</v>
      </c>
      <c r="J3729" s="4">
        <f t="shared" si="412"/>
        <v>70</v>
      </c>
      <c r="K3729" s="4">
        <f t="shared" si="409"/>
        <v>6000</v>
      </c>
      <c r="L3729" s="4">
        <f>IF(D3729=1,"",VLOOKUP(D3729,系数!$AA$1:$AJ$12,MATCH(C3729,圣物评级,0),1))</f>
        <v>5</v>
      </c>
      <c r="M3729" s="4">
        <f t="shared" si="415"/>
        <v>210</v>
      </c>
    </row>
    <row r="3730" spans="1:13" x14ac:dyDescent="0.3">
      <c r="A3730" s="4">
        <f t="shared" si="410"/>
        <v>81000032</v>
      </c>
      <c r="B3730" s="4">
        <v>2</v>
      </c>
      <c r="C3730" s="4">
        <f>INDEX(属性!F:F,MATCH(强化!A3730,属性!A:A,0))</f>
        <v>17</v>
      </c>
      <c r="D3730" s="4">
        <f t="shared" si="411"/>
        <v>8</v>
      </c>
      <c r="E3730" s="4">
        <v>0</v>
      </c>
      <c r="F3730" s="4">
        <v>0</v>
      </c>
      <c r="G3730" s="4">
        <v>0</v>
      </c>
      <c r="H3730" s="4">
        <f t="shared" si="413"/>
        <v>470</v>
      </c>
      <c r="I3730" s="4">
        <f t="shared" si="414"/>
        <v>0</v>
      </c>
      <c r="J3730" s="4">
        <f t="shared" si="412"/>
        <v>80</v>
      </c>
      <c r="K3730" s="4">
        <f t="shared" si="409"/>
        <v>6000</v>
      </c>
      <c r="L3730" s="4">
        <f>IF(D3730=1,"",VLOOKUP(D3730,系数!$AA$1:$AJ$12,MATCH(C3730,圣物评级,0),1))</f>
        <v>5</v>
      </c>
      <c r="M3730" s="4">
        <f t="shared" si="415"/>
        <v>280</v>
      </c>
    </row>
    <row r="3731" spans="1:13" x14ac:dyDescent="0.3">
      <c r="A3731" s="4">
        <f t="shared" si="410"/>
        <v>81000032</v>
      </c>
      <c r="B3731" s="4">
        <v>2</v>
      </c>
      <c r="C3731" s="4">
        <f>INDEX(属性!F:F,MATCH(强化!A3731,属性!A:A,0))</f>
        <v>17</v>
      </c>
      <c r="D3731" s="4">
        <f t="shared" si="411"/>
        <v>9</v>
      </c>
      <c r="E3731" s="4">
        <v>0</v>
      </c>
      <c r="F3731" s="4">
        <v>0</v>
      </c>
      <c r="G3731" s="4">
        <v>0</v>
      </c>
      <c r="H3731" s="4">
        <f t="shared" si="413"/>
        <v>480</v>
      </c>
      <c r="I3731" s="4">
        <f t="shared" si="414"/>
        <v>0</v>
      </c>
      <c r="J3731" s="4">
        <f t="shared" si="412"/>
        <v>90</v>
      </c>
      <c r="K3731" s="4">
        <f t="shared" si="409"/>
        <v>6000</v>
      </c>
      <c r="L3731" s="4">
        <f>IF(D3731=1,"",VLOOKUP(D3731,系数!$AA$1:$AJ$12,MATCH(C3731,圣物评级,0),1))</f>
        <v>5</v>
      </c>
      <c r="M3731" s="4">
        <f t="shared" si="415"/>
        <v>360</v>
      </c>
    </row>
    <row r="3732" spans="1:13" x14ac:dyDescent="0.3">
      <c r="A3732" s="4">
        <f t="shared" si="410"/>
        <v>81000032</v>
      </c>
      <c r="B3732" s="4">
        <v>2</v>
      </c>
      <c r="C3732" s="4">
        <f>INDEX(属性!F:F,MATCH(强化!A3732,属性!A:A,0))</f>
        <v>17</v>
      </c>
      <c r="D3732" s="4">
        <f t="shared" si="411"/>
        <v>10</v>
      </c>
      <c r="E3732" s="4">
        <v>0</v>
      </c>
      <c r="F3732" s="4">
        <v>0</v>
      </c>
      <c r="G3732" s="4">
        <v>0</v>
      </c>
      <c r="H3732" s="4">
        <f t="shared" si="413"/>
        <v>490</v>
      </c>
      <c r="I3732" s="4">
        <f t="shared" si="414"/>
        <v>0</v>
      </c>
      <c r="J3732" s="4">
        <f t="shared" si="412"/>
        <v>100</v>
      </c>
      <c r="K3732" s="4">
        <f t="shared" si="409"/>
        <v>6000</v>
      </c>
      <c r="L3732" s="4">
        <f>IF(D3732=1,"",VLOOKUP(D3732,系数!$AA$1:$AJ$12,MATCH(C3732,圣物评级,0),1))</f>
        <v>10</v>
      </c>
      <c r="M3732" s="4">
        <f t="shared" si="415"/>
        <v>450</v>
      </c>
    </row>
    <row r="3733" spans="1:13" x14ac:dyDescent="0.3">
      <c r="A3733" s="4">
        <f t="shared" si="410"/>
        <v>81000032</v>
      </c>
      <c r="B3733" s="4">
        <v>2</v>
      </c>
      <c r="C3733" s="4">
        <f>INDEX(属性!F:F,MATCH(强化!A3733,属性!A:A,0))</f>
        <v>17</v>
      </c>
      <c r="D3733" s="4">
        <f t="shared" si="411"/>
        <v>11</v>
      </c>
      <c r="E3733" s="4">
        <v>0</v>
      </c>
      <c r="F3733" s="4">
        <v>0</v>
      </c>
      <c r="G3733" s="4">
        <v>0</v>
      </c>
      <c r="H3733" s="4">
        <f t="shared" si="413"/>
        <v>500</v>
      </c>
      <c r="I3733" s="4">
        <f t="shared" si="414"/>
        <v>0</v>
      </c>
      <c r="J3733" s="4">
        <f t="shared" si="412"/>
        <v>120</v>
      </c>
      <c r="K3733" s="4">
        <f t="shared" si="409"/>
        <v>6000</v>
      </c>
      <c r="L3733" s="4">
        <f>IF(D3733=1,"",VLOOKUP(D3733,系数!$AA$1:$AJ$12,MATCH(C3733,圣物评级,0),1))</f>
        <v>10</v>
      </c>
      <c r="M3733" s="4">
        <f t="shared" si="415"/>
        <v>550</v>
      </c>
    </row>
    <row r="3734" spans="1:13" x14ac:dyDescent="0.3">
      <c r="A3734" s="4">
        <f t="shared" si="410"/>
        <v>81000032</v>
      </c>
      <c r="B3734" s="4">
        <v>2</v>
      </c>
      <c r="C3734" s="4">
        <f>INDEX(属性!F:F,MATCH(强化!A3734,属性!A:A,0))</f>
        <v>17</v>
      </c>
      <c r="D3734" s="4">
        <f t="shared" si="411"/>
        <v>12</v>
      </c>
      <c r="E3734" s="4">
        <v>0</v>
      </c>
      <c r="F3734" s="4">
        <v>0</v>
      </c>
      <c r="G3734" s="4">
        <v>0</v>
      </c>
      <c r="H3734" s="4">
        <f t="shared" si="413"/>
        <v>510</v>
      </c>
      <c r="I3734" s="4">
        <f t="shared" si="414"/>
        <v>0</v>
      </c>
      <c r="J3734" s="4">
        <f t="shared" si="412"/>
        <v>140</v>
      </c>
      <c r="K3734" s="4">
        <f t="shared" si="409"/>
        <v>6000</v>
      </c>
      <c r="L3734" s="4">
        <f>IF(D3734=1,"",VLOOKUP(D3734,系数!$AA$1:$AJ$12,MATCH(C3734,圣物评级,0),1))</f>
        <v>10</v>
      </c>
      <c r="M3734" s="4">
        <f t="shared" si="415"/>
        <v>670</v>
      </c>
    </row>
    <row r="3735" spans="1:13" x14ac:dyDescent="0.3">
      <c r="A3735" s="4">
        <f t="shared" si="410"/>
        <v>81000032</v>
      </c>
      <c r="B3735" s="4">
        <v>2</v>
      </c>
      <c r="C3735" s="4">
        <f>INDEX(属性!F:F,MATCH(强化!A3735,属性!A:A,0))</f>
        <v>17</v>
      </c>
      <c r="D3735" s="4">
        <f t="shared" si="411"/>
        <v>13</v>
      </c>
      <c r="E3735" s="4">
        <v>0</v>
      </c>
      <c r="F3735" s="4">
        <v>0</v>
      </c>
      <c r="G3735" s="4">
        <v>0</v>
      </c>
      <c r="H3735" s="4">
        <f t="shared" si="413"/>
        <v>520</v>
      </c>
      <c r="I3735" s="4">
        <f t="shared" si="414"/>
        <v>0</v>
      </c>
      <c r="J3735" s="4">
        <f t="shared" si="412"/>
        <v>160</v>
      </c>
      <c r="K3735" s="4">
        <f t="shared" si="409"/>
        <v>6000</v>
      </c>
      <c r="L3735" s="4">
        <f>IF(D3735=1,"",VLOOKUP(D3735,系数!$AA$1:$AJ$12,MATCH(C3735,圣物评级,0),1))</f>
        <v>10</v>
      </c>
      <c r="M3735" s="4">
        <f t="shared" si="415"/>
        <v>810</v>
      </c>
    </row>
    <row r="3736" spans="1:13" x14ac:dyDescent="0.3">
      <c r="A3736" s="4">
        <f t="shared" si="410"/>
        <v>81000032</v>
      </c>
      <c r="B3736" s="4">
        <v>2</v>
      </c>
      <c r="C3736" s="4">
        <f>INDEX(属性!F:F,MATCH(强化!A3736,属性!A:A,0))</f>
        <v>17</v>
      </c>
      <c r="D3736" s="4">
        <f t="shared" si="411"/>
        <v>14</v>
      </c>
      <c r="E3736" s="4">
        <v>0</v>
      </c>
      <c r="F3736" s="4">
        <v>0</v>
      </c>
      <c r="G3736" s="4">
        <v>0</v>
      </c>
      <c r="H3736" s="4">
        <f t="shared" si="413"/>
        <v>530</v>
      </c>
      <c r="I3736" s="4">
        <f t="shared" si="414"/>
        <v>0</v>
      </c>
      <c r="J3736" s="4">
        <f t="shared" si="412"/>
        <v>180</v>
      </c>
      <c r="K3736" s="4">
        <f t="shared" si="409"/>
        <v>6000</v>
      </c>
      <c r="L3736" s="4">
        <f>IF(D3736=1,"",VLOOKUP(D3736,系数!$AA$1:$AJ$12,MATCH(C3736,圣物评级,0),1))</f>
        <v>10</v>
      </c>
      <c r="M3736" s="4">
        <f t="shared" si="415"/>
        <v>970</v>
      </c>
    </row>
    <row r="3737" spans="1:13" x14ac:dyDescent="0.3">
      <c r="A3737" s="4">
        <f t="shared" si="410"/>
        <v>81000032</v>
      </c>
      <c r="B3737" s="4">
        <v>2</v>
      </c>
      <c r="C3737" s="4">
        <f>INDEX(属性!F:F,MATCH(强化!A3737,属性!A:A,0))</f>
        <v>17</v>
      </c>
      <c r="D3737" s="4">
        <f t="shared" si="411"/>
        <v>15</v>
      </c>
      <c r="E3737" s="4">
        <v>0</v>
      </c>
      <c r="F3737" s="4">
        <v>0</v>
      </c>
      <c r="G3737" s="4">
        <v>0</v>
      </c>
      <c r="H3737" s="4">
        <f t="shared" si="413"/>
        <v>540</v>
      </c>
      <c r="I3737" s="4">
        <f t="shared" si="414"/>
        <v>0</v>
      </c>
      <c r="J3737" s="4">
        <f t="shared" si="412"/>
        <v>200</v>
      </c>
      <c r="K3737" s="4">
        <f t="shared" si="409"/>
        <v>6000</v>
      </c>
      <c r="L3737" s="4">
        <f>IF(D3737=1,"",VLOOKUP(D3737,系数!$AA$1:$AJ$12,MATCH(C3737,圣物评级,0),1))</f>
        <v>10</v>
      </c>
      <c r="M3737" s="4">
        <f t="shared" si="415"/>
        <v>1150</v>
      </c>
    </row>
    <row r="3738" spans="1:13" x14ac:dyDescent="0.3">
      <c r="A3738" s="4">
        <f t="shared" si="410"/>
        <v>81000032</v>
      </c>
      <c r="B3738" s="4">
        <v>2</v>
      </c>
      <c r="C3738" s="4">
        <f>INDEX(属性!F:F,MATCH(强化!A3738,属性!A:A,0))</f>
        <v>17</v>
      </c>
      <c r="D3738" s="4">
        <f t="shared" si="411"/>
        <v>16</v>
      </c>
      <c r="E3738" s="4">
        <v>0</v>
      </c>
      <c r="F3738" s="4">
        <v>0</v>
      </c>
      <c r="G3738" s="4">
        <v>0</v>
      </c>
      <c r="H3738" s="4">
        <f t="shared" si="413"/>
        <v>550</v>
      </c>
      <c r="I3738" s="4">
        <f t="shared" si="414"/>
        <v>0</v>
      </c>
      <c r="J3738" s="4">
        <f t="shared" si="412"/>
        <v>220</v>
      </c>
      <c r="K3738" s="4">
        <f t="shared" si="409"/>
        <v>6000</v>
      </c>
      <c r="L3738" s="4">
        <f>IF(D3738=1,"",VLOOKUP(D3738,系数!$AA$1:$AJ$12,MATCH(C3738,圣物评级,0),1))</f>
        <v>10</v>
      </c>
      <c r="M3738" s="4">
        <f t="shared" si="415"/>
        <v>1350</v>
      </c>
    </row>
    <row r="3739" spans="1:13" x14ac:dyDescent="0.3">
      <c r="A3739" s="4">
        <f t="shared" si="410"/>
        <v>81000032</v>
      </c>
      <c r="B3739" s="4">
        <v>2</v>
      </c>
      <c r="C3739" s="4">
        <f>INDEX(属性!F:F,MATCH(强化!A3739,属性!A:A,0))</f>
        <v>17</v>
      </c>
      <c r="D3739" s="4">
        <f t="shared" si="411"/>
        <v>17</v>
      </c>
      <c r="E3739" s="4">
        <v>0</v>
      </c>
      <c r="F3739" s="4">
        <v>0</v>
      </c>
      <c r="G3739" s="4">
        <v>0</v>
      </c>
      <c r="H3739" s="4">
        <f t="shared" si="413"/>
        <v>560</v>
      </c>
      <c r="I3739" s="4">
        <f t="shared" si="414"/>
        <v>0</v>
      </c>
      <c r="J3739" s="4">
        <f t="shared" si="412"/>
        <v>240</v>
      </c>
      <c r="K3739" s="4">
        <f t="shared" si="409"/>
        <v>6000</v>
      </c>
      <c r="L3739" s="4">
        <f>IF(D3739=1,"",VLOOKUP(D3739,系数!$AA$1:$AJ$12,MATCH(C3739,圣物评级,0),1))</f>
        <v>10</v>
      </c>
      <c r="M3739" s="4">
        <f t="shared" si="415"/>
        <v>1570</v>
      </c>
    </row>
    <row r="3740" spans="1:13" x14ac:dyDescent="0.3">
      <c r="A3740" s="4">
        <f t="shared" si="410"/>
        <v>81000032</v>
      </c>
      <c r="B3740" s="4">
        <v>2</v>
      </c>
      <c r="C3740" s="4">
        <f>INDEX(属性!F:F,MATCH(强化!A3740,属性!A:A,0))</f>
        <v>17</v>
      </c>
      <c r="D3740" s="4">
        <f t="shared" si="411"/>
        <v>18</v>
      </c>
      <c r="E3740" s="4">
        <v>0</v>
      </c>
      <c r="F3740" s="4">
        <v>0</v>
      </c>
      <c r="G3740" s="4">
        <v>0</v>
      </c>
      <c r="H3740" s="4">
        <f t="shared" si="413"/>
        <v>570</v>
      </c>
      <c r="I3740" s="4">
        <f t="shared" si="414"/>
        <v>0</v>
      </c>
      <c r="J3740" s="4">
        <f t="shared" si="412"/>
        <v>260</v>
      </c>
      <c r="K3740" s="4">
        <f t="shared" si="409"/>
        <v>6000</v>
      </c>
      <c r="L3740" s="4">
        <f>IF(D3740=1,"",VLOOKUP(D3740,系数!$AA$1:$AJ$12,MATCH(C3740,圣物评级,0),1))</f>
        <v>10</v>
      </c>
      <c r="M3740" s="4">
        <f t="shared" si="415"/>
        <v>1810</v>
      </c>
    </row>
    <row r="3741" spans="1:13" x14ac:dyDescent="0.3">
      <c r="A3741" s="4">
        <f t="shared" si="410"/>
        <v>81000032</v>
      </c>
      <c r="B3741" s="4">
        <v>2</v>
      </c>
      <c r="C3741" s="4">
        <f>INDEX(属性!F:F,MATCH(强化!A3741,属性!A:A,0))</f>
        <v>17</v>
      </c>
      <c r="D3741" s="4">
        <f t="shared" si="411"/>
        <v>19</v>
      </c>
      <c r="E3741" s="4">
        <v>0</v>
      </c>
      <c r="F3741" s="4">
        <v>0</v>
      </c>
      <c r="G3741" s="4">
        <v>0</v>
      </c>
      <c r="H3741" s="4">
        <f t="shared" si="413"/>
        <v>580</v>
      </c>
      <c r="I3741" s="4">
        <f t="shared" si="414"/>
        <v>0</v>
      </c>
      <c r="J3741" s="4">
        <f t="shared" si="412"/>
        <v>280</v>
      </c>
      <c r="K3741" s="4">
        <f t="shared" si="409"/>
        <v>6000</v>
      </c>
      <c r="L3741" s="4">
        <f>IF(D3741=1,"",VLOOKUP(D3741,系数!$AA$1:$AJ$12,MATCH(C3741,圣物评级,0),1))</f>
        <v>10</v>
      </c>
      <c r="M3741" s="4">
        <f t="shared" si="415"/>
        <v>2070</v>
      </c>
    </row>
    <row r="3742" spans="1:13" x14ac:dyDescent="0.3">
      <c r="A3742" s="4">
        <f t="shared" si="410"/>
        <v>81000032</v>
      </c>
      <c r="B3742" s="4">
        <v>2</v>
      </c>
      <c r="C3742" s="4">
        <f>INDEX(属性!F:F,MATCH(强化!A3742,属性!A:A,0))</f>
        <v>17</v>
      </c>
      <c r="D3742" s="4">
        <f t="shared" si="411"/>
        <v>20</v>
      </c>
      <c r="E3742" s="4">
        <v>0</v>
      </c>
      <c r="F3742" s="4">
        <v>0</v>
      </c>
      <c r="G3742" s="4">
        <v>0</v>
      </c>
      <c r="H3742" s="4">
        <f t="shared" si="413"/>
        <v>590</v>
      </c>
      <c r="I3742" s="4">
        <f t="shared" si="414"/>
        <v>0</v>
      </c>
      <c r="J3742" s="4">
        <f t="shared" si="412"/>
        <v>300</v>
      </c>
      <c r="K3742" s="4">
        <f t="shared" si="409"/>
        <v>6000</v>
      </c>
      <c r="L3742" s="4">
        <f>IF(D3742=1,"",VLOOKUP(D3742,系数!$AA$1:$AJ$12,MATCH(C3742,圣物评级,0),1))</f>
        <v>15</v>
      </c>
      <c r="M3742" s="4">
        <f t="shared" si="415"/>
        <v>2350</v>
      </c>
    </row>
    <row r="3743" spans="1:13" x14ac:dyDescent="0.3">
      <c r="A3743" s="4">
        <f t="shared" si="410"/>
        <v>81000032</v>
      </c>
      <c r="B3743" s="4">
        <v>2</v>
      </c>
      <c r="C3743" s="4">
        <f>INDEX(属性!F:F,MATCH(强化!A3743,属性!A:A,0))</f>
        <v>17</v>
      </c>
      <c r="D3743" s="4">
        <f t="shared" si="411"/>
        <v>21</v>
      </c>
      <c r="E3743" s="4">
        <v>0</v>
      </c>
      <c r="F3743" s="4">
        <v>0</v>
      </c>
      <c r="G3743" s="4">
        <v>0</v>
      </c>
      <c r="H3743" s="4">
        <f t="shared" si="413"/>
        <v>600</v>
      </c>
      <c r="I3743" s="4">
        <f t="shared" si="414"/>
        <v>0</v>
      </c>
      <c r="J3743" s="4">
        <f t="shared" si="412"/>
        <v>320</v>
      </c>
      <c r="K3743" s="4">
        <f t="shared" si="409"/>
        <v>6000</v>
      </c>
      <c r="L3743" s="4">
        <f>IF(D3743=1,"",VLOOKUP(D3743,系数!$AA$1:$AJ$12,MATCH(C3743,圣物评级,0),1))</f>
        <v>15</v>
      </c>
      <c r="M3743" s="4">
        <f t="shared" si="415"/>
        <v>2650</v>
      </c>
    </row>
    <row r="3744" spans="1:13" x14ac:dyDescent="0.3">
      <c r="A3744" s="4">
        <f t="shared" si="410"/>
        <v>81000032</v>
      </c>
      <c r="B3744" s="4">
        <v>2</v>
      </c>
      <c r="C3744" s="4">
        <f>INDEX(属性!F:F,MATCH(强化!A3744,属性!A:A,0))</f>
        <v>17</v>
      </c>
      <c r="D3744" s="4">
        <f t="shared" si="411"/>
        <v>22</v>
      </c>
      <c r="E3744" s="4">
        <v>0</v>
      </c>
      <c r="F3744" s="4">
        <v>0</v>
      </c>
      <c r="G3744" s="4">
        <v>0</v>
      </c>
      <c r="H3744" s="4">
        <f t="shared" si="413"/>
        <v>610</v>
      </c>
      <c r="I3744" s="4">
        <f t="shared" si="414"/>
        <v>0</v>
      </c>
      <c r="J3744" s="4">
        <f t="shared" si="412"/>
        <v>340</v>
      </c>
      <c r="K3744" s="4">
        <f t="shared" si="409"/>
        <v>6000</v>
      </c>
      <c r="L3744" s="4">
        <f>IF(D3744=1,"",VLOOKUP(D3744,系数!$AA$1:$AJ$12,MATCH(C3744,圣物评级,0),1))</f>
        <v>15</v>
      </c>
      <c r="M3744" s="4">
        <f t="shared" si="415"/>
        <v>2970</v>
      </c>
    </row>
    <row r="3745" spans="1:13" x14ac:dyDescent="0.3">
      <c r="A3745" s="4">
        <f t="shared" si="410"/>
        <v>81000032</v>
      </c>
      <c r="B3745" s="4">
        <v>2</v>
      </c>
      <c r="C3745" s="4">
        <f>INDEX(属性!F:F,MATCH(强化!A3745,属性!A:A,0))</f>
        <v>17</v>
      </c>
      <c r="D3745" s="4">
        <f t="shared" si="411"/>
        <v>23</v>
      </c>
      <c r="E3745" s="4">
        <v>0</v>
      </c>
      <c r="F3745" s="4">
        <v>0</v>
      </c>
      <c r="G3745" s="4">
        <v>0</v>
      </c>
      <c r="H3745" s="4">
        <f t="shared" si="413"/>
        <v>620</v>
      </c>
      <c r="I3745" s="4">
        <f t="shared" si="414"/>
        <v>0</v>
      </c>
      <c r="J3745" s="4">
        <f t="shared" si="412"/>
        <v>360</v>
      </c>
      <c r="K3745" s="4">
        <f t="shared" si="409"/>
        <v>6000</v>
      </c>
      <c r="L3745" s="4">
        <f>IF(D3745=1,"",VLOOKUP(D3745,系数!$AA$1:$AJ$12,MATCH(C3745,圣物评级,0),1))</f>
        <v>15</v>
      </c>
      <c r="M3745" s="4">
        <f t="shared" si="415"/>
        <v>3310</v>
      </c>
    </row>
    <row r="3746" spans="1:13" x14ac:dyDescent="0.3">
      <c r="A3746" s="4">
        <f t="shared" si="410"/>
        <v>81000032</v>
      </c>
      <c r="B3746" s="4">
        <v>2</v>
      </c>
      <c r="C3746" s="4">
        <f>INDEX(属性!F:F,MATCH(强化!A3746,属性!A:A,0))</f>
        <v>17</v>
      </c>
      <c r="D3746" s="4">
        <f t="shared" si="411"/>
        <v>24</v>
      </c>
      <c r="E3746" s="4">
        <v>0</v>
      </c>
      <c r="F3746" s="4">
        <v>0</v>
      </c>
      <c r="G3746" s="4">
        <v>0</v>
      </c>
      <c r="H3746" s="4">
        <f t="shared" si="413"/>
        <v>630</v>
      </c>
      <c r="I3746" s="4">
        <f t="shared" si="414"/>
        <v>0</v>
      </c>
      <c r="J3746" s="4">
        <f t="shared" si="412"/>
        <v>380</v>
      </c>
      <c r="K3746" s="4">
        <f t="shared" si="409"/>
        <v>6000</v>
      </c>
      <c r="L3746" s="4">
        <f>IF(D3746=1,"",VLOOKUP(D3746,系数!$AA$1:$AJ$12,MATCH(C3746,圣物评级,0),1))</f>
        <v>15</v>
      </c>
      <c r="M3746" s="4">
        <f t="shared" si="415"/>
        <v>3670</v>
      </c>
    </row>
    <row r="3747" spans="1:13" x14ac:dyDescent="0.3">
      <c r="A3747" s="4">
        <f t="shared" si="410"/>
        <v>81000032</v>
      </c>
      <c r="B3747" s="4">
        <v>2</v>
      </c>
      <c r="C3747" s="4">
        <f>INDEX(属性!F:F,MATCH(强化!A3747,属性!A:A,0))</f>
        <v>17</v>
      </c>
      <c r="D3747" s="4">
        <f t="shared" si="411"/>
        <v>25</v>
      </c>
      <c r="E3747" s="4">
        <v>0</v>
      </c>
      <c r="F3747" s="4">
        <v>0</v>
      </c>
      <c r="G3747" s="4">
        <v>0</v>
      </c>
      <c r="H3747" s="4">
        <f t="shared" si="413"/>
        <v>640</v>
      </c>
      <c r="I3747" s="4">
        <f t="shared" si="414"/>
        <v>0</v>
      </c>
      <c r="J3747" s="4">
        <f t="shared" si="412"/>
        <v>400</v>
      </c>
      <c r="K3747" s="4">
        <f t="shared" si="409"/>
        <v>6000</v>
      </c>
      <c r="L3747" s="4">
        <f>IF(D3747=1,"",VLOOKUP(D3747,系数!$AA$1:$AJ$12,MATCH(C3747,圣物评级,0),1))</f>
        <v>15</v>
      </c>
      <c r="M3747" s="4">
        <f t="shared" si="415"/>
        <v>4050</v>
      </c>
    </row>
    <row r="3748" spans="1:13" x14ac:dyDescent="0.3">
      <c r="A3748" s="4">
        <f t="shared" si="410"/>
        <v>81000032</v>
      </c>
      <c r="B3748" s="4">
        <v>2</v>
      </c>
      <c r="C3748" s="4">
        <f>INDEX(属性!F:F,MATCH(强化!A3748,属性!A:A,0))</f>
        <v>17</v>
      </c>
      <c r="D3748" s="4">
        <f t="shared" si="411"/>
        <v>26</v>
      </c>
      <c r="E3748" s="4">
        <v>0</v>
      </c>
      <c r="F3748" s="4">
        <v>0</v>
      </c>
      <c r="G3748" s="4">
        <v>0</v>
      </c>
      <c r="H3748" s="4">
        <f t="shared" si="413"/>
        <v>650</v>
      </c>
      <c r="I3748" s="4">
        <f t="shared" si="414"/>
        <v>0</v>
      </c>
      <c r="J3748" s="4">
        <f t="shared" si="412"/>
        <v>420</v>
      </c>
      <c r="K3748" s="4">
        <f t="shared" si="409"/>
        <v>6000</v>
      </c>
      <c r="L3748" s="4">
        <f>IF(D3748=1,"",VLOOKUP(D3748,系数!$AA$1:$AJ$12,MATCH(C3748,圣物评级,0),1))</f>
        <v>15</v>
      </c>
      <c r="M3748" s="4">
        <f t="shared" si="415"/>
        <v>4450</v>
      </c>
    </row>
    <row r="3749" spans="1:13" x14ac:dyDescent="0.3">
      <c r="A3749" s="4">
        <f t="shared" si="410"/>
        <v>81000032</v>
      </c>
      <c r="B3749" s="4">
        <v>2</v>
      </c>
      <c r="C3749" s="4">
        <f>INDEX(属性!F:F,MATCH(强化!A3749,属性!A:A,0))</f>
        <v>17</v>
      </c>
      <c r="D3749" s="4">
        <f t="shared" si="411"/>
        <v>27</v>
      </c>
      <c r="E3749" s="4">
        <v>0</v>
      </c>
      <c r="F3749" s="4">
        <v>0</v>
      </c>
      <c r="G3749" s="4">
        <v>0</v>
      </c>
      <c r="H3749" s="4">
        <f t="shared" si="413"/>
        <v>660</v>
      </c>
      <c r="I3749" s="4">
        <f t="shared" si="414"/>
        <v>0</v>
      </c>
      <c r="J3749" s="4">
        <f t="shared" si="412"/>
        <v>440</v>
      </c>
      <c r="K3749" s="4">
        <f t="shared" si="409"/>
        <v>6000</v>
      </c>
      <c r="L3749" s="4">
        <f>IF(D3749=1,"",VLOOKUP(D3749,系数!$AA$1:$AJ$12,MATCH(C3749,圣物评级,0),1))</f>
        <v>15</v>
      </c>
      <c r="M3749" s="4">
        <f t="shared" si="415"/>
        <v>4870</v>
      </c>
    </row>
    <row r="3750" spans="1:13" x14ac:dyDescent="0.3">
      <c r="A3750" s="4">
        <f t="shared" si="410"/>
        <v>81000032</v>
      </c>
      <c r="B3750" s="4">
        <v>2</v>
      </c>
      <c r="C3750" s="4">
        <f>INDEX(属性!F:F,MATCH(强化!A3750,属性!A:A,0))</f>
        <v>17</v>
      </c>
      <c r="D3750" s="4">
        <f t="shared" si="411"/>
        <v>28</v>
      </c>
      <c r="E3750" s="4">
        <v>0</v>
      </c>
      <c r="F3750" s="4">
        <v>0</v>
      </c>
      <c r="G3750" s="4">
        <v>0</v>
      </c>
      <c r="H3750" s="4">
        <f t="shared" si="413"/>
        <v>670</v>
      </c>
      <c r="I3750" s="4">
        <f t="shared" si="414"/>
        <v>0</v>
      </c>
      <c r="J3750" s="4">
        <f t="shared" si="412"/>
        <v>460</v>
      </c>
      <c r="K3750" s="4">
        <f t="shared" si="409"/>
        <v>6000</v>
      </c>
      <c r="L3750" s="4">
        <f>IF(D3750=1,"",VLOOKUP(D3750,系数!$AA$1:$AJ$12,MATCH(C3750,圣物评级,0),1))</f>
        <v>15</v>
      </c>
      <c r="M3750" s="4">
        <f t="shared" si="415"/>
        <v>5310</v>
      </c>
    </row>
    <row r="3751" spans="1:13" x14ac:dyDescent="0.3">
      <c r="A3751" s="4">
        <f t="shared" si="410"/>
        <v>81000032</v>
      </c>
      <c r="B3751" s="4">
        <v>2</v>
      </c>
      <c r="C3751" s="4">
        <f>INDEX(属性!F:F,MATCH(强化!A3751,属性!A:A,0))</f>
        <v>17</v>
      </c>
      <c r="D3751" s="4">
        <f t="shared" si="411"/>
        <v>29</v>
      </c>
      <c r="E3751" s="4">
        <v>0</v>
      </c>
      <c r="F3751" s="4">
        <v>0</v>
      </c>
      <c r="G3751" s="4">
        <v>0</v>
      </c>
      <c r="H3751" s="4">
        <f t="shared" si="413"/>
        <v>680</v>
      </c>
      <c r="I3751" s="4">
        <f t="shared" si="414"/>
        <v>0</v>
      </c>
      <c r="J3751" s="4">
        <f t="shared" si="412"/>
        <v>480</v>
      </c>
      <c r="K3751" s="4">
        <f t="shared" si="409"/>
        <v>6000</v>
      </c>
      <c r="L3751" s="4">
        <f>IF(D3751=1,"",VLOOKUP(D3751,系数!$AA$1:$AJ$12,MATCH(C3751,圣物评级,0),1))</f>
        <v>15</v>
      </c>
      <c r="M3751" s="4">
        <f t="shared" si="415"/>
        <v>5770</v>
      </c>
    </row>
    <row r="3752" spans="1:13" x14ac:dyDescent="0.3">
      <c r="A3752" s="4">
        <f t="shared" si="410"/>
        <v>81000032</v>
      </c>
      <c r="B3752" s="4">
        <v>2</v>
      </c>
      <c r="C3752" s="4">
        <f>INDEX(属性!F:F,MATCH(强化!A3752,属性!A:A,0))</f>
        <v>17</v>
      </c>
      <c r="D3752" s="4">
        <f t="shared" si="411"/>
        <v>30</v>
      </c>
      <c r="E3752" s="4">
        <v>0</v>
      </c>
      <c r="F3752" s="4">
        <v>0</v>
      </c>
      <c r="G3752" s="4">
        <v>0</v>
      </c>
      <c r="H3752" s="4">
        <f t="shared" si="413"/>
        <v>690</v>
      </c>
      <c r="I3752" s="4">
        <f t="shared" si="414"/>
        <v>0</v>
      </c>
      <c r="J3752" s="4">
        <f t="shared" si="412"/>
        <v>500</v>
      </c>
      <c r="K3752" s="4">
        <f t="shared" si="409"/>
        <v>6000</v>
      </c>
      <c r="L3752" s="4">
        <f>IF(D3752=1,"",VLOOKUP(D3752,系数!$AA$1:$AJ$12,MATCH(C3752,圣物评级,0),1))</f>
        <v>20</v>
      </c>
      <c r="M3752" s="4">
        <f t="shared" si="415"/>
        <v>6250</v>
      </c>
    </row>
    <row r="3753" spans="1:13" x14ac:dyDescent="0.3">
      <c r="A3753" s="4">
        <f t="shared" si="410"/>
        <v>81000032</v>
      </c>
      <c r="B3753" s="4">
        <v>2</v>
      </c>
      <c r="C3753" s="4">
        <f>INDEX(属性!F:F,MATCH(强化!A3753,属性!A:A,0))</f>
        <v>17</v>
      </c>
      <c r="D3753" s="4">
        <f t="shared" si="411"/>
        <v>31</v>
      </c>
      <c r="E3753" s="4">
        <v>0</v>
      </c>
      <c r="F3753" s="4">
        <v>0</v>
      </c>
      <c r="G3753" s="4">
        <v>0</v>
      </c>
      <c r="H3753" s="4">
        <f t="shared" si="413"/>
        <v>700</v>
      </c>
      <c r="I3753" s="4">
        <f t="shared" si="414"/>
        <v>0</v>
      </c>
      <c r="J3753" s="4">
        <f t="shared" si="412"/>
        <v>530</v>
      </c>
      <c r="K3753" s="4">
        <f t="shared" si="409"/>
        <v>6000</v>
      </c>
      <c r="L3753" s="4">
        <f>IF(D3753=1,"",VLOOKUP(D3753,系数!$AA$1:$AJ$12,MATCH(C3753,圣物评级,0),1))</f>
        <v>20</v>
      </c>
      <c r="M3753" s="4">
        <f t="shared" si="415"/>
        <v>6750</v>
      </c>
    </row>
    <row r="3754" spans="1:13" x14ac:dyDescent="0.3">
      <c r="A3754" s="4">
        <f t="shared" si="410"/>
        <v>81000032</v>
      </c>
      <c r="B3754" s="4">
        <v>2</v>
      </c>
      <c r="C3754" s="4">
        <f>INDEX(属性!F:F,MATCH(强化!A3754,属性!A:A,0))</f>
        <v>17</v>
      </c>
      <c r="D3754" s="4">
        <f t="shared" si="411"/>
        <v>32</v>
      </c>
      <c r="E3754" s="4">
        <v>0</v>
      </c>
      <c r="F3754" s="4">
        <v>0</v>
      </c>
      <c r="G3754" s="4">
        <v>0</v>
      </c>
      <c r="H3754" s="4">
        <f t="shared" si="413"/>
        <v>710</v>
      </c>
      <c r="I3754" s="4">
        <f t="shared" si="414"/>
        <v>0</v>
      </c>
      <c r="J3754" s="4">
        <f t="shared" si="412"/>
        <v>560</v>
      </c>
      <c r="K3754" s="4">
        <f t="shared" si="409"/>
        <v>6000</v>
      </c>
      <c r="L3754" s="4">
        <f>IF(D3754=1,"",VLOOKUP(D3754,系数!$AA$1:$AJ$12,MATCH(C3754,圣物评级,0),1))</f>
        <v>20</v>
      </c>
      <c r="M3754" s="4">
        <f t="shared" si="415"/>
        <v>7280</v>
      </c>
    </row>
    <row r="3755" spans="1:13" x14ac:dyDescent="0.3">
      <c r="A3755" s="4">
        <f t="shared" si="410"/>
        <v>81000032</v>
      </c>
      <c r="B3755" s="4">
        <v>2</v>
      </c>
      <c r="C3755" s="4">
        <f>INDEX(属性!F:F,MATCH(强化!A3755,属性!A:A,0))</f>
        <v>17</v>
      </c>
      <c r="D3755" s="4">
        <f t="shared" si="411"/>
        <v>33</v>
      </c>
      <c r="E3755" s="4">
        <v>0</v>
      </c>
      <c r="F3755" s="4">
        <v>0</v>
      </c>
      <c r="G3755" s="4">
        <v>0</v>
      </c>
      <c r="H3755" s="4">
        <f t="shared" si="413"/>
        <v>720</v>
      </c>
      <c r="I3755" s="4">
        <f t="shared" si="414"/>
        <v>0</v>
      </c>
      <c r="J3755" s="4">
        <f t="shared" si="412"/>
        <v>590</v>
      </c>
      <c r="K3755" s="4">
        <f t="shared" si="409"/>
        <v>6000</v>
      </c>
      <c r="L3755" s="4">
        <f>IF(D3755=1,"",VLOOKUP(D3755,系数!$AA$1:$AJ$12,MATCH(C3755,圣物评级,0),1))</f>
        <v>20</v>
      </c>
      <c r="M3755" s="4">
        <f t="shared" si="415"/>
        <v>7840</v>
      </c>
    </row>
    <row r="3756" spans="1:13" x14ac:dyDescent="0.3">
      <c r="A3756" s="4">
        <f t="shared" si="410"/>
        <v>81000032</v>
      </c>
      <c r="B3756" s="4">
        <v>2</v>
      </c>
      <c r="C3756" s="4">
        <f>INDEX(属性!F:F,MATCH(强化!A3756,属性!A:A,0))</f>
        <v>17</v>
      </c>
      <c r="D3756" s="4">
        <f t="shared" si="411"/>
        <v>34</v>
      </c>
      <c r="E3756" s="4">
        <v>0</v>
      </c>
      <c r="F3756" s="4">
        <v>0</v>
      </c>
      <c r="G3756" s="4">
        <v>0</v>
      </c>
      <c r="H3756" s="4">
        <f t="shared" si="413"/>
        <v>730</v>
      </c>
      <c r="I3756" s="4">
        <f t="shared" si="414"/>
        <v>0</v>
      </c>
      <c r="J3756" s="4">
        <f t="shared" si="412"/>
        <v>620</v>
      </c>
      <c r="K3756" s="4">
        <f t="shared" si="409"/>
        <v>6000</v>
      </c>
      <c r="L3756" s="4">
        <f>IF(D3756=1,"",VLOOKUP(D3756,系数!$AA$1:$AJ$12,MATCH(C3756,圣物评级,0),1))</f>
        <v>20</v>
      </c>
      <c r="M3756" s="4">
        <f t="shared" si="415"/>
        <v>8430</v>
      </c>
    </row>
    <row r="3757" spans="1:13" x14ac:dyDescent="0.3">
      <c r="A3757" s="4">
        <f t="shared" si="410"/>
        <v>81000032</v>
      </c>
      <c r="B3757" s="4">
        <v>2</v>
      </c>
      <c r="C3757" s="4">
        <f>INDEX(属性!F:F,MATCH(强化!A3757,属性!A:A,0))</f>
        <v>17</v>
      </c>
      <c r="D3757" s="4">
        <f t="shared" si="411"/>
        <v>35</v>
      </c>
      <c r="E3757" s="4">
        <v>0</v>
      </c>
      <c r="F3757" s="4">
        <v>0</v>
      </c>
      <c r="G3757" s="4">
        <v>0</v>
      </c>
      <c r="H3757" s="4">
        <f t="shared" si="413"/>
        <v>740</v>
      </c>
      <c r="I3757" s="4">
        <f t="shared" si="414"/>
        <v>0</v>
      </c>
      <c r="J3757" s="4">
        <f t="shared" si="412"/>
        <v>650</v>
      </c>
      <c r="K3757" s="4">
        <f t="shared" si="409"/>
        <v>6000</v>
      </c>
      <c r="L3757" s="4">
        <f>IF(D3757=1,"",VLOOKUP(D3757,系数!$AA$1:$AJ$12,MATCH(C3757,圣物评级,0),1))</f>
        <v>20</v>
      </c>
      <c r="M3757" s="4">
        <f t="shared" si="415"/>
        <v>9050</v>
      </c>
    </row>
    <row r="3758" spans="1:13" x14ac:dyDescent="0.3">
      <c r="A3758" s="4">
        <f t="shared" si="410"/>
        <v>81000032</v>
      </c>
      <c r="B3758" s="4">
        <v>2</v>
      </c>
      <c r="C3758" s="4">
        <f>INDEX(属性!F:F,MATCH(强化!A3758,属性!A:A,0))</f>
        <v>17</v>
      </c>
      <c r="D3758" s="4">
        <f t="shared" si="411"/>
        <v>36</v>
      </c>
      <c r="E3758" s="4">
        <v>0</v>
      </c>
      <c r="F3758" s="4">
        <v>0</v>
      </c>
      <c r="G3758" s="4">
        <v>0</v>
      </c>
      <c r="H3758" s="4">
        <f t="shared" si="413"/>
        <v>750</v>
      </c>
      <c r="I3758" s="4">
        <f t="shared" si="414"/>
        <v>0</v>
      </c>
      <c r="J3758" s="4">
        <f t="shared" si="412"/>
        <v>680</v>
      </c>
      <c r="K3758" s="4">
        <f t="shared" si="409"/>
        <v>6000</v>
      </c>
      <c r="L3758" s="4">
        <f>IF(D3758=1,"",VLOOKUP(D3758,系数!$AA$1:$AJ$12,MATCH(C3758,圣物评级,0),1))</f>
        <v>20</v>
      </c>
      <c r="M3758" s="4">
        <f t="shared" si="415"/>
        <v>9700</v>
      </c>
    </row>
    <row r="3759" spans="1:13" x14ac:dyDescent="0.3">
      <c r="A3759" s="4">
        <f t="shared" si="410"/>
        <v>81000032</v>
      </c>
      <c r="B3759" s="4">
        <v>2</v>
      </c>
      <c r="C3759" s="4">
        <f>INDEX(属性!F:F,MATCH(强化!A3759,属性!A:A,0))</f>
        <v>17</v>
      </c>
      <c r="D3759" s="4">
        <f t="shared" si="411"/>
        <v>37</v>
      </c>
      <c r="E3759" s="4">
        <v>0</v>
      </c>
      <c r="F3759" s="4">
        <v>0</v>
      </c>
      <c r="G3759" s="4">
        <v>0</v>
      </c>
      <c r="H3759" s="4">
        <f t="shared" si="413"/>
        <v>760</v>
      </c>
      <c r="I3759" s="4">
        <f t="shared" si="414"/>
        <v>0</v>
      </c>
      <c r="J3759" s="4">
        <f t="shared" si="412"/>
        <v>710</v>
      </c>
      <c r="K3759" s="4">
        <f t="shared" si="409"/>
        <v>6000</v>
      </c>
      <c r="L3759" s="4">
        <f>IF(D3759=1,"",VLOOKUP(D3759,系数!$AA$1:$AJ$12,MATCH(C3759,圣物评级,0),1))</f>
        <v>20</v>
      </c>
      <c r="M3759" s="4">
        <f t="shared" si="415"/>
        <v>10380</v>
      </c>
    </row>
    <row r="3760" spans="1:13" x14ac:dyDescent="0.3">
      <c r="A3760" s="4">
        <f t="shared" si="410"/>
        <v>81000032</v>
      </c>
      <c r="B3760" s="4">
        <v>2</v>
      </c>
      <c r="C3760" s="4">
        <f>INDEX(属性!F:F,MATCH(强化!A3760,属性!A:A,0))</f>
        <v>17</v>
      </c>
      <c r="D3760" s="4">
        <f t="shared" si="411"/>
        <v>38</v>
      </c>
      <c r="E3760" s="4">
        <v>0</v>
      </c>
      <c r="F3760" s="4">
        <v>0</v>
      </c>
      <c r="G3760" s="4">
        <v>0</v>
      </c>
      <c r="H3760" s="4">
        <f t="shared" si="413"/>
        <v>770</v>
      </c>
      <c r="I3760" s="4">
        <f t="shared" si="414"/>
        <v>0</v>
      </c>
      <c r="J3760" s="4">
        <f t="shared" si="412"/>
        <v>740</v>
      </c>
      <c r="K3760" s="4">
        <f t="shared" si="409"/>
        <v>6000</v>
      </c>
      <c r="L3760" s="4">
        <f>IF(D3760=1,"",VLOOKUP(D3760,系数!$AA$1:$AJ$12,MATCH(C3760,圣物评级,0),1))</f>
        <v>20</v>
      </c>
      <c r="M3760" s="4">
        <f t="shared" si="415"/>
        <v>11090</v>
      </c>
    </row>
    <row r="3761" spans="1:13" x14ac:dyDescent="0.3">
      <c r="A3761" s="4">
        <f t="shared" si="410"/>
        <v>81000032</v>
      </c>
      <c r="B3761" s="4">
        <v>2</v>
      </c>
      <c r="C3761" s="4">
        <f>INDEX(属性!F:F,MATCH(强化!A3761,属性!A:A,0))</f>
        <v>17</v>
      </c>
      <c r="D3761" s="4">
        <f t="shared" si="411"/>
        <v>39</v>
      </c>
      <c r="E3761" s="4">
        <v>0</v>
      </c>
      <c r="F3761" s="4">
        <v>0</v>
      </c>
      <c r="G3761" s="4">
        <v>0</v>
      </c>
      <c r="H3761" s="4">
        <f t="shared" si="413"/>
        <v>780</v>
      </c>
      <c r="I3761" s="4">
        <f t="shared" si="414"/>
        <v>0</v>
      </c>
      <c r="J3761" s="4">
        <f t="shared" si="412"/>
        <v>770</v>
      </c>
      <c r="K3761" s="4">
        <f t="shared" si="409"/>
        <v>6000</v>
      </c>
      <c r="L3761" s="4">
        <f>IF(D3761=1,"",VLOOKUP(D3761,系数!$AA$1:$AJ$12,MATCH(C3761,圣物评级,0),1))</f>
        <v>20</v>
      </c>
      <c r="M3761" s="4">
        <f t="shared" si="415"/>
        <v>11830</v>
      </c>
    </row>
    <row r="3762" spans="1:13" x14ac:dyDescent="0.3">
      <c r="A3762" s="4">
        <f t="shared" si="410"/>
        <v>81000032</v>
      </c>
      <c r="B3762" s="4">
        <v>2</v>
      </c>
      <c r="C3762" s="4">
        <f>INDEX(属性!F:F,MATCH(强化!A3762,属性!A:A,0))</f>
        <v>17</v>
      </c>
      <c r="D3762" s="4">
        <f t="shared" si="411"/>
        <v>40</v>
      </c>
      <c r="E3762" s="4">
        <v>0</v>
      </c>
      <c r="F3762" s="4">
        <v>0</v>
      </c>
      <c r="G3762" s="4">
        <v>0</v>
      </c>
      <c r="H3762" s="4">
        <f t="shared" si="413"/>
        <v>790</v>
      </c>
      <c r="I3762" s="4">
        <f t="shared" si="414"/>
        <v>0</v>
      </c>
      <c r="J3762" s="4">
        <f t="shared" si="412"/>
        <v>800</v>
      </c>
      <c r="K3762" s="4">
        <f t="shared" si="409"/>
        <v>6000</v>
      </c>
      <c r="L3762" s="4">
        <f>IF(D3762=1,"",VLOOKUP(D3762,系数!$AA$1:$AJ$12,MATCH(C3762,圣物评级,0),1))</f>
        <v>25</v>
      </c>
      <c r="M3762" s="4">
        <f t="shared" si="415"/>
        <v>12600</v>
      </c>
    </row>
    <row r="3763" spans="1:13" x14ac:dyDescent="0.3">
      <c r="A3763" s="4">
        <f t="shared" si="410"/>
        <v>81000032</v>
      </c>
      <c r="B3763" s="4">
        <v>2</v>
      </c>
      <c r="C3763" s="4">
        <f>INDEX(属性!F:F,MATCH(强化!A3763,属性!A:A,0))</f>
        <v>17</v>
      </c>
      <c r="D3763" s="4">
        <f t="shared" si="411"/>
        <v>41</v>
      </c>
      <c r="E3763" s="4">
        <v>0</v>
      </c>
      <c r="F3763" s="4">
        <v>0</v>
      </c>
      <c r="G3763" s="4">
        <v>0</v>
      </c>
      <c r="H3763" s="4">
        <f t="shared" si="413"/>
        <v>800</v>
      </c>
      <c r="I3763" s="4">
        <f t="shared" si="414"/>
        <v>0</v>
      </c>
      <c r="J3763" s="4">
        <f t="shared" si="412"/>
        <v>840</v>
      </c>
      <c r="K3763" s="4">
        <f t="shared" si="409"/>
        <v>6000</v>
      </c>
      <c r="L3763" s="4">
        <f>IF(D3763=1,"",VLOOKUP(D3763,系数!$AA$1:$AJ$12,MATCH(C3763,圣物评级,0),1))</f>
        <v>25</v>
      </c>
      <c r="M3763" s="4">
        <f t="shared" si="415"/>
        <v>13400</v>
      </c>
    </row>
    <row r="3764" spans="1:13" x14ac:dyDescent="0.3">
      <c r="A3764" s="4">
        <f t="shared" si="410"/>
        <v>81000032</v>
      </c>
      <c r="B3764" s="4">
        <v>2</v>
      </c>
      <c r="C3764" s="4">
        <f>INDEX(属性!F:F,MATCH(强化!A3764,属性!A:A,0))</f>
        <v>17</v>
      </c>
      <c r="D3764" s="4">
        <f t="shared" si="411"/>
        <v>42</v>
      </c>
      <c r="E3764" s="4">
        <v>0</v>
      </c>
      <c r="F3764" s="4">
        <v>0</v>
      </c>
      <c r="G3764" s="4">
        <v>0</v>
      </c>
      <c r="H3764" s="4">
        <f t="shared" si="413"/>
        <v>810</v>
      </c>
      <c r="I3764" s="4">
        <f t="shared" si="414"/>
        <v>0</v>
      </c>
      <c r="J3764" s="4">
        <f t="shared" si="412"/>
        <v>882</v>
      </c>
      <c r="K3764" s="4">
        <f t="shared" ref="K3764:K3827" si="416">60*100</f>
        <v>6000</v>
      </c>
      <c r="L3764" s="4">
        <f>IF(D3764=1,"",VLOOKUP(D3764,系数!$AA$1:$AJ$12,MATCH(C3764,圣物评级,0),1))</f>
        <v>25</v>
      </c>
      <c r="M3764" s="4">
        <f t="shared" si="415"/>
        <v>14240</v>
      </c>
    </row>
    <row r="3765" spans="1:13" x14ac:dyDescent="0.3">
      <c r="A3765" s="4">
        <f t="shared" si="410"/>
        <v>81000032</v>
      </c>
      <c r="B3765" s="4">
        <v>2</v>
      </c>
      <c r="C3765" s="4">
        <f>INDEX(属性!F:F,MATCH(强化!A3765,属性!A:A,0))</f>
        <v>17</v>
      </c>
      <c r="D3765" s="4">
        <f t="shared" si="411"/>
        <v>43</v>
      </c>
      <c r="E3765" s="4">
        <v>0</v>
      </c>
      <c r="F3765" s="4">
        <v>0</v>
      </c>
      <c r="G3765" s="4">
        <v>0</v>
      </c>
      <c r="H3765" s="4">
        <f t="shared" si="413"/>
        <v>820</v>
      </c>
      <c r="I3765" s="4">
        <f t="shared" si="414"/>
        <v>0</v>
      </c>
      <c r="J3765" s="4">
        <f t="shared" si="412"/>
        <v>926</v>
      </c>
      <c r="K3765" s="4">
        <f t="shared" si="416"/>
        <v>6000</v>
      </c>
      <c r="L3765" s="4">
        <f>IF(D3765=1,"",VLOOKUP(D3765,系数!$AA$1:$AJ$12,MATCH(C3765,圣物评级,0),1))</f>
        <v>25</v>
      </c>
      <c r="M3765" s="4">
        <f t="shared" si="415"/>
        <v>15122</v>
      </c>
    </row>
    <row r="3766" spans="1:13" x14ac:dyDescent="0.3">
      <c r="A3766" s="4">
        <f t="shared" si="410"/>
        <v>81000032</v>
      </c>
      <c r="B3766" s="4">
        <v>2</v>
      </c>
      <c r="C3766" s="4">
        <f>INDEX(属性!F:F,MATCH(强化!A3766,属性!A:A,0))</f>
        <v>17</v>
      </c>
      <c r="D3766" s="4">
        <f t="shared" si="411"/>
        <v>44</v>
      </c>
      <c r="E3766" s="4">
        <v>0</v>
      </c>
      <c r="F3766" s="4">
        <v>0</v>
      </c>
      <c r="G3766" s="4">
        <v>0</v>
      </c>
      <c r="H3766" s="4">
        <f t="shared" si="413"/>
        <v>830</v>
      </c>
      <c r="I3766" s="4">
        <f t="shared" si="414"/>
        <v>0</v>
      </c>
      <c r="J3766" s="4">
        <f t="shared" si="412"/>
        <v>972</v>
      </c>
      <c r="K3766" s="4">
        <f t="shared" si="416"/>
        <v>6000</v>
      </c>
      <c r="L3766" s="4">
        <f>IF(D3766=1,"",VLOOKUP(D3766,系数!$AA$1:$AJ$12,MATCH(C3766,圣物评级,0),1))</f>
        <v>25</v>
      </c>
      <c r="M3766" s="4">
        <f t="shared" si="415"/>
        <v>16048</v>
      </c>
    </row>
    <row r="3767" spans="1:13" x14ac:dyDescent="0.3">
      <c r="A3767" s="4">
        <f t="shared" si="410"/>
        <v>81000032</v>
      </c>
      <c r="B3767" s="4">
        <v>2</v>
      </c>
      <c r="C3767" s="4">
        <f>INDEX(属性!F:F,MATCH(强化!A3767,属性!A:A,0))</f>
        <v>17</v>
      </c>
      <c r="D3767" s="4">
        <f t="shared" si="411"/>
        <v>45</v>
      </c>
      <c r="E3767" s="4">
        <v>0</v>
      </c>
      <c r="F3767" s="4">
        <v>0</v>
      </c>
      <c r="G3767" s="4">
        <v>0</v>
      </c>
      <c r="H3767" s="4">
        <f t="shared" si="413"/>
        <v>840</v>
      </c>
      <c r="I3767" s="4">
        <f t="shared" si="414"/>
        <v>0</v>
      </c>
      <c r="J3767" s="4">
        <f t="shared" si="412"/>
        <v>1020</v>
      </c>
      <c r="K3767" s="4">
        <f t="shared" si="416"/>
        <v>6000</v>
      </c>
      <c r="L3767" s="4">
        <f>IF(D3767=1,"",VLOOKUP(D3767,系数!$AA$1:$AJ$12,MATCH(C3767,圣物评级,0),1))</f>
        <v>25</v>
      </c>
      <c r="M3767" s="4">
        <f t="shared" si="415"/>
        <v>17020</v>
      </c>
    </row>
    <row r="3768" spans="1:13" x14ac:dyDescent="0.3">
      <c r="A3768" s="4">
        <f t="shared" si="410"/>
        <v>81000032</v>
      </c>
      <c r="B3768" s="4">
        <v>2</v>
      </c>
      <c r="C3768" s="4">
        <f>INDEX(属性!F:F,MATCH(强化!A3768,属性!A:A,0))</f>
        <v>17</v>
      </c>
      <c r="D3768" s="4">
        <f t="shared" si="411"/>
        <v>46</v>
      </c>
      <c r="E3768" s="4">
        <v>0</v>
      </c>
      <c r="F3768" s="4">
        <v>0</v>
      </c>
      <c r="G3768" s="4">
        <v>0</v>
      </c>
      <c r="H3768" s="4">
        <f t="shared" si="413"/>
        <v>850</v>
      </c>
      <c r="I3768" s="4">
        <f t="shared" si="414"/>
        <v>0</v>
      </c>
      <c r="J3768" s="4">
        <f t="shared" si="412"/>
        <v>1071</v>
      </c>
      <c r="K3768" s="4">
        <f t="shared" si="416"/>
        <v>6000</v>
      </c>
      <c r="L3768" s="4">
        <f>IF(D3768=1,"",VLOOKUP(D3768,系数!$AA$1:$AJ$12,MATCH(C3768,圣物评级,0),1))</f>
        <v>25</v>
      </c>
      <c r="M3768" s="4">
        <f t="shared" si="415"/>
        <v>18040</v>
      </c>
    </row>
    <row r="3769" spans="1:13" x14ac:dyDescent="0.3">
      <c r="A3769" s="4">
        <f t="shared" si="410"/>
        <v>81000032</v>
      </c>
      <c r="B3769" s="4">
        <v>2</v>
      </c>
      <c r="C3769" s="4">
        <f>INDEX(属性!F:F,MATCH(强化!A3769,属性!A:A,0))</f>
        <v>17</v>
      </c>
      <c r="D3769" s="4">
        <f t="shared" si="411"/>
        <v>47</v>
      </c>
      <c r="E3769" s="4">
        <v>0</v>
      </c>
      <c r="F3769" s="4">
        <v>0</v>
      </c>
      <c r="G3769" s="4">
        <v>0</v>
      </c>
      <c r="H3769" s="4">
        <f t="shared" si="413"/>
        <v>860</v>
      </c>
      <c r="I3769" s="4">
        <f t="shared" si="414"/>
        <v>0</v>
      </c>
      <c r="J3769" s="4">
        <f t="shared" si="412"/>
        <v>1124</v>
      </c>
      <c r="K3769" s="4">
        <f t="shared" si="416"/>
        <v>6000</v>
      </c>
      <c r="L3769" s="4">
        <f>IF(D3769=1,"",VLOOKUP(D3769,系数!$AA$1:$AJ$12,MATCH(C3769,圣物评级,0),1))</f>
        <v>25</v>
      </c>
      <c r="M3769" s="4">
        <f t="shared" si="415"/>
        <v>19111</v>
      </c>
    </row>
    <row r="3770" spans="1:13" x14ac:dyDescent="0.3">
      <c r="A3770" s="4">
        <f t="shared" si="410"/>
        <v>81000032</v>
      </c>
      <c r="B3770" s="4">
        <v>2</v>
      </c>
      <c r="C3770" s="4">
        <f>INDEX(属性!F:F,MATCH(强化!A3770,属性!A:A,0))</f>
        <v>17</v>
      </c>
      <c r="D3770" s="4">
        <f t="shared" si="411"/>
        <v>48</v>
      </c>
      <c r="E3770" s="4">
        <v>0</v>
      </c>
      <c r="F3770" s="4">
        <v>0</v>
      </c>
      <c r="G3770" s="4">
        <v>0</v>
      </c>
      <c r="H3770" s="4">
        <f t="shared" si="413"/>
        <v>870</v>
      </c>
      <c r="I3770" s="4">
        <f t="shared" si="414"/>
        <v>0</v>
      </c>
      <c r="J3770" s="4">
        <f t="shared" si="412"/>
        <v>1180</v>
      </c>
      <c r="K3770" s="4">
        <f t="shared" si="416"/>
        <v>6000</v>
      </c>
      <c r="L3770" s="4">
        <f>IF(D3770=1,"",VLOOKUP(D3770,系数!$AA$1:$AJ$12,MATCH(C3770,圣物评级,0),1))</f>
        <v>25</v>
      </c>
      <c r="M3770" s="4">
        <f t="shared" si="415"/>
        <v>20235</v>
      </c>
    </row>
    <row r="3771" spans="1:13" x14ac:dyDescent="0.3">
      <c r="A3771" s="4">
        <f t="shared" si="410"/>
        <v>81000032</v>
      </c>
      <c r="B3771" s="4">
        <v>2</v>
      </c>
      <c r="C3771" s="4">
        <f>INDEX(属性!F:F,MATCH(强化!A3771,属性!A:A,0))</f>
        <v>17</v>
      </c>
      <c r="D3771" s="4">
        <f t="shared" si="411"/>
        <v>49</v>
      </c>
      <c r="E3771" s="4">
        <v>0</v>
      </c>
      <c r="F3771" s="4">
        <v>0</v>
      </c>
      <c r="G3771" s="4">
        <v>0</v>
      </c>
      <c r="H3771" s="4">
        <f t="shared" si="413"/>
        <v>880</v>
      </c>
      <c r="I3771" s="4">
        <f t="shared" si="414"/>
        <v>0</v>
      </c>
      <c r="J3771" s="4">
        <f t="shared" si="412"/>
        <v>1239</v>
      </c>
      <c r="K3771" s="4">
        <f t="shared" si="416"/>
        <v>6000</v>
      </c>
      <c r="L3771" s="4">
        <f>IF(D3771=1,"",VLOOKUP(D3771,系数!$AA$1:$AJ$12,MATCH(C3771,圣物评级,0),1))</f>
        <v>25</v>
      </c>
      <c r="M3771" s="4">
        <f t="shared" si="415"/>
        <v>21415</v>
      </c>
    </row>
    <row r="3772" spans="1:13" x14ac:dyDescent="0.3">
      <c r="A3772" s="4">
        <f t="shared" ref="A3772:A3835" si="417">A3652+1</f>
        <v>81000032</v>
      </c>
      <c r="B3772" s="4">
        <v>2</v>
      </c>
      <c r="C3772" s="4">
        <f>INDEX(属性!F:F,MATCH(强化!A3772,属性!A:A,0))</f>
        <v>17</v>
      </c>
      <c r="D3772" s="4">
        <f t="shared" ref="D3772:D3835" si="418">D3652</f>
        <v>50</v>
      </c>
      <c r="E3772" s="4">
        <v>0</v>
      </c>
      <c r="F3772" s="4">
        <v>0</v>
      </c>
      <c r="G3772" s="4">
        <v>0</v>
      </c>
      <c r="H3772" s="4">
        <f t="shared" si="413"/>
        <v>890</v>
      </c>
      <c r="I3772" s="4">
        <f t="shared" si="414"/>
        <v>0</v>
      </c>
      <c r="J3772" s="4">
        <f t="shared" ref="J3772:J3835" si="419">J3652</f>
        <v>1300</v>
      </c>
      <c r="K3772" s="4">
        <f t="shared" si="416"/>
        <v>6000</v>
      </c>
      <c r="L3772" s="4">
        <f>IF(D3772=1,"",VLOOKUP(D3772,系数!$AA$1:$AJ$12,MATCH(C3772,圣物评级,0),1))</f>
        <v>30</v>
      </c>
      <c r="M3772" s="4">
        <f t="shared" si="415"/>
        <v>22654</v>
      </c>
    </row>
    <row r="3773" spans="1:13" x14ac:dyDescent="0.3">
      <c r="A3773" s="4">
        <f t="shared" si="417"/>
        <v>81000032</v>
      </c>
      <c r="B3773" s="4">
        <v>2</v>
      </c>
      <c r="C3773" s="4">
        <f>INDEX(属性!F:F,MATCH(强化!A3773,属性!A:A,0))</f>
        <v>17</v>
      </c>
      <c r="D3773" s="4">
        <f t="shared" si="418"/>
        <v>51</v>
      </c>
      <c r="E3773" s="4">
        <v>0</v>
      </c>
      <c r="F3773" s="4">
        <v>0</v>
      </c>
      <c r="G3773" s="4">
        <v>0</v>
      </c>
      <c r="H3773" s="4">
        <f t="shared" si="413"/>
        <v>900</v>
      </c>
      <c r="I3773" s="4">
        <f t="shared" si="414"/>
        <v>0</v>
      </c>
      <c r="J3773" s="4">
        <f t="shared" si="419"/>
        <v>1391</v>
      </c>
      <c r="K3773" s="4">
        <f t="shared" si="416"/>
        <v>6000</v>
      </c>
      <c r="L3773" s="4">
        <f>IF(D3773=1,"",VLOOKUP(D3773,系数!$AA$1:$AJ$12,MATCH(C3773,圣物评级,0),1))</f>
        <v>30</v>
      </c>
      <c r="M3773" s="4">
        <f t="shared" si="415"/>
        <v>23954</v>
      </c>
    </row>
    <row r="3774" spans="1:13" x14ac:dyDescent="0.3">
      <c r="A3774" s="4">
        <f t="shared" si="417"/>
        <v>81000032</v>
      </c>
      <c r="B3774" s="4">
        <v>2</v>
      </c>
      <c r="C3774" s="4">
        <f>INDEX(属性!F:F,MATCH(强化!A3774,属性!A:A,0))</f>
        <v>17</v>
      </c>
      <c r="D3774" s="4">
        <f t="shared" si="418"/>
        <v>52</v>
      </c>
      <c r="E3774" s="4">
        <v>0</v>
      </c>
      <c r="F3774" s="4">
        <v>0</v>
      </c>
      <c r="G3774" s="4">
        <v>0</v>
      </c>
      <c r="H3774" s="4">
        <f t="shared" si="413"/>
        <v>910</v>
      </c>
      <c r="I3774" s="4">
        <f t="shared" si="414"/>
        <v>0</v>
      </c>
      <c r="J3774" s="4">
        <f t="shared" si="419"/>
        <v>1488</v>
      </c>
      <c r="K3774" s="4">
        <f t="shared" si="416"/>
        <v>6000</v>
      </c>
      <c r="L3774" s="4">
        <f>IF(D3774=1,"",VLOOKUP(D3774,系数!$AA$1:$AJ$12,MATCH(C3774,圣物评级,0),1))</f>
        <v>30</v>
      </c>
      <c r="M3774" s="4">
        <f t="shared" si="415"/>
        <v>25345</v>
      </c>
    </row>
    <row r="3775" spans="1:13" x14ac:dyDescent="0.3">
      <c r="A3775" s="4">
        <f t="shared" si="417"/>
        <v>81000032</v>
      </c>
      <c r="B3775" s="4">
        <v>2</v>
      </c>
      <c r="C3775" s="4">
        <f>INDEX(属性!F:F,MATCH(强化!A3775,属性!A:A,0))</f>
        <v>17</v>
      </c>
      <c r="D3775" s="4">
        <f t="shared" si="418"/>
        <v>53</v>
      </c>
      <c r="E3775" s="4">
        <v>0</v>
      </c>
      <c r="F3775" s="4">
        <v>0</v>
      </c>
      <c r="G3775" s="4">
        <v>0</v>
      </c>
      <c r="H3775" s="4">
        <f t="shared" si="413"/>
        <v>920</v>
      </c>
      <c r="I3775" s="4">
        <f t="shared" si="414"/>
        <v>0</v>
      </c>
      <c r="J3775" s="4">
        <f t="shared" si="419"/>
        <v>1592</v>
      </c>
      <c r="K3775" s="4">
        <f t="shared" si="416"/>
        <v>6000</v>
      </c>
      <c r="L3775" s="4">
        <f>IF(D3775=1,"",VLOOKUP(D3775,系数!$AA$1:$AJ$12,MATCH(C3775,圣物评级,0),1))</f>
        <v>30</v>
      </c>
      <c r="M3775" s="4">
        <f t="shared" si="415"/>
        <v>26833</v>
      </c>
    </row>
    <row r="3776" spans="1:13" x14ac:dyDescent="0.3">
      <c r="A3776" s="4">
        <f t="shared" si="417"/>
        <v>81000032</v>
      </c>
      <c r="B3776" s="4">
        <v>2</v>
      </c>
      <c r="C3776" s="4">
        <f>INDEX(属性!F:F,MATCH(强化!A3776,属性!A:A,0))</f>
        <v>17</v>
      </c>
      <c r="D3776" s="4">
        <f t="shared" si="418"/>
        <v>54</v>
      </c>
      <c r="E3776" s="4">
        <v>0</v>
      </c>
      <c r="F3776" s="4">
        <v>0</v>
      </c>
      <c r="G3776" s="4">
        <v>0</v>
      </c>
      <c r="H3776" s="4">
        <f t="shared" si="413"/>
        <v>930</v>
      </c>
      <c r="I3776" s="4">
        <f t="shared" si="414"/>
        <v>0</v>
      </c>
      <c r="J3776" s="4">
        <f t="shared" si="419"/>
        <v>1703</v>
      </c>
      <c r="K3776" s="4">
        <f t="shared" si="416"/>
        <v>6000</v>
      </c>
      <c r="L3776" s="4">
        <f>IF(D3776=1,"",VLOOKUP(D3776,系数!$AA$1:$AJ$12,MATCH(C3776,圣物评级,0),1))</f>
        <v>30</v>
      </c>
      <c r="M3776" s="4">
        <f t="shared" si="415"/>
        <v>28425</v>
      </c>
    </row>
    <row r="3777" spans="1:13" x14ac:dyDescent="0.3">
      <c r="A3777" s="4">
        <f t="shared" si="417"/>
        <v>81000032</v>
      </c>
      <c r="B3777" s="4">
        <v>2</v>
      </c>
      <c r="C3777" s="4">
        <f>INDEX(属性!F:F,MATCH(强化!A3777,属性!A:A,0))</f>
        <v>17</v>
      </c>
      <c r="D3777" s="4">
        <f t="shared" si="418"/>
        <v>55</v>
      </c>
      <c r="E3777" s="4">
        <v>0</v>
      </c>
      <c r="F3777" s="4">
        <v>0</v>
      </c>
      <c r="G3777" s="4">
        <v>0</v>
      </c>
      <c r="H3777" s="4">
        <f t="shared" si="413"/>
        <v>940</v>
      </c>
      <c r="I3777" s="4">
        <f t="shared" si="414"/>
        <v>0</v>
      </c>
      <c r="J3777" s="4">
        <f t="shared" si="419"/>
        <v>1822</v>
      </c>
      <c r="K3777" s="4">
        <f t="shared" si="416"/>
        <v>6000</v>
      </c>
      <c r="L3777" s="4">
        <f>IF(D3777=1,"",VLOOKUP(D3777,系数!$AA$1:$AJ$12,MATCH(C3777,圣物评级,0),1))</f>
        <v>30</v>
      </c>
      <c r="M3777" s="4">
        <f t="shared" si="415"/>
        <v>30128</v>
      </c>
    </row>
    <row r="3778" spans="1:13" x14ac:dyDescent="0.3">
      <c r="A3778" s="4">
        <f t="shared" si="417"/>
        <v>81000032</v>
      </c>
      <c r="B3778" s="4">
        <v>2</v>
      </c>
      <c r="C3778" s="4">
        <f>INDEX(属性!F:F,MATCH(强化!A3778,属性!A:A,0))</f>
        <v>17</v>
      </c>
      <c r="D3778" s="4">
        <f t="shared" si="418"/>
        <v>56</v>
      </c>
      <c r="E3778" s="4">
        <v>0</v>
      </c>
      <c r="F3778" s="4">
        <v>0</v>
      </c>
      <c r="G3778" s="4">
        <v>0</v>
      </c>
      <c r="H3778" s="4">
        <f t="shared" si="413"/>
        <v>950</v>
      </c>
      <c r="I3778" s="4">
        <f t="shared" si="414"/>
        <v>0</v>
      </c>
      <c r="J3778" s="4">
        <f t="shared" si="419"/>
        <v>1949</v>
      </c>
      <c r="K3778" s="4">
        <f t="shared" si="416"/>
        <v>6000</v>
      </c>
      <c r="L3778" s="4">
        <f>IF(D3778=1,"",VLOOKUP(D3778,系数!$AA$1:$AJ$12,MATCH(C3778,圣物评级,0),1))</f>
        <v>30</v>
      </c>
      <c r="M3778" s="4">
        <f t="shared" si="415"/>
        <v>31950</v>
      </c>
    </row>
    <row r="3779" spans="1:13" x14ac:dyDescent="0.3">
      <c r="A3779" s="4">
        <f t="shared" si="417"/>
        <v>81000032</v>
      </c>
      <c r="B3779" s="4">
        <v>2</v>
      </c>
      <c r="C3779" s="4">
        <f>INDEX(属性!F:F,MATCH(强化!A3779,属性!A:A,0))</f>
        <v>17</v>
      </c>
      <c r="D3779" s="4">
        <f t="shared" si="418"/>
        <v>57</v>
      </c>
      <c r="E3779" s="4">
        <v>0</v>
      </c>
      <c r="F3779" s="4">
        <v>0</v>
      </c>
      <c r="G3779" s="4">
        <v>0</v>
      </c>
      <c r="H3779" s="4">
        <f t="shared" ref="H3779:H3842" si="420">IF(B3779=1,0,VLOOKUP($C3779,圣物数值,2,0)+VLOOKUP($C3779,圣物数值,3,0)*($D3779-1))</f>
        <v>960</v>
      </c>
      <c r="I3779" s="4">
        <f t="shared" ref="I3779:I3842" si="421">IF(B3779=2,0,VLOOKUP($C3779,圣物数值,2,0)+VLOOKUP($C3779,圣物数值,3,0)*($D3779-1))</f>
        <v>0</v>
      </c>
      <c r="J3779" s="4">
        <f t="shared" si="419"/>
        <v>2085</v>
      </c>
      <c r="K3779" s="4">
        <f t="shared" si="416"/>
        <v>6000</v>
      </c>
      <c r="L3779" s="4">
        <f>IF(D3779=1,"",VLOOKUP(D3779,系数!$AA$1:$AJ$12,MATCH(C3779,圣物评级,0),1))</f>
        <v>30</v>
      </c>
      <c r="M3779" s="4">
        <f t="shared" ref="M3779:M3842" si="422">IF(D3779=1,0,M3778+J3778)</f>
        <v>33899</v>
      </c>
    </row>
    <row r="3780" spans="1:13" x14ac:dyDescent="0.3">
      <c r="A3780" s="4">
        <f t="shared" si="417"/>
        <v>81000032</v>
      </c>
      <c r="B3780" s="4">
        <v>2</v>
      </c>
      <c r="C3780" s="4">
        <f>INDEX(属性!F:F,MATCH(强化!A3780,属性!A:A,0))</f>
        <v>17</v>
      </c>
      <c r="D3780" s="4">
        <f t="shared" si="418"/>
        <v>58</v>
      </c>
      <c r="E3780" s="4">
        <v>0</v>
      </c>
      <c r="F3780" s="4">
        <v>0</v>
      </c>
      <c r="G3780" s="4">
        <v>0</v>
      </c>
      <c r="H3780" s="4">
        <f t="shared" si="420"/>
        <v>970</v>
      </c>
      <c r="I3780" s="4">
        <f t="shared" si="421"/>
        <v>0</v>
      </c>
      <c r="J3780" s="4">
        <f t="shared" si="419"/>
        <v>2230</v>
      </c>
      <c r="K3780" s="4">
        <f t="shared" si="416"/>
        <v>6000</v>
      </c>
      <c r="L3780" s="4">
        <f>IF(D3780=1,"",VLOOKUP(D3780,系数!$AA$1:$AJ$12,MATCH(C3780,圣物评级,0),1))</f>
        <v>30</v>
      </c>
      <c r="M3780" s="4">
        <f t="shared" si="422"/>
        <v>35984</v>
      </c>
    </row>
    <row r="3781" spans="1:13" x14ac:dyDescent="0.3">
      <c r="A3781" s="4">
        <f t="shared" si="417"/>
        <v>81000032</v>
      </c>
      <c r="B3781" s="4">
        <v>2</v>
      </c>
      <c r="C3781" s="4">
        <f>INDEX(属性!F:F,MATCH(强化!A3781,属性!A:A,0))</f>
        <v>17</v>
      </c>
      <c r="D3781" s="4">
        <f t="shared" si="418"/>
        <v>59</v>
      </c>
      <c r="E3781" s="4">
        <v>0</v>
      </c>
      <c r="F3781" s="4">
        <v>0</v>
      </c>
      <c r="G3781" s="4">
        <v>0</v>
      </c>
      <c r="H3781" s="4">
        <f t="shared" si="420"/>
        <v>980</v>
      </c>
      <c r="I3781" s="4">
        <f t="shared" si="421"/>
        <v>0</v>
      </c>
      <c r="J3781" s="4">
        <f t="shared" si="419"/>
        <v>2386</v>
      </c>
      <c r="K3781" s="4">
        <f t="shared" si="416"/>
        <v>6000</v>
      </c>
      <c r="L3781" s="4">
        <f>IF(D3781=1,"",VLOOKUP(D3781,系数!$AA$1:$AJ$12,MATCH(C3781,圣物评级,0),1))</f>
        <v>30</v>
      </c>
      <c r="M3781" s="4">
        <f t="shared" si="422"/>
        <v>38214</v>
      </c>
    </row>
    <row r="3782" spans="1:13" x14ac:dyDescent="0.3">
      <c r="A3782" s="4">
        <f t="shared" si="417"/>
        <v>81000032</v>
      </c>
      <c r="B3782" s="4">
        <v>2</v>
      </c>
      <c r="C3782" s="4">
        <f>INDEX(属性!F:F,MATCH(强化!A3782,属性!A:A,0))</f>
        <v>17</v>
      </c>
      <c r="D3782" s="4">
        <f t="shared" si="418"/>
        <v>60</v>
      </c>
      <c r="E3782" s="4">
        <v>0</v>
      </c>
      <c r="F3782" s="4">
        <v>0</v>
      </c>
      <c r="G3782" s="4">
        <v>0</v>
      </c>
      <c r="H3782" s="4">
        <f t="shared" si="420"/>
        <v>990</v>
      </c>
      <c r="I3782" s="4">
        <f t="shared" si="421"/>
        <v>0</v>
      </c>
      <c r="J3782" s="4">
        <f t="shared" si="419"/>
        <v>2553</v>
      </c>
      <c r="K3782" s="4">
        <f t="shared" si="416"/>
        <v>6000</v>
      </c>
      <c r="L3782" s="4">
        <f>IF(D3782=1,"",VLOOKUP(D3782,系数!$AA$1:$AJ$12,MATCH(C3782,圣物评级,0),1))</f>
        <v>35</v>
      </c>
      <c r="M3782" s="4">
        <f t="shared" si="422"/>
        <v>40600</v>
      </c>
    </row>
    <row r="3783" spans="1:13" x14ac:dyDescent="0.3">
      <c r="A3783" s="4">
        <f t="shared" si="417"/>
        <v>81000032</v>
      </c>
      <c r="B3783" s="4">
        <v>2</v>
      </c>
      <c r="C3783" s="4">
        <f>INDEX(属性!F:F,MATCH(强化!A3783,属性!A:A,0))</f>
        <v>17</v>
      </c>
      <c r="D3783" s="4">
        <f t="shared" si="418"/>
        <v>61</v>
      </c>
      <c r="E3783" s="4">
        <v>0</v>
      </c>
      <c r="F3783" s="4">
        <v>0</v>
      </c>
      <c r="G3783" s="4">
        <v>0</v>
      </c>
      <c r="H3783" s="4">
        <f t="shared" si="420"/>
        <v>1000</v>
      </c>
      <c r="I3783" s="4">
        <f t="shared" si="421"/>
        <v>0</v>
      </c>
      <c r="J3783" s="4">
        <f t="shared" si="419"/>
        <v>2782</v>
      </c>
      <c r="K3783" s="4">
        <f t="shared" si="416"/>
        <v>6000</v>
      </c>
      <c r="L3783" s="4">
        <f>IF(D3783=1,"",VLOOKUP(D3783,系数!$AA$1:$AJ$12,MATCH(C3783,圣物评级,0),1))</f>
        <v>35</v>
      </c>
      <c r="M3783" s="4">
        <f t="shared" si="422"/>
        <v>43153</v>
      </c>
    </row>
    <row r="3784" spans="1:13" x14ac:dyDescent="0.3">
      <c r="A3784" s="4">
        <f t="shared" si="417"/>
        <v>81000032</v>
      </c>
      <c r="B3784" s="4">
        <v>2</v>
      </c>
      <c r="C3784" s="4">
        <f>INDEX(属性!F:F,MATCH(强化!A3784,属性!A:A,0))</f>
        <v>17</v>
      </c>
      <c r="D3784" s="4">
        <f t="shared" si="418"/>
        <v>62</v>
      </c>
      <c r="E3784" s="4">
        <v>0</v>
      </c>
      <c r="F3784" s="4">
        <v>0</v>
      </c>
      <c r="G3784" s="4">
        <v>0</v>
      </c>
      <c r="H3784" s="4">
        <f t="shared" si="420"/>
        <v>1010</v>
      </c>
      <c r="I3784" s="4">
        <f t="shared" si="421"/>
        <v>0</v>
      </c>
      <c r="J3784" s="4">
        <f t="shared" si="419"/>
        <v>3032</v>
      </c>
      <c r="K3784" s="4">
        <f t="shared" si="416"/>
        <v>6000</v>
      </c>
      <c r="L3784" s="4">
        <f>IF(D3784=1,"",VLOOKUP(D3784,系数!$AA$1:$AJ$12,MATCH(C3784,圣物评级,0),1))</f>
        <v>35</v>
      </c>
      <c r="M3784" s="4">
        <f t="shared" si="422"/>
        <v>45935</v>
      </c>
    </row>
    <row r="3785" spans="1:13" x14ac:dyDescent="0.3">
      <c r="A3785" s="4">
        <f t="shared" si="417"/>
        <v>81000032</v>
      </c>
      <c r="B3785" s="4">
        <v>2</v>
      </c>
      <c r="C3785" s="4">
        <f>INDEX(属性!F:F,MATCH(强化!A3785,属性!A:A,0))</f>
        <v>17</v>
      </c>
      <c r="D3785" s="4">
        <f t="shared" si="418"/>
        <v>63</v>
      </c>
      <c r="E3785" s="4">
        <v>0</v>
      </c>
      <c r="F3785" s="4">
        <v>0</v>
      </c>
      <c r="G3785" s="4">
        <v>0</v>
      </c>
      <c r="H3785" s="4">
        <f t="shared" si="420"/>
        <v>1020</v>
      </c>
      <c r="I3785" s="4">
        <f t="shared" si="421"/>
        <v>0</v>
      </c>
      <c r="J3785" s="4">
        <f t="shared" si="419"/>
        <v>3304</v>
      </c>
      <c r="K3785" s="4">
        <f t="shared" si="416"/>
        <v>6000</v>
      </c>
      <c r="L3785" s="4">
        <f>IF(D3785=1,"",VLOOKUP(D3785,系数!$AA$1:$AJ$12,MATCH(C3785,圣物评级,0),1))</f>
        <v>35</v>
      </c>
      <c r="M3785" s="4">
        <f t="shared" si="422"/>
        <v>48967</v>
      </c>
    </row>
    <row r="3786" spans="1:13" x14ac:dyDescent="0.3">
      <c r="A3786" s="4">
        <f t="shared" si="417"/>
        <v>81000032</v>
      </c>
      <c r="B3786" s="4">
        <v>2</v>
      </c>
      <c r="C3786" s="4">
        <f>INDEX(属性!F:F,MATCH(强化!A3786,属性!A:A,0))</f>
        <v>17</v>
      </c>
      <c r="D3786" s="4">
        <f t="shared" si="418"/>
        <v>64</v>
      </c>
      <c r="E3786" s="4">
        <v>0</v>
      </c>
      <c r="F3786" s="4">
        <v>0</v>
      </c>
      <c r="G3786" s="4">
        <v>0</v>
      </c>
      <c r="H3786" s="4">
        <f t="shared" si="420"/>
        <v>1030</v>
      </c>
      <c r="I3786" s="4">
        <f t="shared" si="421"/>
        <v>0</v>
      </c>
      <c r="J3786" s="4">
        <f t="shared" si="419"/>
        <v>3601</v>
      </c>
      <c r="K3786" s="4">
        <f t="shared" si="416"/>
        <v>6000</v>
      </c>
      <c r="L3786" s="4">
        <f>IF(D3786=1,"",VLOOKUP(D3786,系数!$AA$1:$AJ$12,MATCH(C3786,圣物评级,0),1))</f>
        <v>35</v>
      </c>
      <c r="M3786" s="4">
        <f t="shared" si="422"/>
        <v>52271</v>
      </c>
    </row>
    <row r="3787" spans="1:13" x14ac:dyDescent="0.3">
      <c r="A3787" s="4">
        <f t="shared" si="417"/>
        <v>81000032</v>
      </c>
      <c r="B3787" s="4">
        <v>2</v>
      </c>
      <c r="C3787" s="4">
        <f>INDEX(属性!F:F,MATCH(强化!A3787,属性!A:A,0))</f>
        <v>17</v>
      </c>
      <c r="D3787" s="4">
        <f t="shared" si="418"/>
        <v>65</v>
      </c>
      <c r="E3787" s="4">
        <v>0</v>
      </c>
      <c r="F3787" s="4">
        <v>0</v>
      </c>
      <c r="G3787" s="4">
        <v>0</v>
      </c>
      <c r="H3787" s="4">
        <f t="shared" si="420"/>
        <v>1040</v>
      </c>
      <c r="I3787" s="4">
        <f t="shared" si="421"/>
        <v>0</v>
      </c>
      <c r="J3787" s="4">
        <f t="shared" si="419"/>
        <v>3925</v>
      </c>
      <c r="K3787" s="4">
        <f t="shared" si="416"/>
        <v>6000</v>
      </c>
      <c r="L3787" s="4">
        <f>IF(D3787=1,"",VLOOKUP(D3787,系数!$AA$1:$AJ$12,MATCH(C3787,圣物评级,0),1))</f>
        <v>35</v>
      </c>
      <c r="M3787" s="4">
        <f t="shared" si="422"/>
        <v>55872</v>
      </c>
    </row>
    <row r="3788" spans="1:13" x14ac:dyDescent="0.3">
      <c r="A3788" s="4">
        <f t="shared" si="417"/>
        <v>81000032</v>
      </c>
      <c r="B3788" s="4">
        <v>2</v>
      </c>
      <c r="C3788" s="4">
        <f>INDEX(属性!F:F,MATCH(强化!A3788,属性!A:A,0))</f>
        <v>17</v>
      </c>
      <c r="D3788" s="4">
        <f t="shared" si="418"/>
        <v>66</v>
      </c>
      <c r="E3788" s="4">
        <v>0</v>
      </c>
      <c r="F3788" s="4">
        <v>0</v>
      </c>
      <c r="G3788" s="4">
        <v>0</v>
      </c>
      <c r="H3788" s="4">
        <f t="shared" si="420"/>
        <v>1050</v>
      </c>
      <c r="I3788" s="4">
        <f t="shared" si="421"/>
        <v>0</v>
      </c>
      <c r="J3788" s="4">
        <f t="shared" si="419"/>
        <v>4278</v>
      </c>
      <c r="K3788" s="4">
        <f t="shared" si="416"/>
        <v>6000</v>
      </c>
      <c r="L3788" s="4">
        <f>IF(D3788=1,"",VLOOKUP(D3788,系数!$AA$1:$AJ$12,MATCH(C3788,圣物评级,0),1))</f>
        <v>35</v>
      </c>
      <c r="M3788" s="4">
        <f t="shared" si="422"/>
        <v>59797</v>
      </c>
    </row>
    <row r="3789" spans="1:13" x14ac:dyDescent="0.3">
      <c r="A3789" s="4">
        <f t="shared" si="417"/>
        <v>81000032</v>
      </c>
      <c r="B3789" s="4">
        <v>2</v>
      </c>
      <c r="C3789" s="4">
        <f>INDEX(属性!F:F,MATCH(强化!A3789,属性!A:A,0))</f>
        <v>17</v>
      </c>
      <c r="D3789" s="4">
        <f t="shared" si="418"/>
        <v>67</v>
      </c>
      <c r="E3789" s="4">
        <v>0</v>
      </c>
      <c r="F3789" s="4">
        <v>0</v>
      </c>
      <c r="G3789" s="4">
        <v>0</v>
      </c>
      <c r="H3789" s="4">
        <f t="shared" si="420"/>
        <v>1060</v>
      </c>
      <c r="I3789" s="4">
        <f t="shared" si="421"/>
        <v>0</v>
      </c>
      <c r="J3789" s="4">
        <f t="shared" si="419"/>
        <v>4663</v>
      </c>
      <c r="K3789" s="4">
        <f t="shared" si="416"/>
        <v>6000</v>
      </c>
      <c r="L3789" s="4">
        <f>IF(D3789=1,"",VLOOKUP(D3789,系数!$AA$1:$AJ$12,MATCH(C3789,圣物评级,0),1))</f>
        <v>35</v>
      </c>
      <c r="M3789" s="4">
        <f t="shared" si="422"/>
        <v>64075</v>
      </c>
    </row>
    <row r="3790" spans="1:13" x14ac:dyDescent="0.3">
      <c r="A3790" s="4">
        <f t="shared" si="417"/>
        <v>81000032</v>
      </c>
      <c r="B3790" s="4">
        <v>2</v>
      </c>
      <c r="C3790" s="4">
        <f>INDEX(属性!F:F,MATCH(强化!A3790,属性!A:A,0))</f>
        <v>17</v>
      </c>
      <c r="D3790" s="4">
        <f t="shared" si="418"/>
        <v>68</v>
      </c>
      <c r="E3790" s="4">
        <v>0</v>
      </c>
      <c r="F3790" s="4">
        <v>0</v>
      </c>
      <c r="G3790" s="4">
        <v>0</v>
      </c>
      <c r="H3790" s="4">
        <f t="shared" si="420"/>
        <v>1070</v>
      </c>
      <c r="I3790" s="4">
        <f t="shared" si="421"/>
        <v>0</v>
      </c>
      <c r="J3790" s="4">
        <f t="shared" si="419"/>
        <v>5082</v>
      </c>
      <c r="K3790" s="4">
        <f t="shared" si="416"/>
        <v>6000</v>
      </c>
      <c r="L3790" s="4">
        <f>IF(D3790=1,"",VLOOKUP(D3790,系数!$AA$1:$AJ$12,MATCH(C3790,圣物评级,0),1))</f>
        <v>35</v>
      </c>
      <c r="M3790" s="4">
        <f t="shared" si="422"/>
        <v>68738</v>
      </c>
    </row>
    <row r="3791" spans="1:13" x14ac:dyDescent="0.3">
      <c r="A3791" s="4">
        <f t="shared" si="417"/>
        <v>81000032</v>
      </c>
      <c r="B3791" s="4">
        <v>2</v>
      </c>
      <c r="C3791" s="4">
        <f>INDEX(属性!F:F,MATCH(强化!A3791,属性!A:A,0))</f>
        <v>17</v>
      </c>
      <c r="D3791" s="4">
        <f t="shared" si="418"/>
        <v>69</v>
      </c>
      <c r="E3791" s="4">
        <v>0</v>
      </c>
      <c r="F3791" s="4">
        <v>0</v>
      </c>
      <c r="G3791" s="4">
        <v>0</v>
      </c>
      <c r="H3791" s="4">
        <f t="shared" si="420"/>
        <v>1080</v>
      </c>
      <c r="I3791" s="4">
        <f t="shared" si="421"/>
        <v>0</v>
      </c>
      <c r="J3791" s="4">
        <f t="shared" si="419"/>
        <v>5539</v>
      </c>
      <c r="K3791" s="4">
        <f t="shared" si="416"/>
        <v>6000</v>
      </c>
      <c r="L3791" s="4">
        <f>IF(D3791=1,"",VLOOKUP(D3791,系数!$AA$1:$AJ$12,MATCH(C3791,圣物评级,0),1))</f>
        <v>35</v>
      </c>
      <c r="M3791" s="4">
        <f t="shared" si="422"/>
        <v>73820</v>
      </c>
    </row>
    <row r="3792" spans="1:13" x14ac:dyDescent="0.3">
      <c r="A3792" s="4">
        <f t="shared" si="417"/>
        <v>81000032</v>
      </c>
      <c r="B3792" s="4">
        <v>2</v>
      </c>
      <c r="C3792" s="4">
        <f>INDEX(属性!F:F,MATCH(强化!A3792,属性!A:A,0))</f>
        <v>17</v>
      </c>
      <c r="D3792" s="4">
        <f t="shared" si="418"/>
        <v>70</v>
      </c>
      <c r="E3792" s="4">
        <v>0</v>
      </c>
      <c r="F3792" s="4">
        <v>0</v>
      </c>
      <c r="G3792" s="4">
        <v>0</v>
      </c>
      <c r="H3792" s="4">
        <f t="shared" si="420"/>
        <v>1090</v>
      </c>
      <c r="I3792" s="4">
        <f t="shared" si="421"/>
        <v>0</v>
      </c>
      <c r="J3792" s="4">
        <f t="shared" si="419"/>
        <v>6037</v>
      </c>
      <c r="K3792" s="4">
        <f t="shared" si="416"/>
        <v>6000</v>
      </c>
      <c r="L3792" s="4">
        <f>IF(D3792=1,"",VLOOKUP(D3792,系数!$AA$1:$AJ$12,MATCH(C3792,圣物评级,0),1))</f>
        <v>40</v>
      </c>
      <c r="M3792" s="4">
        <f t="shared" si="422"/>
        <v>79359</v>
      </c>
    </row>
    <row r="3793" spans="1:13" x14ac:dyDescent="0.3">
      <c r="A3793" s="4">
        <f t="shared" si="417"/>
        <v>81000032</v>
      </c>
      <c r="B3793" s="4">
        <v>2</v>
      </c>
      <c r="C3793" s="4">
        <f>INDEX(属性!F:F,MATCH(强化!A3793,属性!A:A,0))</f>
        <v>17</v>
      </c>
      <c r="D3793" s="4">
        <f t="shared" si="418"/>
        <v>71</v>
      </c>
      <c r="E3793" s="4">
        <v>0</v>
      </c>
      <c r="F3793" s="4">
        <v>0</v>
      </c>
      <c r="G3793" s="4">
        <v>0</v>
      </c>
      <c r="H3793" s="4">
        <f t="shared" si="420"/>
        <v>1100</v>
      </c>
      <c r="I3793" s="4">
        <f t="shared" si="421"/>
        <v>0</v>
      </c>
      <c r="J3793" s="4">
        <f t="shared" si="419"/>
        <v>6701</v>
      </c>
      <c r="K3793" s="4">
        <f t="shared" si="416"/>
        <v>6000</v>
      </c>
      <c r="L3793" s="4">
        <f>IF(D3793=1,"",VLOOKUP(D3793,系数!$AA$1:$AJ$12,MATCH(C3793,圣物评级,0),1))</f>
        <v>40</v>
      </c>
      <c r="M3793" s="4">
        <f t="shared" si="422"/>
        <v>85396</v>
      </c>
    </row>
    <row r="3794" spans="1:13" x14ac:dyDescent="0.3">
      <c r="A3794" s="4">
        <f t="shared" si="417"/>
        <v>81000032</v>
      </c>
      <c r="B3794" s="4">
        <v>2</v>
      </c>
      <c r="C3794" s="4">
        <f>INDEX(属性!F:F,MATCH(强化!A3794,属性!A:A,0))</f>
        <v>17</v>
      </c>
      <c r="D3794" s="4">
        <f t="shared" si="418"/>
        <v>72</v>
      </c>
      <c r="E3794" s="4">
        <v>0</v>
      </c>
      <c r="F3794" s="4">
        <v>0</v>
      </c>
      <c r="G3794" s="4">
        <v>0</v>
      </c>
      <c r="H3794" s="4">
        <f t="shared" si="420"/>
        <v>1110</v>
      </c>
      <c r="I3794" s="4">
        <f t="shared" si="421"/>
        <v>0</v>
      </c>
      <c r="J3794" s="4">
        <f t="shared" si="419"/>
        <v>7438</v>
      </c>
      <c r="K3794" s="4">
        <f t="shared" si="416"/>
        <v>6000</v>
      </c>
      <c r="L3794" s="4">
        <f>IF(D3794=1,"",VLOOKUP(D3794,系数!$AA$1:$AJ$12,MATCH(C3794,圣物评级,0),1))</f>
        <v>40</v>
      </c>
      <c r="M3794" s="4">
        <f t="shared" si="422"/>
        <v>92097</v>
      </c>
    </row>
    <row r="3795" spans="1:13" x14ac:dyDescent="0.3">
      <c r="A3795" s="4">
        <f t="shared" si="417"/>
        <v>81000032</v>
      </c>
      <c r="B3795" s="4">
        <v>2</v>
      </c>
      <c r="C3795" s="4">
        <f>INDEX(属性!F:F,MATCH(强化!A3795,属性!A:A,0))</f>
        <v>17</v>
      </c>
      <c r="D3795" s="4">
        <f t="shared" si="418"/>
        <v>73</v>
      </c>
      <c r="E3795" s="4">
        <v>0</v>
      </c>
      <c r="F3795" s="4">
        <v>0</v>
      </c>
      <c r="G3795" s="4">
        <v>0</v>
      </c>
      <c r="H3795" s="4">
        <f t="shared" si="420"/>
        <v>1120</v>
      </c>
      <c r="I3795" s="4">
        <f t="shared" si="421"/>
        <v>0</v>
      </c>
      <c r="J3795" s="4">
        <f t="shared" si="419"/>
        <v>8256</v>
      </c>
      <c r="K3795" s="4">
        <f t="shared" si="416"/>
        <v>6000</v>
      </c>
      <c r="L3795" s="4">
        <f>IF(D3795=1,"",VLOOKUP(D3795,系数!$AA$1:$AJ$12,MATCH(C3795,圣物评级,0),1))</f>
        <v>40</v>
      </c>
      <c r="M3795" s="4">
        <f t="shared" si="422"/>
        <v>99535</v>
      </c>
    </row>
    <row r="3796" spans="1:13" x14ac:dyDescent="0.3">
      <c r="A3796" s="4">
        <f t="shared" si="417"/>
        <v>81000032</v>
      </c>
      <c r="B3796" s="4">
        <v>2</v>
      </c>
      <c r="C3796" s="4">
        <f>INDEX(属性!F:F,MATCH(强化!A3796,属性!A:A,0))</f>
        <v>17</v>
      </c>
      <c r="D3796" s="4">
        <f t="shared" si="418"/>
        <v>74</v>
      </c>
      <c r="E3796" s="4">
        <v>0</v>
      </c>
      <c r="F3796" s="4">
        <v>0</v>
      </c>
      <c r="G3796" s="4">
        <v>0</v>
      </c>
      <c r="H3796" s="4">
        <f t="shared" si="420"/>
        <v>1130</v>
      </c>
      <c r="I3796" s="4">
        <f t="shared" si="421"/>
        <v>0</v>
      </c>
      <c r="J3796" s="4">
        <f t="shared" si="419"/>
        <v>9164</v>
      </c>
      <c r="K3796" s="4">
        <f t="shared" si="416"/>
        <v>6000</v>
      </c>
      <c r="L3796" s="4">
        <f>IF(D3796=1,"",VLOOKUP(D3796,系数!$AA$1:$AJ$12,MATCH(C3796,圣物评级,0),1))</f>
        <v>40</v>
      </c>
      <c r="M3796" s="4">
        <f t="shared" si="422"/>
        <v>107791</v>
      </c>
    </row>
    <row r="3797" spans="1:13" x14ac:dyDescent="0.3">
      <c r="A3797" s="4">
        <f t="shared" si="417"/>
        <v>81000032</v>
      </c>
      <c r="B3797" s="4">
        <v>2</v>
      </c>
      <c r="C3797" s="4">
        <f>INDEX(属性!F:F,MATCH(强化!A3797,属性!A:A,0))</f>
        <v>17</v>
      </c>
      <c r="D3797" s="4">
        <f t="shared" si="418"/>
        <v>75</v>
      </c>
      <c r="E3797" s="4">
        <v>0</v>
      </c>
      <c r="F3797" s="4">
        <v>0</v>
      </c>
      <c r="G3797" s="4">
        <v>0</v>
      </c>
      <c r="H3797" s="4">
        <f t="shared" si="420"/>
        <v>1140</v>
      </c>
      <c r="I3797" s="4">
        <f t="shared" si="421"/>
        <v>0</v>
      </c>
      <c r="J3797" s="4">
        <f t="shared" si="419"/>
        <v>10172</v>
      </c>
      <c r="K3797" s="4">
        <f t="shared" si="416"/>
        <v>6000</v>
      </c>
      <c r="L3797" s="4">
        <f>IF(D3797=1,"",VLOOKUP(D3797,系数!$AA$1:$AJ$12,MATCH(C3797,圣物评级,0),1))</f>
        <v>40</v>
      </c>
      <c r="M3797" s="4">
        <f t="shared" si="422"/>
        <v>116955</v>
      </c>
    </row>
    <row r="3798" spans="1:13" x14ac:dyDescent="0.3">
      <c r="A3798" s="4">
        <f t="shared" si="417"/>
        <v>81000032</v>
      </c>
      <c r="B3798" s="4">
        <v>2</v>
      </c>
      <c r="C3798" s="4">
        <f>INDEX(属性!F:F,MATCH(强化!A3798,属性!A:A,0))</f>
        <v>17</v>
      </c>
      <c r="D3798" s="4">
        <f t="shared" si="418"/>
        <v>76</v>
      </c>
      <c r="E3798" s="4">
        <v>0</v>
      </c>
      <c r="F3798" s="4">
        <v>0</v>
      </c>
      <c r="G3798" s="4">
        <v>0</v>
      </c>
      <c r="H3798" s="4">
        <f t="shared" si="420"/>
        <v>1150</v>
      </c>
      <c r="I3798" s="4">
        <f t="shared" si="421"/>
        <v>0</v>
      </c>
      <c r="J3798" s="4">
        <f t="shared" si="419"/>
        <v>11290</v>
      </c>
      <c r="K3798" s="4">
        <f t="shared" si="416"/>
        <v>6000</v>
      </c>
      <c r="L3798" s="4">
        <f>IF(D3798=1,"",VLOOKUP(D3798,系数!$AA$1:$AJ$12,MATCH(C3798,圣物评级,0),1))</f>
        <v>40</v>
      </c>
      <c r="M3798" s="4">
        <f t="shared" si="422"/>
        <v>127127</v>
      </c>
    </row>
    <row r="3799" spans="1:13" x14ac:dyDescent="0.3">
      <c r="A3799" s="4">
        <f t="shared" si="417"/>
        <v>81000032</v>
      </c>
      <c r="B3799" s="4">
        <v>2</v>
      </c>
      <c r="C3799" s="4">
        <f>INDEX(属性!F:F,MATCH(强化!A3799,属性!A:A,0))</f>
        <v>17</v>
      </c>
      <c r="D3799" s="4">
        <f t="shared" si="418"/>
        <v>77</v>
      </c>
      <c r="E3799" s="4">
        <v>0</v>
      </c>
      <c r="F3799" s="4">
        <v>0</v>
      </c>
      <c r="G3799" s="4">
        <v>0</v>
      </c>
      <c r="H3799" s="4">
        <f t="shared" si="420"/>
        <v>1160</v>
      </c>
      <c r="I3799" s="4">
        <f t="shared" si="421"/>
        <v>0</v>
      </c>
      <c r="J3799" s="4">
        <f t="shared" si="419"/>
        <v>12531</v>
      </c>
      <c r="K3799" s="4">
        <f t="shared" si="416"/>
        <v>6000</v>
      </c>
      <c r="L3799" s="4">
        <f>IF(D3799=1,"",VLOOKUP(D3799,系数!$AA$1:$AJ$12,MATCH(C3799,圣物评级,0),1))</f>
        <v>40</v>
      </c>
      <c r="M3799" s="4">
        <f t="shared" si="422"/>
        <v>138417</v>
      </c>
    </row>
    <row r="3800" spans="1:13" x14ac:dyDescent="0.3">
      <c r="A3800" s="4">
        <f t="shared" si="417"/>
        <v>81000032</v>
      </c>
      <c r="B3800" s="4">
        <v>2</v>
      </c>
      <c r="C3800" s="4">
        <f>INDEX(属性!F:F,MATCH(强化!A3800,属性!A:A,0))</f>
        <v>17</v>
      </c>
      <c r="D3800" s="4">
        <f t="shared" si="418"/>
        <v>78</v>
      </c>
      <c r="E3800" s="4">
        <v>0</v>
      </c>
      <c r="F3800" s="4">
        <v>0</v>
      </c>
      <c r="G3800" s="4">
        <v>0</v>
      </c>
      <c r="H3800" s="4">
        <f t="shared" si="420"/>
        <v>1170</v>
      </c>
      <c r="I3800" s="4">
        <f t="shared" si="421"/>
        <v>0</v>
      </c>
      <c r="J3800" s="4">
        <f t="shared" si="419"/>
        <v>13909</v>
      </c>
      <c r="K3800" s="4">
        <f t="shared" si="416"/>
        <v>6000</v>
      </c>
      <c r="L3800" s="4">
        <f>IF(D3800=1,"",VLOOKUP(D3800,系数!$AA$1:$AJ$12,MATCH(C3800,圣物评级,0),1))</f>
        <v>40</v>
      </c>
      <c r="M3800" s="4">
        <f t="shared" si="422"/>
        <v>150948</v>
      </c>
    </row>
    <row r="3801" spans="1:13" x14ac:dyDescent="0.3">
      <c r="A3801" s="4">
        <f t="shared" si="417"/>
        <v>81000032</v>
      </c>
      <c r="B3801" s="4">
        <v>2</v>
      </c>
      <c r="C3801" s="4">
        <f>INDEX(属性!F:F,MATCH(强化!A3801,属性!A:A,0))</f>
        <v>17</v>
      </c>
      <c r="D3801" s="4">
        <f t="shared" si="418"/>
        <v>79</v>
      </c>
      <c r="E3801" s="4">
        <v>0</v>
      </c>
      <c r="F3801" s="4">
        <v>0</v>
      </c>
      <c r="G3801" s="4">
        <v>0</v>
      </c>
      <c r="H3801" s="4">
        <f t="shared" si="420"/>
        <v>1180</v>
      </c>
      <c r="I3801" s="4">
        <f t="shared" si="421"/>
        <v>0</v>
      </c>
      <c r="J3801" s="4">
        <f t="shared" si="419"/>
        <v>15438</v>
      </c>
      <c r="K3801" s="4">
        <f t="shared" si="416"/>
        <v>6000</v>
      </c>
      <c r="L3801" s="4">
        <f>IF(D3801=1,"",VLOOKUP(D3801,系数!$AA$1:$AJ$12,MATCH(C3801,圣物评级,0),1))</f>
        <v>40</v>
      </c>
      <c r="M3801" s="4">
        <f t="shared" si="422"/>
        <v>164857</v>
      </c>
    </row>
    <row r="3802" spans="1:13" x14ac:dyDescent="0.3">
      <c r="A3802" s="4">
        <f t="shared" si="417"/>
        <v>81000032</v>
      </c>
      <c r="B3802" s="4">
        <v>2</v>
      </c>
      <c r="C3802" s="4">
        <f>INDEX(属性!F:F,MATCH(强化!A3802,属性!A:A,0))</f>
        <v>17</v>
      </c>
      <c r="D3802" s="4">
        <f t="shared" si="418"/>
        <v>80</v>
      </c>
      <c r="E3802" s="4">
        <v>0</v>
      </c>
      <c r="F3802" s="4">
        <v>0</v>
      </c>
      <c r="G3802" s="4">
        <v>0</v>
      </c>
      <c r="H3802" s="4">
        <f t="shared" si="420"/>
        <v>1190</v>
      </c>
      <c r="I3802" s="4">
        <f t="shared" si="421"/>
        <v>0</v>
      </c>
      <c r="J3802" s="4">
        <f t="shared" si="419"/>
        <v>18000</v>
      </c>
      <c r="K3802" s="4">
        <f t="shared" si="416"/>
        <v>6000</v>
      </c>
      <c r="L3802" s="4">
        <f>IF(D3802=1,"",VLOOKUP(D3802,系数!$AA$1:$AJ$12,MATCH(C3802,圣物评级,0),1))</f>
        <v>45</v>
      </c>
      <c r="M3802" s="4">
        <f t="shared" si="422"/>
        <v>180295</v>
      </c>
    </row>
    <row r="3803" spans="1:13" x14ac:dyDescent="0.3">
      <c r="A3803" s="4">
        <f t="shared" si="417"/>
        <v>81000032</v>
      </c>
      <c r="B3803" s="4">
        <v>2</v>
      </c>
      <c r="C3803" s="4">
        <f>INDEX(属性!F:F,MATCH(强化!A3803,属性!A:A,0))</f>
        <v>17</v>
      </c>
      <c r="D3803" s="4">
        <f t="shared" si="418"/>
        <v>81</v>
      </c>
      <c r="E3803" s="4">
        <v>0</v>
      </c>
      <c r="F3803" s="4">
        <v>0</v>
      </c>
      <c r="G3803" s="4">
        <v>0</v>
      </c>
      <c r="H3803" s="4">
        <f t="shared" si="420"/>
        <v>1200</v>
      </c>
      <c r="I3803" s="4">
        <f t="shared" si="421"/>
        <v>0</v>
      </c>
      <c r="J3803" s="4">
        <f t="shared" si="419"/>
        <v>21000</v>
      </c>
      <c r="K3803" s="4">
        <f t="shared" si="416"/>
        <v>6000</v>
      </c>
      <c r="L3803" s="4">
        <f>IF(D3803=1,"",VLOOKUP(D3803,系数!$AA$1:$AJ$12,MATCH(C3803,圣物评级,0),1))</f>
        <v>45</v>
      </c>
      <c r="M3803" s="4">
        <f t="shared" si="422"/>
        <v>198295</v>
      </c>
    </row>
    <row r="3804" spans="1:13" x14ac:dyDescent="0.3">
      <c r="A3804" s="4">
        <f t="shared" si="417"/>
        <v>81000032</v>
      </c>
      <c r="B3804" s="4">
        <v>2</v>
      </c>
      <c r="C3804" s="4">
        <f>INDEX(属性!F:F,MATCH(强化!A3804,属性!A:A,0))</f>
        <v>17</v>
      </c>
      <c r="D3804" s="4">
        <f t="shared" si="418"/>
        <v>82</v>
      </c>
      <c r="E3804" s="4">
        <v>0</v>
      </c>
      <c r="F3804" s="4">
        <v>0</v>
      </c>
      <c r="G3804" s="4">
        <v>0</v>
      </c>
      <c r="H3804" s="4">
        <f t="shared" si="420"/>
        <v>1210</v>
      </c>
      <c r="I3804" s="4">
        <f t="shared" si="421"/>
        <v>0</v>
      </c>
      <c r="J3804" s="4">
        <f t="shared" si="419"/>
        <v>24000</v>
      </c>
      <c r="K3804" s="4">
        <f t="shared" si="416"/>
        <v>6000</v>
      </c>
      <c r="L3804" s="4">
        <f>IF(D3804=1,"",VLOOKUP(D3804,系数!$AA$1:$AJ$12,MATCH(C3804,圣物评级,0),1))</f>
        <v>45</v>
      </c>
      <c r="M3804" s="4">
        <f t="shared" si="422"/>
        <v>219295</v>
      </c>
    </row>
    <row r="3805" spans="1:13" x14ac:dyDescent="0.3">
      <c r="A3805" s="4">
        <f t="shared" si="417"/>
        <v>81000032</v>
      </c>
      <c r="B3805" s="4">
        <v>2</v>
      </c>
      <c r="C3805" s="4">
        <f>INDEX(属性!F:F,MATCH(强化!A3805,属性!A:A,0))</f>
        <v>17</v>
      </c>
      <c r="D3805" s="4">
        <f t="shared" si="418"/>
        <v>83</v>
      </c>
      <c r="E3805" s="4">
        <v>0</v>
      </c>
      <c r="F3805" s="4">
        <v>0</v>
      </c>
      <c r="G3805" s="4">
        <v>0</v>
      </c>
      <c r="H3805" s="4">
        <f t="shared" si="420"/>
        <v>1220</v>
      </c>
      <c r="I3805" s="4">
        <f t="shared" si="421"/>
        <v>0</v>
      </c>
      <c r="J3805" s="4">
        <f t="shared" si="419"/>
        <v>27000</v>
      </c>
      <c r="K3805" s="4">
        <f t="shared" si="416"/>
        <v>6000</v>
      </c>
      <c r="L3805" s="4">
        <f>IF(D3805=1,"",VLOOKUP(D3805,系数!$AA$1:$AJ$12,MATCH(C3805,圣物评级,0),1))</f>
        <v>45</v>
      </c>
      <c r="M3805" s="4">
        <f t="shared" si="422"/>
        <v>243295</v>
      </c>
    </row>
    <row r="3806" spans="1:13" x14ac:dyDescent="0.3">
      <c r="A3806" s="4">
        <f t="shared" si="417"/>
        <v>81000032</v>
      </c>
      <c r="B3806" s="4">
        <v>2</v>
      </c>
      <c r="C3806" s="4">
        <f>INDEX(属性!F:F,MATCH(强化!A3806,属性!A:A,0))</f>
        <v>17</v>
      </c>
      <c r="D3806" s="4">
        <f t="shared" si="418"/>
        <v>84</v>
      </c>
      <c r="E3806" s="4">
        <v>0</v>
      </c>
      <c r="F3806" s="4">
        <v>0</v>
      </c>
      <c r="G3806" s="4">
        <v>0</v>
      </c>
      <c r="H3806" s="4">
        <f t="shared" si="420"/>
        <v>1230</v>
      </c>
      <c r="I3806" s="4">
        <f t="shared" si="421"/>
        <v>0</v>
      </c>
      <c r="J3806" s="4">
        <f t="shared" si="419"/>
        <v>30000</v>
      </c>
      <c r="K3806" s="4">
        <f t="shared" si="416"/>
        <v>6000</v>
      </c>
      <c r="L3806" s="4">
        <f>IF(D3806=1,"",VLOOKUP(D3806,系数!$AA$1:$AJ$12,MATCH(C3806,圣物评级,0),1))</f>
        <v>45</v>
      </c>
      <c r="M3806" s="4">
        <f t="shared" si="422"/>
        <v>270295</v>
      </c>
    </row>
    <row r="3807" spans="1:13" x14ac:dyDescent="0.3">
      <c r="A3807" s="4">
        <f t="shared" si="417"/>
        <v>81000032</v>
      </c>
      <c r="B3807" s="4">
        <v>2</v>
      </c>
      <c r="C3807" s="4">
        <f>INDEX(属性!F:F,MATCH(强化!A3807,属性!A:A,0))</f>
        <v>17</v>
      </c>
      <c r="D3807" s="4">
        <f t="shared" si="418"/>
        <v>85</v>
      </c>
      <c r="E3807" s="4">
        <v>0</v>
      </c>
      <c r="F3807" s="4">
        <v>0</v>
      </c>
      <c r="G3807" s="4">
        <v>0</v>
      </c>
      <c r="H3807" s="4">
        <f t="shared" si="420"/>
        <v>1240</v>
      </c>
      <c r="I3807" s="4">
        <f t="shared" si="421"/>
        <v>0</v>
      </c>
      <c r="J3807" s="4">
        <f t="shared" si="419"/>
        <v>35000</v>
      </c>
      <c r="K3807" s="4">
        <f t="shared" si="416"/>
        <v>6000</v>
      </c>
      <c r="L3807" s="4">
        <f>IF(D3807=1,"",VLOOKUP(D3807,系数!$AA$1:$AJ$12,MATCH(C3807,圣物评级,0),1))</f>
        <v>45</v>
      </c>
      <c r="M3807" s="4">
        <f t="shared" si="422"/>
        <v>300295</v>
      </c>
    </row>
    <row r="3808" spans="1:13" x14ac:dyDescent="0.3">
      <c r="A3808" s="4">
        <f t="shared" si="417"/>
        <v>81000032</v>
      </c>
      <c r="B3808" s="4">
        <v>2</v>
      </c>
      <c r="C3808" s="4">
        <f>INDEX(属性!F:F,MATCH(强化!A3808,属性!A:A,0))</f>
        <v>17</v>
      </c>
      <c r="D3808" s="4">
        <f t="shared" si="418"/>
        <v>86</v>
      </c>
      <c r="E3808" s="4">
        <v>0</v>
      </c>
      <c r="F3808" s="4">
        <v>0</v>
      </c>
      <c r="G3808" s="4">
        <v>0</v>
      </c>
      <c r="H3808" s="4">
        <f t="shared" si="420"/>
        <v>1250</v>
      </c>
      <c r="I3808" s="4">
        <f t="shared" si="421"/>
        <v>0</v>
      </c>
      <c r="J3808" s="4">
        <f t="shared" si="419"/>
        <v>40000</v>
      </c>
      <c r="K3808" s="4">
        <f t="shared" si="416"/>
        <v>6000</v>
      </c>
      <c r="L3808" s="4">
        <f>IF(D3808=1,"",VLOOKUP(D3808,系数!$AA$1:$AJ$12,MATCH(C3808,圣物评级,0),1))</f>
        <v>45</v>
      </c>
      <c r="M3808" s="4">
        <f t="shared" si="422"/>
        <v>335295</v>
      </c>
    </row>
    <row r="3809" spans="1:13" x14ac:dyDescent="0.3">
      <c r="A3809" s="4">
        <f t="shared" si="417"/>
        <v>81000032</v>
      </c>
      <c r="B3809" s="4">
        <v>2</v>
      </c>
      <c r="C3809" s="4">
        <f>INDEX(属性!F:F,MATCH(强化!A3809,属性!A:A,0))</f>
        <v>17</v>
      </c>
      <c r="D3809" s="4">
        <f t="shared" si="418"/>
        <v>87</v>
      </c>
      <c r="E3809" s="4">
        <v>0</v>
      </c>
      <c r="F3809" s="4">
        <v>0</v>
      </c>
      <c r="G3809" s="4">
        <v>0</v>
      </c>
      <c r="H3809" s="4">
        <f t="shared" si="420"/>
        <v>1260</v>
      </c>
      <c r="I3809" s="4">
        <f t="shared" si="421"/>
        <v>0</v>
      </c>
      <c r="J3809" s="4">
        <f t="shared" si="419"/>
        <v>45000</v>
      </c>
      <c r="K3809" s="4">
        <f t="shared" si="416"/>
        <v>6000</v>
      </c>
      <c r="L3809" s="4">
        <f>IF(D3809=1,"",VLOOKUP(D3809,系数!$AA$1:$AJ$12,MATCH(C3809,圣物评级,0),1))</f>
        <v>45</v>
      </c>
      <c r="M3809" s="4">
        <f t="shared" si="422"/>
        <v>375295</v>
      </c>
    </row>
    <row r="3810" spans="1:13" x14ac:dyDescent="0.3">
      <c r="A3810" s="4">
        <f t="shared" si="417"/>
        <v>81000032</v>
      </c>
      <c r="B3810" s="4">
        <v>2</v>
      </c>
      <c r="C3810" s="4">
        <f>INDEX(属性!F:F,MATCH(强化!A3810,属性!A:A,0))</f>
        <v>17</v>
      </c>
      <c r="D3810" s="4">
        <f t="shared" si="418"/>
        <v>88</v>
      </c>
      <c r="E3810" s="4">
        <v>0</v>
      </c>
      <c r="F3810" s="4">
        <v>0</v>
      </c>
      <c r="G3810" s="4">
        <v>0</v>
      </c>
      <c r="H3810" s="4">
        <f t="shared" si="420"/>
        <v>1270</v>
      </c>
      <c r="I3810" s="4">
        <f t="shared" si="421"/>
        <v>0</v>
      </c>
      <c r="J3810" s="4">
        <f t="shared" si="419"/>
        <v>50000</v>
      </c>
      <c r="K3810" s="4">
        <f t="shared" si="416"/>
        <v>6000</v>
      </c>
      <c r="L3810" s="4">
        <f>IF(D3810=1,"",VLOOKUP(D3810,系数!$AA$1:$AJ$12,MATCH(C3810,圣物评级,0),1))</f>
        <v>45</v>
      </c>
      <c r="M3810" s="4">
        <f t="shared" si="422"/>
        <v>420295</v>
      </c>
    </row>
    <row r="3811" spans="1:13" x14ac:dyDescent="0.3">
      <c r="A3811" s="4">
        <f t="shared" si="417"/>
        <v>81000032</v>
      </c>
      <c r="B3811" s="4">
        <v>2</v>
      </c>
      <c r="C3811" s="4">
        <f>INDEX(属性!F:F,MATCH(强化!A3811,属性!A:A,0))</f>
        <v>17</v>
      </c>
      <c r="D3811" s="4">
        <f t="shared" si="418"/>
        <v>89</v>
      </c>
      <c r="E3811" s="4">
        <v>0</v>
      </c>
      <c r="F3811" s="4">
        <v>0</v>
      </c>
      <c r="G3811" s="4">
        <v>0</v>
      </c>
      <c r="H3811" s="4">
        <f t="shared" si="420"/>
        <v>1280</v>
      </c>
      <c r="I3811" s="4">
        <f t="shared" si="421"/>
        <v>0</v>
      </c>
      <c r="J3811" s="4">
        <f t="shared" si="419"/>
        <v>55000</v>
      </c>
      <c r="K3811" s="4">
        <f t="shared" si="416"/>
        <v>6000</v>
      </c>
      <c r="L3811" s="4">
        <f>IF(D3811=1,"",VLOOKUP(D3811,系数!$AA$1:$AJ$12,MATCH(C3811,圣物评级,0),1))</f>
        <v>45</v>
      </c>
      <c r="M3811" s="4">
        <f t="shared" si="422"/>
        <v>470295</v>
      </c>
    </row>
    <row r="3812" spans="1:13" x14ac:dyDescent="0.3">
      <c r="A3812" s="4">
        <f t="shared" si="417"/>
        <v>81000032</v>
      </c>
      <c r="B3812" s="4">
        <v>2</v>
      </c>
      <c r="C3812" s="4">
        <f>INDEX(属性!F:F,MATCH(强化!A3812,属性!A:A,0))</f>
        <v>17</v>
      </c>
      <c r="D3812" s="4">
        <f t="shared" si="418"/>
        <v>90</v>
      </c>
      <c r="E3812" s="4">
        <v>0</v>
      </c>
      <c r="F3812" s="4">
        <v>0</v>
      </c>
      <c r="G3812" s="4">
        <v>0</v>
      </c>
      <c r="H3812" s="4">
        <f t="shared" si="420"/>
        <v>1290</v>
      </c>
      <c r="I3812" s="4">
        <f t="shared" si="421"/>
        <v>0</v>
      </c>
      <c r="J3812" s="4">
        <f t="shared" si="419"/>
        <v>55000</v>
      </c>
      <c r="K3812" s="4">
        <f t="shared" si="416"/>
        <v>6000</v>
      </c>
      <c r="L3812" s="4">
        <f>IF(D3812=1,"",VLOOKUP(D3812,系数!$AA$1:$AJ$12,MATCH(C3812,圣物评级,0),1))</f>
        <v>50</v>
      </c>
      <c r="M3812" s="4">
        <f t="shared" si="422"/>
        <v>525295</v>
      </c>
    </row>
    <row r="3813" spans="1:13" x14ac:dyDescent="0.3">
      <c r="A3813" s="4">
        <f t="shared" si="417"/>
        <v>81000032</v>
      </c>
      <c r="B3813" s="4">
        <v>2</v>
      </c>
      <c r="C3813" s="4">
        <f>INDEX(属性!F:F,MATCH(强化!A3813,属性!A:A,0))</f>
        <v>17</v>
      </c>
      <c r="D3813" s="4">
        <f t="shared" si="418"/>
        <v>91</v>
      </c>
      <c r="E3813" s="4">
        <v>0</v>
      </c>
      <c r="F3813" s="4">
        <v>0</v>
      </c>
      <c r="G3813" s="4">
        <v>0</v>
      </c>
      <c r="H3813" s="4">
        <f t="shared" si="420"/>
        <v>1300</v>
      </c>
      <c r="I3813" s="4">
        <f t="shared" si="421"/>
        <v>0</v>
      </c>
      <c r="J3813" s="4">
        <f t="shared" si="419"/>
        <v>55000</v>
      </c>
      <c r="K3813" s="4">
        <f t="shared" si="416"/>
        <v>6000</v>
      </c>
      <c r="L3813" s="4">
        <f>IF(D3813=1,"",VLOOKUP(D3813,系数!$AA$1:$AJ$12,MATCH(C3813,圣物评级,0),1))</f>
        <v>50</v>
      </c>
      <c r="M3813" s="4">
        <f t="shared" si="422"/>
        <v>580295</v>
      </c>
    </row>
    <row r="3814" spans="1:13" x14ac:dyDescent="0.3">
      <c r="A3814" s="4">
        <f t="shared" si="417"/>
        <v>81000032</v>
      </c>
      <c r="B3814" s="4">
        <v>2</v>
      </c>
      <c r="C3814" s="4">
        <f>INDEX(属性!F:F,MATCH(强化!A3814,属性!A:A,0))</f>
        <v>17</v>
      </c>
      <c r="D3814" s="4">
        <f t="shared" si="418"/>
        <v>92</v>
      </c>
      <c r="E3814" s="4">
        <v>0</v>
      </c>
      <c r="F3814" s="4">
        <v>0</v>
      </c>
      <c r="G3814" s="4">
        <v>0</v>
      </c>
      <c r="H3814" s="4">
        <f t="shared" si="420"/>
        <v>1310</v>
      </c>
      <c r="I3814" s="4">
        <f t="shared" si="421"/>
        <v>0</v>
      </c>
      <c r="J3814" s="4">
        <f t="shared" si="419"/>
        <v>55000</v>
      </c>
      <c r="K3814" s="4">
        <f t="shared" si="416"/>
        <v>6000</v>
      </c>
      <c r="L3814" s="4">
        <f>IF(D3814=1,"",VLOOKUP(D3814,系数!$AA$1:$AJ$12,MATCH(C3814,圣物评级,0),1))</f>
        <v>50</v>
      </c>
      <c r="M3814" s="4">
        <f t="shared" si="422"/>
        <v>635295</v>
      </c>
    </row>
    <row r="3815" spans="1:13" x14ac:dyDescent="0.3">
      <c r="A3815" s="4">
        <f t="shared" si="417"/>
        <v>81000032</v>
      </c>
      <c r="B3815" s="4">
        <v>2</v>
      </c>
      <c r="C3815" s="4">
        <f>INDEX(属性!F:F,MATCH(强化!A3815,属性!A:A,0))</f>
        <v>17</v>
      </c>
      <c r="D3815" s="4">
        <f t="shared" si="418"/>
        <v>93</v>
      </c>
      <c r="E3815" s="4">
        <v>0</v>
      </c>
      <c r="F3815" s="4">
        <v>0</v>
      </c>
      <c r="G3815" s="4">
        <v>0</v>
      </c>
      <c r="H3815" s="4">
        <f t="shared" si="420"/>
        <v>1320</v>
      </c>
      <c r="I3815" s="4">
        <f t="shared" si="421"/>
        <v>0</v>
      </c>
      <c r="J3815" s="4">
        <f t="shared" si="419"/>
        <v>55000</v>
      </c>
      <c r="K3815" s="4">
        <f t="shared" si="416"/>
        <v>6000</v>
      </c>
      <c r="L3815" s="4">
        <f>IF(D3815=1,"",VLOOKUP(D3815,系数!$AA$1:$AJ$12,MATCH(C3815,圣物评级,0),1))</f>
        <v>50</v>
      </c>
      <c r="M3815" s="4">
        <f t="shared" si="422"/>
        <v>690295</v>
      </c>
    </row>
    <row r="3816" spans="1:13" x14ac:dyDescent="0.3">
      <c r="A3816" s="4">
        <f t="shared" si="417"/>
        <v>81000032</v>
      </c>
      <c r="B3816" s="4">
        <v>2</v>
      </c>
      <c r="C3816" s="4">
        <f>INDEX(属性!F:F,MATCH(强化!A3816,属性!A:A,0))</f>
        <v>17</v>
      </c>
      <c r="D3816" s="4">
        <f t="shared" si="418"/>
        <v>94</v>
      </c>
      <c r="E3816" s="4">
        <v>0</v>
      </c>
      <c r="F3816" s="4">
        <v>0</v>
      </c>
      <c r="G3816" s="4">
        <v>0</v>
      </c>
      <c r="H3816" s="4">
        <f t="shared" si="420"/>
        <v>1330</v>
      </c>
      <c r="I3816" s="4">
        <f t="shared" si="421"/>
        <v>0</v>
      </c>
      <c r="J3816" s="4">
        <f t="shared" si="419"/>
        <v>55000</v>
      </c>
      <c r="K3816" s="4">
        <f t="shared" si="416"/>
        <v>6000</v>
      </c>
      <c r="L3816" s="4">
        <f>IF(D3816=1,"",VLOOKUP(D3816,系数!$AA$1:$AJ$12,MATCH(C3816,圣物评级,0),1))</f>
        <v>50</v>
      </c>
      <c r="M3816" s="4">
        <f t="shared" si="422"/>
        <v>745295</v>
      </c>
    </row>
    <row r="3817" spans="1:13" x14ac:dyDescent="0.3">
      <c r="A3817" s="4">
        <f t="shared" si="417"/>
        <v>81000032</v>
      </c>
      <c r="B3817" s="4">
        <v>2</v>
      </c>
      <c r="C3817" s="4">
        <f>INDEX(属性!F:F,MATCH(强化!A3817,属性!A:A,0))</f>
        <v>17</v>
      </c>
      <c r="D3817" s="4">
        <f t="shared" si="418"/>
        <v>95</v>
      </c>
      <c r="E3817" s="4">
        <v>0</v>
      </c>
      <c r="F3817" s="4">
        <v>0</v>
      </c>
      <c r="G3817" s="4">
        <v>0</v>
      </c>
      <c r="H3817" s="4">
        <f t="shared" si="420"/>
        <v>1340</v>
      </c>
      <c r="I3817" s="4">
        <f t="shared" si="421"/>
        <v>0</v>
      </c>
      <c r="J3817" s="4">
        <f t="shared" si="419"/>
        <v>55000</v>
      </c>
      <c r="K3817" s="4">
        <f t="shared" si="416"/>
        <v>6000</v>
      </c>
      <c r="L3817" s="4">
        <f>IF(D3817=1,"",VLOOKUP(D3817,系数!$AA$1:$AJ$12,MATCH(C3817,圣物评级,0),1))</f>
        <v>50</v>
      </c>
      <c r="M3817" s="4">
        <f t="shared" si="422"/>
        <v>800295</v>
      </c>
    </row>
    <row r="3818" spans="1:13" x14ac:dyDescent="0.3">
      <c r="A3818" s="4">
        <f t="shared" si="417"/>
        <v>81000032</v>
      </c>
      <c r="B3818" s="4">
        <v>2</v>
      </c>
      <c r="C3818" s="4">
        <f>INDEX(属性!F:F,MATCH(强化!A3818,属性!A:A,0))</f>
        <v>17</v>
      </c>
      <c r="D3818" s="4">
        <f t="shared" si="418"/>
        <v>96</v>
      </c>
      <c r="E3818" s="4">
        <v>0</v>
      </c>
      <c r="F3818" s="4">
        <v>0</v>
      </c>
      <c r="G3818" s="4">
        <v>0</v>
      </c>
      <c r="H3818" s="4">
        <f t="shared" si="420"/>
        <v>1350</v>
      </c>
      <c r="I3818" s="4">
        <f t="shared" si="421"/>
        <v>0</v>
      </c>
      <c r="J3818" s="4">
        <f t="shared" si="419"/>
        <v>55000</v>
      </c>
      <c r="K3818" s="4">
        <f t="shared" si="416"/>
        <v>6000</v>
      </c>
      <c r="L3818" s="4">
        <f>IF(D3818=1,"",VLOOKUP(D3818,系数!$AA$1:$AJ$12,MATCH(C3818,圣物评级,0),1))</f>
        <v>50</v>
      </c>
      <c r="M3818" s="4">
        <f t="shared" si="422"/>
        <v>855295</v>
      </c>
    </row>
    <row r="3819" spans="1:13" x14ac:dyDescent="0.3">
      <c r="A3819" s="4">
        <f t="shared" si="417"/>
        <v>81000032</v>
      </c>
      <c r="B3819" s="4">
        <v>2</v>
      </c>
      <c r="C3819" s="4">
        <f>INDEX(属性!F:F,MATCH(强化!A3819,属性!A:A,0))</f>
        <v>17</v>
      </c>
      <c r="D3819" s="4">
        <f t="shared" si="418"/>
        <v>97</v>
      </c>
      <c r="E3819" s="4">
        <v>0</v>
      </c>
      <c r="F3819" s="4">
        <v>0</v>
      </c>
      <c r="G3819" s="4">
        <v>0</v>
      </c>
      <c r="H3819" s="4">
        <f t="shared" si="420"/>
        <v>1360</v>
      </c>
      <c r="I3819" s="4">
        <f t="shared" si="421"/>
        <v>0</v>
      </c>
      <c r="J3819" s="4">
        <f t="shared" si="419"/>
        <v>55000</v>
      </c>
      <c r="K3819" s="4">
        <f t="shared" si="416"/>
        <v>6000</v>
      </c>
      <c r="L3819" s="4">
        <f>IF(D3819=1,"",VLOOKUP(D3819,系数!$AA$1:$AJ$12,MATCH(C3819,圣物评级,0),1))</f>
        <v>50</v>
      </c>
      <c r="M3819" s="4">
        <f t="shared" si="422"/>
        <v>910295</v>
      </c>
    </row>
    <row r="3820" spans="1:13" x14ac:dyDescent="0.3">
      <c r="A3820" s="4">
        <f t="shared" si="417"/>
        <v>81000032</v>
      </c>
      <c r="B3820" s="4">
        <v>2</v>
      </c>
      <c r="C3820" s="4">
        <f>INDEX(属性!F:F,MATCH(强化!A3820,属性!A:A,0))</f>
        <v>17</v>
      </c>
      <c r="D3820" s="4">
        <f t="shared" si="418"/>
        <v>98</v>
      </c>
      <c r="E3820" s="4">
        <v>0</v>
      </c>
      <c r="F3820" s="4">
        <v>0</v>
      </c>
      <c r="G3820" s="4">
        <v>0</v>
      </c>
      <c r="H3820" s="4">
        <f t="shared" si="420"/>
        <v>1370</v>
      </c>
      <c r="I3820" s="4">
        <f t="shared" si="421"/>
        <v>0</v>
      </c>
      <c r="J3820" s="4">
        <f t="shared" si="419"/>
        <v>55000</v>
      </c>
      <c r="K3820" s="4">
        <f t="shared" si="416"/>
        <v>6000</v>
      </c>
      <c r="L3820" s="4">
        <f>IF(D3820=1,"",VLOOKUP(D3820,系数!$AA$1:$AJ$12,MATCH(C3820,圣物评级,0),1))</f>
        <v>50</v>
      </c>
      <c r="M3820" s="4">
        <f t="shared" si="422"/>
        <v>965295</v>
      </c>
    </row>
    <row r="3821" spans="1:13" x14ac:dyDescent="0.3">
      <c r="A3821" s="4">
        <f t="shared" si="417"/>
        <v>81000032</v>
      </c>
      <c r="B3821" s="4">
        <v>2</v>
      </c>
      <c r="C3821" s="4">
        <f>INDEX(属性!F:F,MATCH(强化!A3821,属性!A:A,0))</f>
        <v>17</v>
      </c>
      <c r="D3821" s="4">
        <f t="shared" si="418"/>
        <v>99</v>
      </c>
      <c r="E3821" s="4">
        <v>0</v>
      </c>
      <c r="F3821" s="4">
        <v>0</v>
      </c>
      <c r="G3821" s="4">
        <v>0</v>
      </c>
      <c r="H3821" s="4">
        <f t="shared" si="420"/>
        <v>1380</v>
      </c>
      <c r="I3821" s="4">
        <f t="shared" si="421"/>
        <v>0</v>
      </c>
      <c r="J3821" s="4">
        <f t="shared" si="419"/>
        <v>55000</v>
      </c>
      <c r="K3821" s="4">
        <f t="shared" si="416"/>
        <v>6000</v>
      </c>
      <c r="L3821" s="4">
        <f>IF(D3821=1,"",VLOOKUP(D3821,系数!$AA$1:$AJ$12,MATCH(C3821,圣物评级,0),1))</f>
        <v>50</v>
      </c>
      <c r="M3821" s="4">
        <f t="shared" si="422"/>
        <v>1020295</v>
      </c>
    </row>
    <row r="3822" spans="1:13" x14ac:dyDescent="0.3">
      <c r="A3822" s="4">
        <f t="shared" si="417"/>
        <v>81000032</v>
      </c>
      <c r="B3822" s="4">
        <v>2</v>
      </c>
      <c r="C3822" s="4">
        <f>INDEX(属性!F:F,MATCH(强化!A3822,属性!A:A,0))</f>
        <v>17</v>
      </c>
      <c r="D3822" s="4">
        <f t="shared" si="418"/>
        <v>100</v>
      </c>
      <c r="E3822" s="4">
        <v>0</v>
      </c>
      <c r="F3822" s="4">
        <v>0</v>
      </c>
      <c r="G3822" s="4">
        <v>0</v>
      </c>
      <c r="H3822" s="4">
        <f t="shared" si="420"/>
        <v>1390</v>
      </c>
      <c r="I3822" s="4">
        <f t="shared" si="421"/>
        <v>0</v>
      </c>
      <c r="J3822" s="4">
        <f t="shared" si="419"/>
        <v>55000</v>
      </c>
      <c r="K3822" s="4">
        <f t="shared" si="416"/>
        <v>6000</v>
      </c>
      <c r="L3822" s="4">
        <f>IF(D3822=1,"",VLOOKUP(D3822,系数!$AA$1:$AJ$12,MATCH(C3822,圣物评级,0),1))</f>
        <v>55</v>
      </c>
      <c r="M3822" s="4">
        <f t="shared" si="422"/>
        <v>1075295</v>
      </c>
    </row>
    <row r="3823" spans="1:13" x14ac:dyDescent="0.3">
      <c r="A3823" s="4">
        <f t="shared" si="417"/>
        <v>81000032</v>
      </c>
      <c r="B3823" s="4">
        <v>2</v>
      </c>
      <c r="C3823" s="4">
        <f>INDEX(属性!F:F,MATCH(强化!A3823,属性!A:A,0))</f>
        <v>17</v>
      </c>
      <c r="D3823" s="4">
        <f t="shared" si="418"/>
        <v>101</v>
      </c>
      <c r="E3823" s="4">
        <v>0</v>
      </c>
      <c r="F3823" s="4">
        <v>0</v>
      </c>
      <c r="G3823" s="4">
        <v>0</v>
      </c>
      <c r="H3823" s="4">
        <f t="shared" si="420"/>
        <v>1400</v>
      </c>
      <c r="I3823" s="4">
        <f t="shared" si="421"/>
        <v>0</v>
      </c>
      <c r="J3823" s="4">
        <f t="shared" si="419"/>
        <v>55000</v>
      </c>
      <c r="K3823" s="4">
        <f t="shared" si="416"/>
        <v>6000</v>
      </c>
      <c r="L3823" s="4">
        <f>IF(D3823=1,"",VLOOKUP(D3823,系数!$AA$1:$AJ$12,MATCH(C3823,圣物评级,0),1))</f>
        <v>55</v>
      </c>
      <c r="M3823" s="4">
        <f t="shared" si="422"/>
        <v>1130295</v>
      </c>
    </row>
    <row r="3824" spans="1:13" x14ac:dyDescent="0.3">
      <c r="A3824" s="4">
        <f t="shared" si="417"/>
        <v>81000032</v>
      </c>
      <c r="B3824" s="4">
        <v>2</v>
      </c>
      <c r="C3824" s="4">
        <f>INDEX(属性!F:F,MATCH(强化!A3824,属性!A:A,0))</f>
        <v>17</v>
      </c>
      <c r="D3824" s="4">
        <f t="shared" si="418"/>
        <v>102</v>
      </c>
      <c r="E3824" s="4">
        <v>0</v>
      </c>
      <c r="F3824" s="4">
        <v>0</v>
      </c>
      <c r="G3824" s="4">
        <v>0</v>
      </c>
      <c r="H3824" s="4">
        <f t="shared" si="420"/>
        <v>1410</v>
      </c>
      <c r="I3824" s="4">
        <f t="shared" si="421"/>
        <v>0</v>
      </c>
      <c r="J3824" s="4">
        <f t="shared" si="419"/>
        <v>55000</v>
      </c>
      <c r="K3824" s="4">
        <f t="shared" si="416"/>
        <v>6000</v>
      </c>
      <c r="L3824" s="4">
        <f>IF(D3824=1,"",VLOOKUP(D3824,系数!$AA$1:$AJ$12,MATCH(C3824,圣物评级,0),1))</f>
        <v>55</v>
      </c>
      <c r="M3824" s="4">
        <f t="shared" si="422"/>
        <v>1185295</v>
      </c>
    </row>
    <row r="3825" spans="1:13" x14ac:dyDescent="0.3">
      <c r="A3825" s="4">
        <f t="shared" si="417"/>
        <v>81000032</v>
      </c>
      <c r="B3825" s="4">
        <v>2</v>
      </c>
      <c r="C3825" s="4">
        <f>INDEX(属性!F:F,MATCH(强化!A3825,属性!A:A,0))</f>
        <v>17</v>
      </c>
      <c r="D3825" s="4">
        <f t="shared" si="418"/>
        <v>103</v>
      </c>
      <c r="E3825" s="4">
        <v>0</v>
      </c>
      <c r="F3825" s="4">
        <v>0</v>
      </c>
      <c r="G3825" s="4">
        <v>0</v>
      </c>
      <c r="H3825" s="4">
        <f t="shared" si="420"/>
        <v>1420</v>
      </c>
      <c r="I3825" s="4">
        <f t="shared" si="421"/>
        <v>0</v>
      </c>
      <c r="J3825" s="4">
        <f t="shared" si="419"/>
        <v>55000</v>
      </c>
      <c r="K3825" s="4">
        <f t="shared" si="416"/>
        <v>6000</v>
      </c>
      <c r="L3825" s="4">
        <f>IF(D3825=1,"",VLOOKUP(D3825,系数!$AA$1:$AJ$12,MATCH(C3825,圣物评级,0),1))</f>
        <v>55</v>
      </c>
      <c r="M3825" s="4">
        <f t="shared" si="422"/>
        <v>1240295</v>
      </c>
    </row>
    <row r="3826" spans="1:13" x14ac:dyDescent="0.3">
      <c r="A3826" s="4">
        <f t="shared" si="417"/>
        <v>81000032</v>
      </c>
      <c r="B3826" s="4">
        <v>2</v>
      </c>
      <c r="C3826" s="4">
        <f>INDEX(属性!F:F,MATCH(强化!A3826,属性!A:A,0))</f>
        <v>17</v>
      </c>
      <c r="D3826" s="4">
        <f t="shared" si="418"/>
        <v>104</v>
      </c>
      <c r="E3826" s="4">
        <v>0</v>
      </c>
      <c r="F3826" s="4">
        <v>0</v>
      </c>
      <c r="G3826" s="4">
        <v>0</v>
      </c>
      <c r="H3826" s="4">
        <f t="shared" si="420"/>
        <v>1430</v>
      </c>
      <c r="I3826" s="4">
        <f t="shared" si="421"/>
        <v>0</v>
      </c>
      <c r="J3826" s="4">
        <f t="shared" si="419"/>
        <v>55000</v>
      </c>
      <c r="K3826" s="4">
        <f t="shared" si="416"/>
        <v>6000</v>
      </c>
      <c r="L3826" s="4">
        <f>IF(D3826=1,"",VLOOKUP(D3826,系数!$AA$1:$AJ$12,MATCH(C3826,圣物评级,0),1))</f>
        <v>55</v>
      </c>
      <c r="M3826" s="4">
        <f t="shared" si="422"/>
        <v>1295295</v>
      </c>
    </row>
    <row r="3827" spans="1:13" x14ac:dyDescent="0.3">
      <c r="A3827" s="4">
        <f t="shared" si="417"/>
        <v>81000032</v>
      </c>
      <c r="B3827" s="4">
        <v>2</v>
      </c>
      <c r="C3827" s="4">
        <f>INDEX(属性!F:F,MATCH(强化!A3827,属性!A:A,0))</f>
        <v>17</v>
      </c>
      <c r="D3827" s="4">
        <f t="shared" si="418"/>
        <v>105</v>
      </c>
      <c r="E3827" s="4">
        <v>0</v>
      </c>
      <c r="F3827" s="4">
        <v>0</v>
      </c>
      <c r="G3827" s="4">
        <v>0</v>
      </c>
      <c r="H3827" s="4">
        <f t="shared" si="420"/>
        <v>1440</v>
      </c>
      <c r="I3827" s="4">
        <f t="shared" si="421"/>
        <v>0</v>
      </c>
      <c r="J3827" s="4">
        <f t="shared" si="419"/>
        <v>55000</v>
      </c>
      <c r="K3827" s="4">
        <f t="shared" si="416"/>
        <v>6000</v>
      </c>
      <c r="L3827" s="4">
        <f>IF(D3827=1,"",VLOOKUP(D3827,系数!$AA$1:$AJ$12,MATCH(C3827,圣物评级,0),1))</f>
        <v>55</v>
      </c>
      <c r="M3827" s="4">
        <f t="shared" si="422"/>
        <v>1350295</v>
      </c>
    </row>
    <row r="3828" spans="1:13" x14ac:dyDescent="0.3">
      <c r="A3828" s="4">
        <f t="shared" si="417"/>
        <v>81000032</v>
      </c>
      <c r="B3828" s="4">
        <v>2</v>
      </c>
      <c r="C3828" s="4">
        <f>INDEX(属性!F:F,MATCH(强化!A3828,属性!A:A,0))</f>
        <v>17</v>
      </c>
      <c r="D3828" s="4">
        <f t="shared" si="418"/>
        <v>106</v>
      </c>
      <c r="E3828" s="4">
        <v>0</v>
      </c>
      <c r="F3828" s="4">
        <v>0</v>
      </c>
      <c r="G3828" s="4">
        <v>0</v>
      </c>
      <c r="H3828" s="4">
        <f t="shared" si="420"/>
        <v>1450</v>
      </c>
      <c r="I3828" s="4">
        <f t="shared" si="421"/>
        <v>0</v>
      </c>
      <c r="J3828" s="4">
        <f t="shared" si="419"/>
        <v>55000</v>
      </c>
      <c r="K3828" s="4">
        <f t="shared" ref="K3828:K3891" si="423">60*100</f>
        <v>6000</v>
      </c>
      <c r="L3828" s="4">
        <f>IF(D3828=1,"",VLOOKUP(D3828,系数!$AA$1:$AJ$12,MATCH(C3828,圣物评级,0),1))</f>
        <v>55</v>
      </c>
      <c r="M3828" s="4">
        <f t="shared" si="422"/>
        <v>1405295</v>
      </c>
    </row>
    <row r="3829" spans="1:13" x14ac:dyDescent="0.3">
      <c r="A3829" s="4">
        <f t="shared" si="417"/>
        <v>81000032</v>
      </c>
      <c r="B3829" s="4">
        <v>2</v>
      </c>
      <c r="C3829" s="4">
        <f>INDEX(属性!F:F,MATCH(强化!A3829,属性!A:A,0))</f>
        <v>17</v>
      </c>
      <c r="D3829" s="4">
        <f t="shared" si="418"/>
        <v>107</v>
      </c>
      <c r="E3829" s="4">
        <v>0</v>
      </c>
      <c r="F3829" s="4">
        <v>0</v>
      </c>
      <c r="G3829" s="4">
        <v>0</v>
      </c>
      <c r="H3829" s="4">
        <f t="shared" si="420"/>
        <v>1460</v>
      </c>
      <c r="I3829" s="4">
        <f t="shared" si="421"/>
        <v>0</v>
      </c>
      <c r="J3829" s="4">
        <f t="shared" si="419"/>
        <v>55000</v>
      </c>
      <c r="K3829" s="4">
        <f t="shared" si="423"/>
        <v>6000</v>
      </c>
      <c r="L3829" s="4">
        <f>IF(D3829=1,"",VLOOKUP(D3829,系数!$AA$1:$AJ$12,MATCH(C3829,圣物评级,0),1))</f>
        <v>55</v>
      </c>
      <c r="M3829" s="4">
        <f t="shared" si="422"/>
        <v>1460295</v>
      </c>
    </row>
    <row r="3830" spans="1:13" x14ac:dyDescent="0.3">
      <c r="A3830" s="4">
        <f t="shared" si="417"/>
        <v>81000032</v>
      </c>
      <c r="B3830" s="4">
        <v>2</v>
      </c>
      <c r="C3830" s="4">
        <f>INDEX(属性!F:F,MATCH(强化!A3830,属性!A:A,0))</f>
        <v>17</v>
      </c>
      <c r="D3830" s="4">
        <f t="shared" si="418"/>
        <v>108</v>
      </c>
      <c r="E3830" s="4">
        <v>0</v>
      </c>
      <c r="F3830" s="4">
        <v>0</v>
      </c>
      <c r="G3830" s="4">
        <v>0</v>
      </c>
      <c r="H3830" s="4">
        <f t="shared" si="420"/>
        <v>1470</v>
      </c>
      <c r="I3830" s="4">
        <f t="shared" si="421"/>
        <v>0</v>
      </c>
      <c r="J3830" s="4">
        <f t="shared" si="419"/>
        <v>55000</v>
      </c>
      <c r="K3830" s="4">
        <f t="shared" si="423"/>
        <v>6000</v>
      </c>
      <c r="L3830" s="4">
        <f>IF(D3830=1,"",VLOOKUP(D3830,系数!$AA$1:$AJ$12,MATCH(C3830,圣物评级,0),1))</f>
        <v>55</v>
      </c>
      <c r="M3830" s="4">
        <f t="shared" si="422"/>
        <v>1515295</v>
      </c>
    </row>
    <row r="3831" spans="1:13" x14ac:dyDescent="0.3">
      <c r="A3831" s="4">
        <f t="shared" si="417"/>
        <v>81000032</v>
      </c>
      <c r="B3831" s="4">
        <v>2</v>
      </c>
      <c r="C3831" s="4">
        <f>INDEX(属性!F:F,MATCH(强化!A3831,属性!A:A,0))</f>
        <v>17</v>
      </c>
      <c r="D3831" s="4">
        <f t="shared" si="418"/>
        <v>109</v>
      </c>
      <c r="E3831" s="4">
        <v>0</v>
      </c>
      <c r="F3831" s="4">
        <v>0</v>
      </c>
      <c r="G3831" s="4">
        <v>0</v>
      </c>
      <c r="H3831" s="4">
        <f t="shared" si="420"/>
        <v>1480</v>
      </c>
      <c r="I3831" s="4">
        <f t="shared" si="421"/>
        <v>0</v>
      </c>
      <c r="J3831" s="4">
        <f t="shared" si="419"/>
        <v>55000</v>
      </c>
      <c r="K3831" s="4">
        <f t="shared" si="423"/>
        <v>6000</v>
      </c>
      <c r="L3831" s="4">
        <f>IF(D3831=1,"",VLOOKUP(D3831,系数!$AA$1:$AJ$12,MATCH(C3831,圣物评级,0),1))</f>
        <v>55</v>
      </c>
      <c r="M3831" s="4">
        <f t="shared" si="422"/>
        <v>1570295</v>
      </c>
    </row>
    <row r="3832" spans="1:13" x14ac:dyDescent="0.3">
      <c r="A3832" s="4">
        <f t="shared" si="417"/>
        <v>81000032</v>
      </c>
      <c r="B3832" s="4">
        <v>2</v>
      </c>
      <c r="C3832" s="4">
        <f>INDEX(属性!F:F,MATCH(强化!A3832,属性!A:A,0))</f>
        <v>17</v>
      </c>
      <c r="D3832" s="4">
        <f t="shared" si="418"/>
        <v>110</v>
      </c>
      <c r="E3832" s="4">
        <v>0</v>
      </c>
      <c r="F3832" s="4">
        <v>0</v>
      </c>
      <c r="G3832" s="4">
        <v>0</v>
      </c>
      <c r="H3832" s="4">
        <f t="shared" si="420"/>
        <v>1490</v>
      </c>
      <c r="I3832" s="4">
        <f t="shared" si="421"/>
        <v>0</v>
      </c>
      <c r="J3832" s="4">
        <f t="shared" si="419"/>
        <v>55000</v>
      </c>
      <c r="K3832" s="4">
        <f t="shared" si="423"/>
        <v>6000</v>
      </c>
      <c r="L3832" s="4">
        <f>IF(D3832=1,"",VLOOKUP(D3832,系数!$AA$1:$AJ$12,MATCH(C3832,圣物评级,0),1))</f>
        <v>55</v>
      </c>
      <c r="M3832" s="4">
        <f t="shared" si="422"/>
        <v>1625295</v>
      </c>
    </row>
    <row r="3833" spans="1:13" x14ac:dyDescent="0.3">
      <c r="A3833" s="4">
        <f t="shared" si="417"/>
        <v>81000032</v>
      </c>
      <c r="B3833" s="4">
        <v>2</v>
      </c>
      <c r="C3833" s="4">
        <f>INDEX(属性!F:F,MATCH(强化!A3833,属性!A:A,0))</f>
        <v>17</v>
      </c>
      <c r="D3833" s="4">
        <f t="shared" si="418"/>
        <v>111</v>
      </c>
      <c r="E3833" s="4">
        <v>0</v>
      </c>
      <c r="F3833" s="4">
        <v>0</v>
      </c>
      <c r="G3833" s="4">
        <v>0</v>
      </c>
      <c r="H3833" s="4">
        <f t="shared" si="420"/>
        <v>1500</v>
      </c>
      <c r="I3833" s="4">
        <f t="shared" si="421"/>
        <v>0</v>
      </c>
      <c r="J3833" s="4">
        <f t="shared" si="419"/>
        <v>55000</v>
      </c>
      <c r="K3833" s="4">
        <f t="shared" si="423"/>
        <v>6000</v>
      </c>
      <c r="L3833" s="4">
        <f>IF(D3833=1,"",VLOOKUP(D3833,系数!$AA$1:$AJ$12,MATCH(C3833,圣物评级,0),1))</f>
        <v>55</v>
      </c>
      <c r="M3833" s="4">
        <f t="shared" si="422"/>
        <v>1680295</v>
      </c>
    </row>
    <row r="3834" spans="1:13" x14ac:dyDescent="0.3">
      <c r="A3834" s="4">
        <f t="shared" si="417"/>
        <v>81000032</v>
      </c>
      <c r="B3834" s="4">
        <v>2</v>
      </c>
      <c r="C3834" s="4">
        <f>INDEX(属性!F:F,MATCH(强化!A3834,属性!A:A,0))</f>
        <v>17</v>
      </c>
      <c r="D3834" s="4">
        <f t="shared" si="418"/>
        <v>112</v>
      </c>
      <c r="E3834" s="4">
        <v>0</v>
      </c>
      <c r="F3834" s="4">
        <v>0</v>
      </c>
      <c r="G3834" s="4">
        <v>0</v>
      </c>
      <c r="H3834" s="4">
        <f t="shared" si="420"/>
        <v>1510</v>
      </c>
      <c r="I3834" s="4">
        <f t="shared" si="421"/>
        <v>0</v>
      </c>
      <c r="J3834" s="4">
        <f t="shared" si="419"/>
        <v>55000</v>
      </c>
      <c r="K3834" s="4">
        <f t="shared" si="423"/>
        <v>6000</v>
      </c>
      <c r="L3834" s="4">
        <f>IF(D3834=1,"",VLOOKUP(D3834,系数!$AA$1:$AJ$12,MATCH(C3834,圣物评级,0),1))</f>
        <v>55</v>
      </c>
      <c r="M3834" s="4">
        <f t="shared" si="422"/>
        <v>1735295</v>
      </c>
    </row>
    <row r="3835" spans="1:13" x14ac:dyDescent="0.3">
      <c r="A3835" s="4">
        <f t="shared" si="417"/>
        <v>81000032</v>
      </c>
      <c r="B3835" s="4">
        <v>2</v>
      </c>
      <c r="C3835" s="4">
        <f>INDEX(属性!F:F,MATCH(强化!A3835,属性!A:A,0))</f>
        <v>17</v>
      </c>
      <c r="D3835" s="4">
        <f t="shared" si="418"/>
        <v>113</v>
      </c>
      <c r="E3835" s="4">
        <v>0</v>
      </c>
      <c r="F3835" s="4">
        <v>0</v>
      </c>
      <c r="G3835" s="4">
        <v>0</v>
      </c>
      <c r="H3835" s="4">
        <f t="shared" si="420"/>
        <v>1520</v>
      </c>
      <c r="I3835" s="4">
        <f t="shared" si="421"/>
        <v>0</v>
      </c>
      <c r="J3835" s="4">
        <f t="shared" si="419"/>
        <v>55000</v>
      </c>
      <c r="K3835" s="4">
        <f t="shared" si="423"/>
        <v>6000</v>
      </c>
      <c r="L3835" s="4">
        <f>IF(D3835=1,"",VLOOKUP(D3835,系数!$AA$1:$AJ$12,MATCH(C3835,圣物评级,0),1))</f>
        <v>55</v>
      </c>
      <c r="M3835" s="4">
        <f t="shared" si="422"/>
        <v>1790295</v>
      </c>
    </row>
    <row r="3836" spans="1:13" x14ac:dyDescent="0.3">
      <c r="A3836" s="4">
        <f t="shared" ref="A3836:A3899" si="424">A3716+1</f>
        <v>81000032</v>
      </c>
      <c r="B3836" s="4">
        <v>2</v>
      </c>
      <c r="C3836" s="4">
        <f>INDEX(属性!F:F,MATCH(强化!A3836,属性!A:A,0))</f>
        <v>17</v>
      </c>
      <c r="D3836" s="4">
        <f t="shared" ref="D3836:D3899" si="425">D3716</f>
        <v>114</v>
      </c>
      <c r="E3836" s="4">
        <v>0</v>
      </c>
      <c r="F3836" s="4">
        <v>0</v>
      </c>
      <c r="G3836" s="4">
        <v>0</v>
      </c>
      <c r="H3836" s="4">
        <f t="shared" si="420"/>
        <v>1530</v>
      </c>
      <c r="I3836" s="4">
        <f t="shared" si="421"/>
        <v>0</v>
      </c>
      <c r="J3836" s="4">
        <f t="shared" ref="J3836:J3899" si="426">J3716</f>
        <v>55000</v>
      </c>
      <c r="K3836" s="4">
        <f t="shared" si="423"/>
        <v>6000</v>
      </c>
      <c r="L3836" s="4">
        <f>IF(D3836=1,"",VLOOKUP(D3836,系数!$AA$1:$AJ$12,MATCH(C3836,圣物评级,0),1))</f>
        <v>55</v>
      </c>
      <c r="M3836" s="4">
        <f t="shared" si="422"/>
        <v>1845295</v>
      </c>
    </row>
    <row r="3837" spans="1:13" x14ac:dyDescent="0.3">
      <c r="A3837" s="4">
        <f t="shared" si="424"/>
        <v>81000032</v>
      </c>
      <c r="B3837" s="4">
        <v>2</v>
      </c>
      <c r="C3837" s="4">
        <f>INDEX(属性!F:F,MATCH(强化!A3837,属性!A:A,0))</f>
        <v>17</v>
      </c>
      <c r="D3837" s="4">
        <f t="shared" si="425"/>
        <v>115</v>
      </c>
      <c r="E3837" s="4">
        <v>0</v>
      </c>
      <c r="F3837" s="4">
        <v>0</v>
      </c>
      <c r="G3837" s="4">
        <v>0</v>
      </c>
      <c r="H3837" s="4">
        <f t="shared" si="420"/>
        <v>1540</v>
      </c>
      <c r="I3837" s="4">
        <f t="shared" si="421"/>
        <v>0</v>
      </c>
      <c r="J3837" s="4">
        <f t="shared" si="426"/>
        <v>55000</v>
      </c>
      <c r="K3837" s="4">
        <f t="shared" si="423"/>
        <v>6000</v>
      </c>
      <c r="L3837" s="4">
        <f>IF(D3837=1,"",VLOOKUP(D3837,系数!$AA$1:$AJ$12,MATCH(C3837,圣物评级,0),1))</f>
        <v>55</v>
      </c>
      <c r="M3837" s="4">
        <f t="shared" si="422"/>
        <v>1900295</v>
      </c>
    </row>
    <row r="3838" spans="1:13" x14ac:dyDescent="0.3">
      <c r="A3838" s="4">
        <f t="shared" si="424"/>
        <v>81000032</v>
      </c>
      <c r="B3838" s="4">
        <v>2</v>
      </c>
      <c r="C3838" s="4">
        <f>INDEX(属性!F:F,MATCH(强化!A3838,属性!A:A,0))</f>
        <v>17</v>
      </c>
      <c r="D3838" s="4">
        <f t="shared" si="425"/>
        <v>116</v>
      </c>
      <c r="E3838" s="4">
        <v>0</v>
      </c>
      <c r="F3838" s="4">
        <v>0</v>
      </c>
      <c r="G3838" s="4">
        <v>0</v>
      </c>
      <c r="H3838" s="4">
        <f t="shared" si="420"/>
        <v>1550</v>
      </c>
      <c r="I3838" s="4">
        <f t="shared" si="421"/>
        <v>0</v>
      </c>
      <c r="J3838" s="4">
        <f t="shared" si="426"/>
        <v>55000</v>
      </c>
      <c r="K3838" s="4">
        <f t="shared" si="423"/>
        <v>6000</v>
      </c>
      <c r="L3838" s="4">
        <f>IF(D3838=1,"",VLOOKUP(D3838,系数!$AA$1:$AJ$12,MATCH(C3838,圣物评级,0),1))</f>
        <v>55</v>
      </c>
      <c r="M3838" s="4">
        <f t="shared" si="422"/>
        <v>1955295</v>
      </c>
    </row>
    <row r="3839" spans="1:13" x14ac:dyDescent="0.3">
      <c r="A3839" s="4">
        <f t="shared" si="424"/>
        <v>81000032</v>
      </c>
      <c r="B3839" s="4">
        <v>2</v>
      </c>
      <c r="C3839" s="4">
        <f>INDEX(属性!F:F,MATCH(强化!A3839,属性!A:A,0))</f>
        <v>17</v>
      </c>
      <c r="D3839" s="4">
        <f t="shared" si="425"/>
        <v>117</v>
      </c>
      <c r="E3839" s="4">
        <v>0</v>
      </c>
      <c r="F3839" s="4">
        <v>0</v>
      </c>
      <c r="G3839" s="4">
        <v>0</v>
      </c>
      <c r="H3839" s="4">
        <f t="shared" si="420"/>
        <v>1560</v>
      </c>
      <c r="I3839" s="4">
        <f t="shared" si="421"/>
        <v>0</v>
      </c>
      <c r="J3839" s="4">
        <f t="shared" si="426"/>
        <v>55000</v>
      </c>
      <c r="K3839" s="4">
        <f t="shared" si="423"/>
        <v>6000</v>
      </c>
      <c r="L3839" s="4">
        <f>IF(D3839=1,"",VLOOKUP(D3839,系数!$AA$1:$AJ$12,MATCH(C3839,圣物评级,0),1))</f>
        <v>55</v>
      </c>
      <c r="M3839" s="4">
        <f t="shared" si="422"/>
        <v>2010295</v>
      </c>
    </row>
    <row r="3840" spans="1:13" x14ac:dyDescent="0.3">
      <c r="A3840" s="4">
        <f t="shared" si="424"/>
        <v>81000032</v>
      </c>
      <c r="B3840" s="4">
        <v>2</v>
      </c>
      <c r="C3840" s="4">
        <f>INDEX(属性!F:F,MATCH(强化!A3840,属性!A:A,0))</f>
        <v>17</v>
      </c>
      <c r="D3840" s="4">
        <f t="shared" si="425"/>
        <v>118</v>
      </c>
      <c r="E3840" s="4">
        <v>0</v>
      </c>
      <c r="F3840" s="4">
        <v>0</v>
      </c>
      <c r="G3840" s="4">
        <v>0</v>
      </c>
      <c r="H3840" s="4">
        <f t="shared" si="420"/>
        <v>1570</v>
      </c>
      <c r="I3840" s="4">
        <f t="shared" si="421"/>
        <v>0</v>
      </c>
      <c r="J3840" s="4">
        <f t="shared" si="426"/>
        <v>55000</v>
      </c>
      <c r="K3840" s="4">
        <f t="shared" si="423"/>
        <v>6000</v>
      </c>
      <c r="L3840" s="4">
        <f>IF(D3840=1,"",VLOOKUP(D3840,系数!$AA$1:$AJ$12,MATCH(C3840,圣物评级,0),1))</f>
        <v>55</v>
      </c>
      <c r="M3840" s="4">
        <f t="shared" si="422"/>
        <v>2065295</v>
      </c>
    </row>
    <row r="3841" spans="1:13" x14ac:dyDescent="0.3">
      <c r="A3841" s="4">
        <f t="shared" si="424"/>
        <v>81000032</v>
      </c>
      <c r="B3841" s="4">
        <v>2</v>
      </c>
      <c r="C3841" s="4">
        <f>INDEX(属性!F:F,MATCH(强化!A3841,属性!A:A,0))</f>
        <v>17</v>
      </c>
      <c r="D3841" s="4">
        <f t="shared" si="425"/>
        <v>119</v>
      </c>
      <c r="E3841" s="4">
        <v>0</v>
      </c>
      <c r="F3841" s="4">
        <v>0</v>
      </c>
      <c r="G3841" s="4">
        <v>0</v>
      </c>
      <c r="H3841" s="4">
        <f t="shared" si="420"/>
        <v>1580</v>
      </c>
      <c r="I3841" s="4">
        <f t="shared" si="421"/>
        <v>0</v>
      </c>
      <c r="J3841" s="4">
        <f t="shared" si="426"/>
        <v>55000</v>
      </c>
      <c r="K3841" s="4">
        <f t="shared" si="423"/>
        <v>6000</v>
      </c>
      <c r="L3841" s="4">
        <f>IF(D3841=1,"",VLOOKUP(D3841,系数!$AA$1:$AJ$12,MATCH(C3841,圣物评级,0),1))</f>
        <v>55</v>
      </c>
      <c r="M3841" s="4">
        <f t="shared" si="422"/>
        <v>2120295</v>
      </c>
    </row>
    <row r="3842" spans="1:13" x14ac:dyDescent="0.3">
      <c r="A3842" s="4">
        <f t="shared" si="424"/>
        <v>81000032</v>
      </c>
      <c r="B3842" s="4">
        <v>2</v>
      </c>
      <c r="C3842" s="4">
        <f>INDEX(属性!F:F,MATCH(强化!A3842,属性!A:A,0))</f>
        <v>17</v>
      </c>
      <c r="D3842" s="4">
        <f t="shared" si="425"/>
        <v>120</v>
      </c>
      <c r="E3842" s="4">
        <v>0</v>
      </c>
      <c r="F3842" s="4">
        <v>0</v>
      </c>
      <c r="G3842" s="4">
        <v>0</v>
      </c>
      <c r="H3842" s="4">
        <f t="shared" si="420"/>
        <v>1590</v>
      </c>
      <c r="I3842" s="4">
        <f t="shared" si="421"/>
        <v>0</v>
      </c>
      <c r="J3842" s="4">
        <f t="shared" si="426"/>
        <v>55000</v>
      </c>
      <c r="K3842" s="4">
        <f t="shared" si="423"/>
        <v>6000</v>
      </c>
      <c r="L3842" s="4">
        <f>IF(D3842=1,"",VLOOKUP(D3842,系数!$AA$1:$AJ$12,MATCH(C3842,圣物评级,0),1))</f>
        <v>55</v>
      </c>
      <c r="M3842" s="4">
        <f t="shared" si="422"/>
        <v>2175295</v>
      </c>
    </row>
    <row r="3843" spans="1:13" x14ac:dyDescent="0.3">
      <c r="A3843" s="4">
        <f t="shared" si="424"/>
        <v>81000033</v>
      </c>
      <c r="B3843" s="4">
        <v>2</v>
      </c>
      <c r="C3843" s="4">
        <f>INDEX(属性!F:F,MATCH(强化!A3843,属性!A:A,0))</f>
        <v>17</v>
      </c>
      <c r="D3843" s="4">
        <f t="shared" si="425"/>
        <v>1</v>
      </c>
      <c r="E3843" s="4">
        <v>0</v>
      </c>
      <c r="F3843" s="4">
        <v>0</v>
      </c>
      <c r="G3843" s="4">
        <v>0</v>
      </c>
      <c r="H3843" s="4">
        <f t="shared" ref="H3843:H3906" si="427">IF(B3843=1,0,VLOOKUP($C3843,圣物数值,2,0)+VLOOKUP($C3843,圣物数值,3,0)*($D3843-1))</f>
        <v>400</v>
      </c>
      <c r="I3843" s="4">
        <f t="shared" ref="I3843:I3906" si="428">IF(B3843=2,0,VLOOKUP($C3843,圣物数值,2,0)+VLOOKUP($C3843,圣物数值,3,0)*($D3843-1))</f>
        <v>0</v>
      </c>
      <c r="J3843" s="4">
        <f t="shared" si="426"/>
        <v>10</v>
      </c>
      <c r="K3843" s="4">
        <f t="shared" si="423"/>
        <v>6000</v>
      </c>
      <c r="L3843" s="4" t="str">
        <f>IF(D3843=1,"",VLOOKUP(D3843,系数!$AA$1:$AJ$12,MATCH(C3843,圣物评级,0),1))</f>
        <v/>
      </c>
      <c r="M3843" s="4">
        <f t="shared" ref="M3843:M3906" si="429">IF(D3843=1,0,M3842+J3842)</f>
        <v>0</v>
      </c>
    </row>
    <row r="3844" spans="1:13" x14ac:dyDescent="0.3">
      <c r="A3844" s="4">
        <f t="shared" si="424"/>
        <v>81000033</v>
      </c>
      <c r="B3844" s="4">
        <v>2</v>
      </c>
      <c r="C3844" s="4">
        <f>INDEX(属性!F:F,MATCH(强化!A3844,属性!A:A,0))</f>
        <v>17</v>
      </c>
      <c r="D3844" s="4">
        <f t="shared" si="425"/>
        <v>2</v>
      </c>
      <c r="E3844" s="4">
        <v>0</v>
      </c>
      <c r="F3844" s="4">
        <v>0</v>
      </c>
      <c r="G3844" s="4">
        <v>0</v>
      </c>
      <c r="H3844" s="4">
        <f t="shared" si="427"/>
        <v>410</v>
      </c>
      <c r="I3844" s="4">
        <f t="shared" si="428"/>
        <v>0</v>
      </c>
      <c r="J3844" s="4">
        <f t="shared" si="426"/>
        <v>20</v>
      </c>
      <c r="K3844" s="4">
        <f t="shared" si="423"/>
        <v>6000</v>
      </c>
      <c r="L3844" s="4">
        <f>IF(D3844=1,"",VLOOKUP(D3844,系数!$AA$1:$AJ$12,MATCH(C3844,圣物评级,0),1))</f>
        <v>5</v>
      </c>
      <c r="M3844" s="4">
        <f t="shared" si="429"/>
        <v>10</v>
      </c>
    </row>
    <row r="3845" spans="1:13" x14ac:dyDescent="0.3">
      <c r="A3845" s="4">
        <f t="shared" si="424"/>
        <v>81000033</v>
      </c>
      <c r="B3845" s="4">
        <v>2</v>
      </c>
      <c r="C3845" s="4">
        <f>INDEX(属性!F:F,MATCH(强化!A3845,属性!A:A,0))</f>
        <v>17</v>
      </c>
      <c r="D3845" s="4">
        <f t="shared" si="425"/>
        <v>3</v>
      </c>
      <c r="E3845" s="4">
        <v>0</v>
      </c>
      <c r="F3845" s="4">
        <v>0</v>
      </c>
      <c r="G3845" s="4">
        <v>0</v>
      </c>
      <c r="H3845" s="4">
        <f t="shared" si="427"/>
        <v>420</v>
      </c>
      <c r="I3845" s="4">
        <f t="shared" si="428"/>
        <v>0</v>
      </c>
      <c r="J3845" s="4">
        <f t="shared" si="426"/>
        <v>30</v>
      </c>
      <c r="K3845" s="4">
        <f t="shared" si="423"/>
        <v>6000</v>
      </c>
      <c r="L3845" s="4">
        <f>IF(D3845=1,"",VLOOKUP(D3845,系数!$AA$1:$AJ$12,MATCH(C3845,圣物评级,0),1))</f>
        <v>5</v>
      </c>
      <c r="M3845" s="4">
        <f t="shared" si="429"/>
        <v>30</v>
      </c>
    </row>
    <row r="3846" spans="1:13" x14ac:dyDescent="0.3">
      <c r="A3846" s="4">
        <f t="shared" si="424"/>
        <v>81000033</v>
      </c>
      <c r="B3846" s="4">
        <v>2</v>
      </c>
      <c r="C3846" s="4">
        <f>INDEX(属性!F:F,MATCH(强化!A3846,属性!A:A,0))</f>
        <v>17</v>
      </c>
      <c r="D3846" s="4">
        <f t="shared" si="425"/>
        <v>4</v>
      </c>
      <c r="E3846" s="4">
        <v>0</v>
      </c>
      <c r="F3846" s="4">
        <v>0</v>
      </c>
      <c r="G3846" s="4">
        <v>0</v>
      </c>
      <c r="H3846" s="4">
        <f t="shared" si="427"/>
        <v>430</v>
      </c>
      <c r="I3846" s="4">
        <f t="shared" si="428"/>
        <v>0</v>
      </c>
      <c r="J3846" s="4">
        <f t="shared" si="426"/>
        <v>40</v>
      </c>
      <c r="K3846" s="4">
        <f t="shared" si="423"/>
        <v>6000</v>
      </c>
      <c r="L3846" s="4">
        <f>IF(D3846=1,"",VLOOKUP(D3846,系数!$AA$1:$AJ$12,MATCH(C3846,圣物评级,0),1))</f>
        <v>5</v>
      </c>
      <c r="M3846" s="4">
        <f t="shared" si="429"/>
        <v>60</v>
      </c>
    </row>
    <row r="3847" spans="1:13" x14ac:dyDescent="0.3">
      <c r="A3847" s="4">
        <f t="shared" si="424"/>
        <v>81000033</v>
      </c>
      <c r="B3847" s="4">
        <v>2</v>
      </c>
      <c r="C3847" s="4">
        <f>INDEX(属性!F:F,MATCH(强化!A3847,属性!A:A,0))</f>
        <v>17</v>
      </c>
      <c r="D3847" s="4">
        <f t="shared" si="425"/>
        <v>5</v>
      </c>
      <c r="E3847" s="4">
        <v>0</v>
      </c>
      <c r="F3847" s="4">
        <v>0</v>
      </c>
      <c r="G3847" s="4">
        <v>0</v>
      </c>
      <c r="H3847" s="4">
        <f t="shared" si="427"/>
        <v>440</v>
      </c>
      <c r="I3847" s="4">
        <f t="shared" si="428"/>
        <v>0</v>
      </c>
      <c r="J3847" s="4">
        <f t="shared" si="426"/>
        <v>50</v>
      </c>
      <c r="K3847" s="4">
        <f t="shared" si="423"/>
        <v>6000</v>
      </c>
      <c r="L3847" s="4">
        <f>IF(D3847=1,"",VLOOKUP(D3847,系数!$AA$1:$AJ$12,MATCH(C3847,圣物评级,0),1))</f>
        <v>5</v>
      </c>
      <c r="M3847" s="4">
        <f t="shared" si="429"/>
        <v>100</v>
      </c>
    </row>
    <row r="3848" spans="1:13" x14ac:dyDescent="0.3">
      <c r="A3848" s="4">
        <f t="shared" si="424"/>
        <v>81000033</v>
      </c>
      <c r="B3848" s="4">
        <v>2</v>
      </c>
      <c r="C3848" s="4">
        <f>INDEX(属性!F:F,MATCH(强化!A3848,属性!A:A,0))</f>
        <v>17</v>
      </c>
      <c r="D3848" s="4">
        <f t="shared" si="425"/>
        <v>6</v>
      </c>
      <c r="E3848" s="4">
        <v>0</v>
      </c>
      <c r="F3848" s="4">
        <v>0</v>
      </c>
      <c r="G3848" s="4">
        <v>0</v>
      </c>
      <c r="H3848" s="4">
        <f t="shared" si="427"/>
        <v>450</v>
      </c>
      <c r="I3848" s="4">
        <f t="shared" si="428"/>
        <v>0</v>
      </c>
      <c r="J3848" s="4">
        <f t="shared" si="426"/>
        <v>60</v>
      </c>
      <c r="K3848" s="4">
        <f t="shared" si="423"/>
        <v>6000</v>
      </c>
      <c r="L3848" s="4">
        <f>IF(D3848=1,"",VLOOKUP(D3848,系数!$AA$1:$AJ$12,MATCH(C3848,圣物评级,0),1))</f>
        <v>5</v>
      </c>
      <c r="M3848" s="4">
        <f t="shared" si="429"/>
        <v>150</v>
      </c>
    </row>
    <row r="3849" spans="1:13" x14ac:dyDescent="0.3">
      <c r="A3849" s="4">
        <f t="shared" si="424"/>
        <v>81000033</v>
      </c>
      <c r="B3849" s="4">
        <v>2</v>
      </c>
      <c r="C3849" s="4">
        <f>INDEX(属性!F:F,MATCH(强化!A3849,属性!A:A,0))</f>
        <v>17</v>
      </c>
      <c r="D3849" s="4">
        <f t="shared" si="425"/>
        <v>7</v>
      </c>
      <c r="E3849" s="4">
        <v>0</v>
      </c>
      <c r="F3849" s="4">
        <v>0</v>
      </c>
      <c r="G3849" s="4">
        <v>0</v>
      </c>
      <c r="H3849" s="4">
        <f t="shared" si="427"/>
        <v>460</v>
      </c>
      <c r="I3849" s="4">
        <f t="shared" si="428"/>
        <v>0</v>
      </c>
      <c r="J3849" s="4">
        <f t="shared" si="426"/>
        <v>70</v>
      </c>
      <c r="K3849" s="4">
        <f t="shared" si="423"/>
        <v>6000</v>
      </c>
      <c r="L3849" s="4">
        <f>IF(D3849=1,"",VLOOKUP(D3849,系数!$AA$1:$AJ$12,MATCH(C3849,圣物评级,0),1))</f>
        <v>5</v>
      </c>
      <c r="M3849" s="4">
        <f t="shared" si="429"/>
        <v>210</v>
      </c>
    </row>
    <row r="3850" spans="1:13" x14ac:dyDescent="0.3">
      <c r="A3850" s="4">
        <f t="shared" si="424"/>
        <v>81000033</v>
      </c>
      <c r="B3850" s="4">
        <v>2</v>
      </c>
      <c r="C3850" s="4">
        <f>INDEX(属性!F:F,MATCH(强化!A3850,属性!A:A,0))</f>
        <v>17</v>
      </c>
      <c r="D3850" s="4">
        <f t="shared" si="425"/>
        <v>8</v>
      </c>
      <c r="E3850" s="4">
        <v>0</v>
      </c>
      <c r="F3850" s="4">
        <v>0</v>
      </c>
      <c r="G3850" s="4">
        <v>0</v>
      </c>
      <c r="H3850" s="4">
        <f t="shared" si="427"/>
        <v>470</v>
      </c>
      <c r="I3850" s="4">
        <f t="shared" si="428"/>
        <v>0</v>
      </c>
      <c r="J3850" s="4">
        <f t="shared" si="426"/>
        <v>80</v>
      </c>
      <c r="K3850" s="4">
        <f t="shared" si="423"/>
        <v>6000</v>
      </c>
      <c r="L3850" s="4">
        <f>IF(D3850=1,"",VLOOKUP(D3850,系数!$AA$1:$AJ$12,MATCH(C3850,圣物评级,0),1))</f>
        <v>5</v>
      </c>
      <c r="M3850" s="4">
        <f t="shared" si="429"/>
        <v>280</v>
      </c>
    </row>
    <row r="3851" spans="1:13" x14ac:dyDescent="0.3">
      <c r="A3851" s="4">
        <f t="shared" si="424"/>
        <v>81000033</v>
      </c>
      <c r="B3851" s="4">
        <v>2</v>
      </c>
      <c r="C3851" s="4">
        <f>INDEX(属性!F:F,MATCH(强化!A3851,属性!A:A,0))</f>
        <v>17</v>
      </c>
      <c r="D3851" s="4">
        <f t="shared" si="425"/>
        <v>9</v>
      </c>
      <c r="E3851" s="4">
        <v>0</v>
      </c>
      <c r="F3851" s="4">
        <v>0</v>
      </c>
      <c r="G3851" s="4">
        <v>0</v>
      </c>
      <c r="H3851" s="4">
        <f t="shared" si="427"/>
        <v>480</v>
      </c>
      <c r="I3851" s="4">
        <f t="shared" si="428"/>
        <v>0</v>
      </c>
      <c r="J3851" s="4">
        <f t="shared" si="426"/>
        <v>90</v>
      </c>
      <c r="K3851" s="4">
        <f t="shared" si="423"/>
        <v>6000</v>
      </c>
      <c r="L3851" s="4">
        <f>IF(D3851=1,"",VLOOKUP(D3851,系数!$AA$1:$AJ$12,MATCH(C3851,圣物评级,0),1))</f>
        <v>5</v>
      </c>
      <c r="M3851" s="4">
        <f t="shared" si="429"/>
        <v>360</v>
      </c>
    </row>
    <row r="3852" spans="1:13" x14ac:dyDescent="0.3">
      <c r="A3852" s="4">
        <f t="shared" si="424"/>
        <v>81000033</v>
      </c>
      <c r="B3852" s="4">
        <v>2</v>
      </c>
      <c r="C3852" s="4">
        <f>INDEX(属性!F:F,MATCH(强化!A3852,属性!A:A,0))</f>
        <v>17</v>
      </c>
      <c r="D3852" s="4">
        <f t="shared" si="425"/>
        <v>10</v>
      </c>
      <c r="E3852" s="4">
        <v>0</v>
      </c>
      <c r="F3852" s="4">
        <v>0</v>
      </c>
      <c r="G3852" s="4">
        <v>0</v>
      </c>
      <c r="H3852" s="4">
        <f t="shared" si="427"/>
        <v>490</v>
      </c>
      <c r="I3852" s="4">
        <f t="shared" si="428"/>
        <v>0</v>
      </c>
      <c r="J3852" s="4">
        <f t="shared" si="426"/>
        <v>100</v>
      </c>
      <c r="K3852" s="4">
        <f t="shared" si="423"/>
        <v>6000</v>
      </c>
      <c r="L3852" s="4">
        <f>IF(D3852=1,"",VLOOKUP(D3852,系数!$AA$1:$AJ$12,MATCH(C3852,圣物评级,0),1))</f>
        <v>10</v>
      </c>
      <c r="M3852" s="4">
        <f t="shared" si="429"/>
        <v>450</v>
      </c>
    </row>
    <row r="3853" spans="1:13" x14ac:dyDescent="0.3">
      <c r="A3853" s="4">
        <f t="shared" si="424"/>
        <v>81000033</v>
      </c>
      <c r="B3853" s="4">
        <v>2</v>
      </c>
      <c r="C3853" s="4">
        <f>INDEX(属性!F:F,MATCH(强化!A3853,属性!A:A,0))</f>
        <v>17</v>
      </c>
      <c r="D3853" s="4">
        <f t="shared" si="425"/>
        <v>11</v>
      </c>
      <c r="E3853" s="4">
        <v>0</v>
      </c>
      <c r="F3853" s="4">
        <v>0</v>
      </c>
      <c r="G3853" s="4">
        <v>0</v>
      </c>
      <c r="H3853" s="4">
        <f t="shared" si="427"/>
        <v>500</v>
      </c>
      <c r="I3853" s="4">
        <f t="shared" si="428"/>
        <v>0</v>
      </c>
      <c r="J3853" s="4">
        <f t="shared" si="426"/>
        <v>120</v>
      </c>
      <c r="K3853" s="4">
        <f t="shared" si="423"/>
        <v>6000</v>
      </c>
      <c r="L3853" s="4">
        <f>IF(D3853=1,"",VLOOKUP(D3853,系数!$AA$1:$AJ$12,MATCH(C3853,圣物评级,0),1))</f>
        <v>10</v>
      </c>
      <c r="M3853" s="4">
        <f t="shared" si="429"/>
        <v>550</v>
      </c>
    </row>
    <row r="3854" spans="1:13" x14ac:dyDescent="0.3">
      <c r="A3854" s="4">
        <f t="shared" si="424"/>
        <v>81000033</v>
      </c>
      <c r="B3854" s="4">
        <v>2</v>
      </c>
      <c r="C3854" s="4">
        <f>INDEX(属性!F:F,MATCH(强化!A3854,属性!A:A,0))</f>
        <v>17</v>
      </c>
      <c r="D3854" s="4">
        <f t="shared" si="425"/>
        <v>12</v>
      </c>
      <c r="E3854" s="4">
        <v>0</v>
      </c>
      <c r="F3854" s="4">
        <v>0</v>
      </c>
      <c r="G3854" s="4">
        <v>0</v>
      </c>
      <c r="H3854" s="4">
        <f t="shared" si="427"/>
        <v>510</v>
      </c>
      <c r="I3854" s="4">
        <f t="shared" si="428"/>
        <v>0</v>
      </c>
      <c r="J3854" s="4">
        <f t="shared" si="426"/>
        <v>140</v>
      </c>
      <c r="K3854" s="4">
        <f t="shared" si="423"/>
        <v>6000</v>
      </c>
      <c r="L3854" s="4">
        <f>IF(D3854=1,"",VLOOKUP(D3854,系数!$AA$1:$AJ$12,MATCH(C3854,圣物评级,0),1))</f>
        <v>10</v>
      </c>
      <c r="M3854" s="4">
        <f t="shared" si="429"/>
        <v>670</v>
      </c>
    </row>
    <row r="3855" spans="1:13" x14ac:dyDescent="0.3">
      <c r="A3855" s="4">
        <f t="shared" si="424"/>
        <v>81000033</v>
      </c>
      <c r="B3855" s="4">
        <v>2</v>
      </c>
      <c r="C3855" s="4">
        <f>INDEX(属性!F:F,MATCH(强化!A3855,属性!A:A,0))</f>
        <v>17</v>
      </c>
      <c r="D3855" s="4">
        <f t="shared" si="425"/>
        <v>13</v>
      </c>
      <c r="E3855" s="4">
        <v>0</v>
      </c>
      <c r="F3855" s="4">
        <v>0</v>
      </c>
      <c r="G3855" s="4">
        <v>0</v>
      </c>
      <c r="H3855" s="4">
        <f t="shared" si="427"/>
        <v>520</v>
      </c>
      <c r="I3855" s="4">
        <f t="shared" si="428"/>
        <v>0</v>
      </c>
      <c r="J3855" s="4">
        <f t="shared" si="426"/>
        <v>160</v>
      </c>
      <c r="K3855" s="4">
        <f t="shared" si="423"/>
        <v>6000</v>
      </c>
      <c r="L3855" s="4">
        <f>IF(D3855=1,"",VLOOKUP(D3855,系数!$AA$1:$AJ$12,MATCH(C3855,圣物评级,0),1))</f>
        <v>10</v>
      </c>
      <c r="M3855" s="4">
        <f t="shared" si="429"/>
        <v>810</v>
      </c>
    </row>
    <row r="3856" spans="1:13" x14ac:dyDescent="0.3">
      <c r="A3856" s="4">
        <f t="shared" si="424"/>
        <v>81000033</v>
      </c>
      <c r="B3856" s="4">
        <v>2</v>
      </c>
      <c r="C3856" s="4">
        <f>INDEX(属性!F:F,MATCH(强化!A3856,属性!A:A,0))</f>
        <v>17</v>
      </c>
      <c r="D3856" s="4">
        <f t="shared" si="425"/>
        <v>14</v>
      </c>
      <c r="E3856" s="4">
        <v>0</v>
      </c>
      <c r="F3856" s="4">
        <v>0</v>
      </c>
      <c r="G3856" s="4">
        <v>0</v>
      </c>
      <c r="H3856" s="4">
        <f t="shared" si="427"/>
        <v>530</v>
      </c>
      <c r="I3856" s="4">
        <f t="shared" si="428"/>
        <v>0</v>
      </c>
      <c r="J3856" s="4">
        <f t="shared" si="426"/>
        <v>180</v>
      </c>
      <c r="K3856" s="4">
        <f t="shared" si="423"/>
        <v>6000</v>
      </c>
      <c r="L3856" s="4">
        <f>IF(D3856=1,"",VLOOKUP(D3856,系数!$AA$1:$AJ$12,MATCH(C3856,圣物评级,0),1))</f>
        <v>10</v>
      </c>
      <c r="M3856" s="4">
        <f t="shared" si="429"/>
        <v>970</v>
      </c>
    </row>
    <row r="3857" spans="1:13" x14ac:dyDescent="0.3">
      <c r="A3857" s="4">
        <f t="shared" si="424"/>
        <v>81000033</v>
      </c>
      <c r="B3857" s="4">
        <v>2</v>
      </c>
      <c r="C3857" s="4">
        <f>INDEX(属性!F:F,MATCH(强化!A3857,属性!A:A,0))</f>
        <v>17</v>
      </c>
      <c r="D3857" s="4">
        <f t="shared" si="425"/>
        <v>15</v>
      </c>
      <c r="E3857" s="4">
        <v>0</v>
      </c>
      <c r="F3857" s="4">
        <v>0</v>
      </c>
      <c r="G3857" s="4">
        <v>0</v>
      </c>
      <c r="H3857" s="4">
        <f t="shared" si="427"/>
        <v>540</v>
      </c>
      <c r="I3857" s="4">
        <f t="shared" si="428"/>
        <v>0</v>
      </c>
      <c r="J3857" s="4">
        <f t="shared" si="426"/>
        <v>200</v>
      </c>
      <c r="K3857" s="4">
        <f t="shared" si="423"/>
        <v>6000</v>
      </c>
      <c r="L3857" s="4">
        <f>IF(D3857=1,"",VLOOKUP(D3857,系数!$AA$1:$AJ$12,MATCH(C3857,圣物评级,0),1))</f>
        <v>10</v>
      </c>
      <c r="M3857" s="4">
        <f t="shared" si="429"/>
        <v>1150</v>
      </c>
    </row>
    <row r="3858" spans="1:13" x14ac:dyDescent="0.3">
      <c r="A3858" s="4">
        <f t="shared" si="424"/>
        <v>81000033</v>
      </c>
      <c r="B3858" s="4">
        <v>2</v>
      </c>
      <c r="C3858" s="4">
        <f>INDEX(属性!F:F,MATCH(强化!A3858,属性!A:A,0))</f>
        <v>17</v>
      </c>
      <c r="D3858" s="4">
        <f t="shared" si="425"/>
        <v>16</v>
      </c>
      <c r="E3858" s="4">
        <v>0</v>
      </c>
      <c r="F3858" s="4">
        <v>0</v>
      </c>
      <c r="G3858" s="4">
        <v>0</v>
      </c>
      <c r="H3858" s="4">
        <f t="shared" si="427"/>
        <v>550</v>
      </c>
      <c r="I3858" s="4">
        <f t="shared" si="428"/>
        <v>0</v>
      </c>
      <c r="J3858" s="4">
        <f t="shared" si="426"/>
        <v>220</v>
      </c>
      <c r="K3858" s="4">
        <f t="shared" si="423"/>
        <v>6000</v>
      </c>
      <c r="L3858" s="4">
        <f>IF(D3858=1,"",VLOOKUP(D3858,系数!$AA$1:$AJ$12,MATCH(C3858,圣物评级,0),1))</f>
        <v>10</v>
      </c>
      <c r="M3858" s="4">
        <f t="shared" si="429"/>
        <v>1350</v>
      </c>
    </row>
    <row r="3859" spans="1:13" x14ac:dyDescent="0.3">
      <c r="A3859" s="4">
        <f t="shared" si="424"/>
        <v>81000033</v>
      </c>
      <c r="B3859" s="4">
        <v>2</v>
      </c>
      <c r="C3859" s="4">
        <f>INDEX(属性!F:F,MATCH(强化!A3859,属性!A:A,0))</f>
        <v>17</v>
      </c>
      <c r="D3859" s="4">
        <f t="shared" si="425"/>
        <v>17</v>
      </c>
      <c r="E3859" s="4">
        <v>0</v>
      </c>
      <c r="F3859" s="4">
        <v>0</v>
      </c>
      <c r="G3859" s="4">
        <v>0</v>
      </c>
      <c r="H3859" s="4">
        <f t="shared" si="427"/>
        <v>560</v>
      </c>
      <c r="I3859" s="4">
        <f t="shared" si="428"/>
        <v>0</v>
      </c>
      <c r="J3859" s="4">
        <f t="shared" si="426"/>
        <v>240</v>
      </c>
      <c r="K3859" s="4">
        <f t="shared" si="423"/>
        <v>6000</v>
      </c>
      <c r="L3859" s="4">
        <f>IF(D3859=1,"",VLOOKUP(D3859,系数!$AA$1:$AJ$12,MATCH(C3859,圣物评级,0),1))</f>
        <v>10</v>
      </c>
      <c r="M3859" s="4">
        <f t="shared" si="429"/>
        <v>1570</v>
      </c>
    </row>
    <row r="3860" spans="1:13" x14ac:dyDescent="0.3">
      <c r="A3860" s="4">
        <f t="shared" si="424"/>
        <v>81000033</v>
      </c>
      <c r="B3860" s="4">
        <v>2</v>
      </c>
      <c r="C3860" s="4">
        <f>INDEX(属性!F:F,MATCH(强化!A3860,属性!A:A,0))</f>
        <v>17</v>
      </c>
      <c r="D3860" s="4">
        <f t="shared" si="425"/>
        <v>18</v>
      </c>
      <c r="E3860" s="4">
        <v>0</v>
      </c>
      <c r="F3860" s="4">
        <v>0</v>
      </c>
      <c r="G3860" s="4">
        <v>0</v>
      </c>
      <c r="H3860" s="4">
        <f t="shared" si="427"/>
        <v>570</v>
      </c>
      <c r="I3860" s="4">
        <f t="shared" si="428"/>
        <v>0</v>
      </c>
      <c r="J3860" s="4">
        <f t="shared" si="426"/>
        <v>260</v>
      </c>
      <c r="K3860" s="4">
        <f t="shared" si="423"/>
        <v>6000</v>
      </c>
      <c r="L3860" s="4">
        <f>IF(D3860=1,"",VLOOKUP(D3860,系数!$AA$1:$AJ$12,MATCH(C3860,圣物评级,0),1))</f>
        <v>10</v>
      </c>
      <c r="M3860" s="4">
        <f t="shared" si="429"/>
        <v>1810</v>
      </c>
    </row>
    <row r="3861" spans="1:13" x14ac:dyDescent="0.3">
      <c r="A3861" s="4">
        <f t="shared" si="424"/>
        <v>81000033</v>
      </c>
      <c r="B3861" s="4">
        <v>2</v>
      </c>
      <c r="C3861" s="4">
        <f>INDEX(属性!F:F,MATCH(强化!A3861,属性!A:A,0))</f>
        <v>17</v>
      </c>
      <c r="D3861" s="4">
        <f t="shared" si="425"/>
        <v>19</v>
      </c>
      <c r="E3861" s="4">
        <v>0</v>
      </c>
      <c r="F3861" s="4">
        <v>0</v>
      </c>
      <c r="G3861" s="4">
        <v>0</v>
      </c>
      <c r="H3861" s="4">
        <f t="shared" si="427"/>
        <v>580</v>
      </c>
      <c r="I3861" s="4">
        <f t="shared" si="428"/>
        <v>0</v>
      </c>
      <c r="J3861" s="4">
        <f t="shared" si="426"/>
        <v>280</v>
      </c>
      <c r="K3861" s="4">
        <f t="shared" si="423"/>
        <v>6000</v>
      </c>
      <c r="L3861" s="4">
        <f>IF(D3861=1,"",VLOOKUP(D3861,系数!$AA$1:$AJ$12,MATCH(C3861,圣物评级,0),1))</f>
        <v>10</v>
      </c>
      <c r="M3861" s="4">
        <f t="shared" si="429"/>
        <v>2070</v>
      </c>
    </row>
    <row r="3862" spans="1:13" x14ac:dyDescent="0.3">
      <c r="A3862" s="4">
        <f t="shared" si="424"/>
        <v>81000033</v>
      </c>
      <c r="B3862" s="4">
        <v>2</v>
      </c>
      <c r="C3862" s="4">
        <f>INDEX(属性!F:F,MATCH(强化!A3862,属性!A:A,0))</f>
        <v>17</v>
      </c>
      <c r="D3862" s="4">
        <f t="shared" si="425"/>
        <v>20</v>
      </c>
      <c r="E3862" s="4">
        <v>0</v>
      </c>
      <c r="F3862" s="4">
        <v>0</v>
      </c>
      <c r="G3862" s="4">
        <v>0</v>
      </c>
      <c r="H3862" s="4">
        <f t="shared" si="427"/>
        <v>590</v>
      </c>
      <c r="I3862" s="4">
        <f t="shared" si="428"/>
        <v>0</v>
      </c>
      <c r="J3862" s="4">
        <f t="shared" si="426"/>
        <v>300</v>
      </c>
      <c r="K3862" s="4">
        <f t="shared" si="423"/>
        <v>6000</v>
      </c>
      <c r="L3862" s="4">
        <f>IF(D3862=1,"",VLOOKUP(D3862,系数!$AA$1:$AJ$12,MATCH(C3862,圣物评级,0),1))</f>
        <v>15</v>
      </c>
      <c r="M3862" s="4">
        <f t="shared" si="429"/>
        <v>2350</v>
      </c>
    </row>
    <row r="3863" spans="1:13" x14ac:dyDescent="0.3">
      <c r="A3863" s="4">
        <f t="shared" si="424"/>
        <v>81000033</v>
      </c>
      <c r="B3863" s="4">
        <v>2</v>
      </c>
      <c r="C3863" s="4">
        <f>INDEX(属性!F:F,MATCH(强化!A3863,属性!A:A,0))</f>
        <v>17</v>
      </c>
      <c r="D3863" s="4">
        <f t="shared" si="425"/>
        <v>21</v>
      </c>
      <c r="E3863" s="4">
        <v>0</v>
      </c>
      <c r="F3863" s="4">
        <v>0</v>
      </c>
      <c r="G3863" s="4">
        <v>0</v>
      </c>
      <c r="H3863" s="4">
        <f t="shared" si="427"/>
        <v>600</v>
      </c>
      <c r="I3863" s="4">
        <f t="shared" si="428"/>
        <v>0</v>
      </c>
      <c r="J3863" s="4">
        <f t="shared" si="426"/>
        <v>320</v>
      </c>
      <c r="K3863" s="4">
        <f t="shared" si="423"/>
        <v>6000</v>
      </c>
      <c r="L3863" s="4">
        <f>IF(D3863=1,"",VLOOKUP(D3863,系数!$AA$1:$AJ$12,MATCH(C3863,圣物评级,0),1))</f>
        <v>15</v>
      </c>
      <c r="M3863" s="4">
        <f t="shared" si="429"/>
        <v>2650</v>
      </c>
    </row>
    <row r="3864" spans="1:13" x14ac:dyDescent="0.3">
      <c r="A3864" s="4">
        <f t="shared" si="424"/>
        <v>81000033</v>
      </c>
      <c r="B3864" s="4">
        <v>2</v>
      </c>
      <c r="C3864" s="4">
        <f>INDEX(属性!F:F,MATCH(强化!A3864,属性!A:A,0))</f>
        <v>17</v>
      </c>
      <c r="D3864" s="4">
        <f t="shared" si="425"/>
        <v>22</v>
      </c>
      <c r="E3864" s="4">
        <v>0</v>
      </c>
      <c r="F3864" s="4">
        <v>0</v>
      </c>
      <c r="G3864" s="4">
        <v>0</v>
      </c>
      <c r="H3864" s="4">
        <f t="shared" si="427"/>
        <v>610</v>
      </c>
      <c r="I3864" s="4">
        <f t="shared" si="428"/>
        <v>0</v>
      </c>
      <c r="J3864" s="4">
        <f t="shared" si="426"/>
        <v>340</v>
      </c>
      <c r="K3864" s="4">
        <f t="shared" si="423"/>
        <v>6000</v>
      </c>
      <c r="L3864" s="4">
        <f>IF(D3864=1,"",VLOOKUP(D3864,系数!$AA$1:$AJ$12,MATCH(C3864,圣物评级,0),1))</f>
        <v>15</v>
      </c>
      <c r="M3864" s="4">
        <f t="shared" si="429"/>
        <v>2970</v>
      </c>
    </row>
    <row r="3865" spans="1:13" x14ac:dyDescent="0.3">
      <c r="A3865" s="4">
        <f t="shared" si="424"/>
        <v>81000033</v>
      </c>
      <c r="B3865" s="4">
        <v>2</v>
      </c>
      <c r="C3865" s="4">
        <f>INDEX(属性!F:F,MATCH(强化!A3865,属性!A:A,0))</f>
        <v>17</v>
      </c>
      <c r="D3865" s="4">
        <f t="shared" si="425"/>
        <v>23</v>
      </c>
      <c r="E3865" s="4">
        <v>0</v>
      </c>
      <c r="F3865" s="4">
        <v>0</v>
      </c>
      <c r="G3865" s="4">
        <v>0</v>
      </c>
      <c r="H3865" s="4">
        <f t="shared" si="427"/>
        <v>620</v>
      </c>
      <c r="I3865" s="4">
        <f t="shared" si="428"/>
        <v>0</v>
      </c>
      <c r="J3865" s="4">
        <f t="shared" si="426"/>
        <v>360</v>
      </c>
      <c r="K3865" s="4">
        <f t="shared" si="423"/>
        <v>6000</v>
      </c>
      <c r="L3865" s="4">
        <f>IF(D3865=1,"",VLOOKUP(D3865,系数!$AA$1:$AJ$12,MATCH(C3865,圣物评级,0),1))</f>
        <v>15</v>
      </c>
      <c r="M3865" s="4">
        <f t="shared" si="429"/>
        <v>3310</v>
      </c>
    </row>
    <row r="3866" spans="1:13" x14ac:dyDescent="0.3">
      <c r="A3866" s="4">
        <f t="shared" si="424"/>
        <v>81000033</v>
      </c>
      <c r="B3866" s="4">
        <v>2</v>
      </c>
      <c r="C3866" s="4">
        <f>INDEX(属性!F:F,MATCH(强化!A3866,属性!A:A,0))</f>
        <v>17</v>
      </c>
      <c r="D3866" s="4">
        <f t="shared" si="425"/>
        <v>24</v>
      </c>
      <c r="E3866" s="4">
        <v>0</v>
      </c>
      <c r="F3866" s="4">
        <v>0</v>
      </c>
      <c r="G3866" s="4">
        <v>0</v>
      </c>
      <c r="H3866" s="4">
        <f t="shared" si="427"/>
        <v>630</v>
      </c>
      <c r="I3866" s="4">
        <f t="shared" si="428"/>
        <v>0</v>
      </c>
      <c r="J3866" s="4">
        <f t="shared" si="426"/>
        <v>380</v>
      </c>
      <c r="K3866" s="4">
        <f t="shared" si="423"/>
        <v>6000</v>
      </c>
      <c r="L3866" s="4">
        <f>IF(D3866=1,"",VLOOKUP(D3866,系数!$AA$1:$AJ$12,MATCH(C3866,圣物评级,0),1))</f>
        <v>15</v>
      </c>
      <c r="M3866" s="4">
        <f t="shared" si="429"/>
        <v>3670</v>
      </c>
    </row>
    <row r="3867" spans="1:13" x14ac:dyDescent="0.3">
      <c r="A3867" s="4">
        <f t="shared" si="424"/>
        <v>81000033</v>
      </c>
      <c r="B3867" s="4">
        <v>2</v>
      </c>
      <c r="C3867" s="4">
        <f>INDEX(属性!F:F,MATCH(强化!A3867,属性!A:A,0))</f>
        <v>17</v>
      </c>
      <c r="D3867" s="4">
        <f t="shared" si="425"/>
        <v>25</v>
      </c>
      <c r="E3867" s="4">
        <v>0</v>
      </c>
      <c r="F3867" s="4">
        <v>0</v>
      </c>
      <c r="G3867" s="4">
        <v>0</v>
      </c>
      <c r="H3867" s="4">
        <f t="shared" si="427"/>
        <v>640</v>
      </c>
      <c r="I3867" s="4">
        <f t="shared" si="428"/>
        <v>0</v>
      </c>
      <c r="J3867" s="4">
        <f t="shared" si="426"/>
        <v>400</v>
      </c>
      <c r="K3867" s="4">
        <f t="shared" si="423"/>
        <v>6000</v>
      </c>
      <c r="L3867" s="4">
        <f>IF(D3867=1,"",VLOOKUP(D3867,系数!$AA$1:$AJ$12,MATCH(C3867,圣物评级,0),1))</f>
        <v>15</v>
      </c>
      <c r="M3867" s="4">
        <f t="shared" si="429"/>
        <v>4050</v>
      </c>
    </row>
    <row r="3868" spans="1:13" x14ac:dyDescent="0.3">
      <c r="A3868" s="4">
        <f t="shared" si="424"/>
        <v>81000033</v>
      </c>
      <c r="B3868" s="4">
        <v>2</v>
      </c>
      <c r="C3868" s="4">
        <f>INDEX(属性!F:F,MATCH(强化!A3868,属性!A:A,0))</f>
        <v>17</v>
      </c>
      <c r="D3868" s="4">
        <f t="shared" si="425"/>
        <v>26</v>
      </c>
      <c r="E3868" s="4">
        <v>0</v>
      </c>
      <c r="F3868" s="4">
        <v>0</v>
      </c>
      <c r="G3868" s="4">
        <v>0</v>
      </c>
      <c r="H3868" s="4">
        <f t="shared" si="427"/>
        <v>650</v>
      </c>
      <c r="I3868" s="4">
        <f t="shared" si="428"/>
        <v>0</v>
      </c>
      <c r="J3868" s="4">
        <f t="shared" si="426"/>
        <v>420</v>
      </c>
      <c r="K3868" s="4">
        <f t="shared" si="423"/>
        <v>6000</v>
      </c>
      <c r="L3868" s="4">
        <f>IF(D3868=1,"",VLOOKUP(D3868,系数!$AA$1:$AJ$12,MATCH(C3868,圣物评级,0),1))</f>
        <v>15</v>
      </c>
      <c r="M3868" s="4">
        <f t="shared" si="429"/>
        <v>4450</v>
      </c>
    </row>
    <row r="3869" spans="1:13" x14ac:dyDescent="0.3">
      <c r="A3869" s="4">
        <f t="shared" si="424"/>
        <v>81000033</v>
      </c>
      <c r="B3869" s="4">
        <v>2</v>
      </c>
      <c r="C3869" s="4">
        <f>INDEX(属性!F:F,MATCH(强化!A3869,属性!A:A,0))</f>
        <v>17</v>
      </c>
      <c r="D3869" s="4">
        <f t="shared" si="425"/>
        <v>27</v>
      </c>
      <c r="E3869" s="4">
        <v>0</v>
      </c>
      <c r="F3869" s="4">
        <v>0</v>
      </c>
      <c r="G3869" s="4">
        <v>0</v>
      </c>
      <c r="H3869" s="4">
        <f t="shared" si="427"/>
        <v>660</v>
      </c>
      <c r="I3869" s="4">
        <f t="shared" si="428"/>
        <v>0</v>
      </c>
      <c r="J3869" s="4">
        <f t="shared" si="426"/>
        <v>440</v>
      </c>
      <c r="K3869" s="4">
        <f t="shared" si="423"/>
        <v>6000</v>
      </c>
      <c r="L3869" s="4">
        <f>IF(D3869=1,"",VLOOKUP(D3869,系数!$AA$1:$AJ$12,MATCH(C3869,圣物评级,0),1))</f>
        <v>15</v>
      </c>
      <c r="M3869" s="4">
        <f t="shared" si="429"/>
        <v>4870</v>
      </c>
    </row>
    <row r="3870" spans="1:13" x14ac:dyDescent="0.3">
      <c r="A3870" s="4">
        <f t="shared" si="424"/>
        <v>81000033</v>
      </c>
      <c r="B3870" s="4">
        <v>2</v>
      </c>
      <c r="C3870" s="4">
        <f>INDEX(属性!F:F,MATCH(强化!A3870,属性!A:A,0))</f>
        <v>17</v>
      </c>
      <c r="D3870" s="4">
        <f t="shared" si="425"/>
        <v>28</v>
      </c>
      <c r="E3870" s="4">
        <v>0</v>
      </c>
      <c r="F3870" s="4">
        <v>0</v>
      </c>
      <c r="G3870" s="4">
        <v>0</v>
      </c>
      <c r="H3870" s="4">
        <f t="shared" si="427"/>
        <v>670</v>
      </c>
      <c r="I3870" s="4">
        <f t="shared" si="428"/>
        <v>0</v>
      </c>
      <c r="J3870" s="4">
        <f t="shared" si="426"/>
        <v>460</v>
      </c>
      <c r="K3870" s="4">
        <f t="shared" si="423"/>
        <v>6000</v>
      </c>
      <c r="L3870" s="4">
        <f>IF(D3870=1,"",VLOOKUP(D3870,系数!$AA$1:$AJ$12,MATCH(C3870,圣物评级,0),1))</f>
        <v>15</v>
      </c>
      <c r="M3870" s="4">
        <f t="shared" si="429"/>
        <v>5310</v>
      </c>
    </row>
    <row r="3871" spans="1:13" x14ac:dyDescent="0.3">
      <c r="A3871" s="4">
        <f t="shared" si="424"/>
        <v>81000033</v>
      </c>
      <c r="B3871" s="4">
        <v>2</v>
      </c>
      <c r="C3871" s="4">
        <f>INDEX(属性!F:F,MATCH(强化!A3871,属性!A:A,0))</f>
        <v>17</v>
      </c>
      <c r="D3871" s="4">
        <f t="shared" si="425"/>
        <v>29</v>
      </c>
      <c r="E3871" s="4">
        <v>0</v>
      </c>
      <c r="F3871" s="4">
        <v>0</v>
      </c>
      <c r="G3871" s="4">
        <v>0</v>
      </c>
      <c r="H3871" s="4">
        <f t="shared" si="427"/>
        <v>680</v>
      </c>
      <c r="I3871" s="4">
        <f t="shared" si="428"/>
        <v>0</v>
      </c>
      <c r="J3871" s="4">
        <f t="shared" si="426"/>
        <v>480</v>
      </c>
      <c r="K3871" s="4">
        <f t="shared" si="423"/>
        <v>6000</v>
      </c>
      <c r="L3871" s="4">
        <f>IF(D3871=1,"",VLOOKUP(D3871,系数!$AA$1:$AJ$12,MATCH(C3871,圣物评级,0),1))</f>
        <v>15</v>
      </c>
      <c r="M3871" s="4">
        <f t="shared" si="429"/>
        <v>5770</v>
      </c>
    </row>
    <row r="3872" spans="1:13" x14ac:dyDescent="0.3">
      <c r="A3872" s="4">
        <f t="shared" si="424"/>
        <v>81000033</v>
      </c>
      <c r="B3872" s="4">
        <v>2</v>
      </c>
      <c r="C3872" s="4">
        <f>INDEX(属性!F:F,MATCH(强化!A3872,属性!A:A,0))</f>
        <v>17</v>
      </c>
      <c r="D3872" s="4">
        <f t="shared" si="425"/>
        <v>30</v>
      </c>
      <c r="E3872" s="4">
        <v>0</v>
      </c>
      <c r="F3872" s="4">
        <v>0</v>
      </c>
      <c r="G3872" s="4">
        <v>0</v>
      </c>
      <c r="H3872" s="4">
        <f t="shared" si="427"/>
        <v>690</v>
      </c>
      <c r="I3872" s="4">
        <f t="shared" si="428"/>
        <v>0</v>
      </c>
      <c r="J3872" s="4">
        <f t="shared" si="426"/>
        <v>500</v>
      </c>
      <c r="K3872" s="4">
        <f t="shared" si="423"/>
        <v>6000</v>
      </c>
      <c r="L3872" s="4">
        <f>IF(D3872=1,"",VLOOKUP(D3872,系数!$AA$1:$AJ$12,MATCH(C3872,圣物评级,0),1))</f>
        <v>20</v>
      </c>
      <c r="M3872" s="4">
        <f t="shared" si="429"/>
        <v>6250</v>
      </c>
    </row>
    <row r="3873" spans="1:13" x14ac:dyDescent="0.3">
      <c r="A3873" s="4">
        <f t="shared" si="424"/>
        <v>81000033</v>
      </c>
      <c r="B3873" s="4">
        <v>2</v>
      </c>
      <c r="C3873" s="4">
        <f>INDEX(属性!F:F,MATCH(强化!A3873,属性!A:A,0))</f>
        <v>17</v>
      </c>
      <c r="D3873" s="4">
        <f t="shared" si="425"/>
        <v>31</v>
      </c>
      <c r="E3873" s="4">
        <v>0</v>
      </c>
      <c r="F3873" s="4">
        <v>0</v>
      </c>
      <c r="G3873" s="4">
        <v>0</v>
      </c>
      <c r="H3873" s="4">
        <f t="shared" si="427"/>
        <v>700</v>
      </c>
      <c r="I3873" s="4">
        <f t="shared" si="428"/>
        <v>0</v>
      </c>
      <c r="J3873" s="4">
        <f t="shared" si="426"/>
        <v>530</v>
      </c>
      <c r="K3873" s="4">
        <f t="shared" si="423"/>
        <v>6000</v>
      </c>
      <c r="L3873" s="4">
        <f>IF(D3873=1,"",VLOOKUP(D3873,系数!$AA$1:$AJ$12,MATCH(C3873,圣物评级,0),1))</f>
        <v>20</v>
      </c>
      <c r="M3873" s="4">
        <f t="shared" si="429"/>
        <v>6750</v>
      </c>
    </row>
    <row r="3874" spans="1:13" x14ac:dyDescent="0.3">
      <c r="A3874" s="4">
        <f t="shared" si="424"/>
        <v>81000033</v>
      </c>
      <c r="B3874" s="4">
        <v>2</v>
      </c>
      <c r="C3874" s="4">
        <f>INDEX(属性!F:F,MATCH(强化!A3874,属性!A:A,0))</f>
        <v>17</v>
      </c>
      <c r="D3874" s="4">
        <f t="shared" si="425"/>
        <v>32</v>
      </c>
      <c r="E3874" s="4">
        <v>0</v>
      </c>
      <c r="F3874" s="4">
        <v>0</v>
      </c>
      <c r="G3874" s="4">
        <v>0</v>
      </c>
      <c r="H3874" s="4">
        <f t="shared" si="427"/>
        <v>710</v>
      </c>
      <c r="I3874" s="4">
        <f t="shared" si="428"/>
        <v>0</v>
      </c>
      <c r="J3874" s="4">
        <f t="shared" si="426"/>
        <v>560</v>
      </c>
      <c r="K3874" s="4">
        <f t="shared" si="423"/>
        <v>6000</v>
      </c>
      <c r="L3874" s="4">
        <f>IF(D3874=1,"",VLOOKUP(D3874,系数!$AA$1:$AJ$12,MATCH(C3874,圣物评级,0),1))</f>
        <v>20</v>
      </c>
      <c r="M3874" s="4">
        <f t="shared" si="429"/>
        <v>7280</v>
      </c>
    </row>
    <row r="3875" spans="1:13" x14ac:dyDescent="0.3">
      <c r="A3875" s="4">
        <f t="shared" si="424"/>
        <v>81000033</v>
      </c>
      <c r="B3875" s="4">
        <v>2</v>
      </c>
      <c r="C3875" s="4">
        <f>INDEX(属性!F:F,MATCH(强化!A3875,属性!A:A,0))</f>
        <v>17</v>
      </c>
      <c r="D3875" s="4">
        <f t="shared" si="425"/>
        <v>33</v>
      </c>
      <c r="E3875" s="4">
        <v>0</v>
      </c>
      <c r="F3875" s="4">
        <v>0</v>
      </c>
      <c r="G3875" s="4">
        <v>0</v>
      </c>
      <c r="H3875" s="4">
        <f t="shared" si="427"/>
        <v>720</v>
      </c>
      <c r="I3875" s="4">
        <f t="shared" si="428"/>
        <v>0</v>
      </c>
      <c r="J3875" s="4">
        <f t="shared" si="426"/>
        <v>590</v>
      </c>
      <c r="K3875" s="4">
        <f t="shared" si="423"/>
        <v>6000</v>
      </c>
      <c r="L3875" s="4">
        <f>IF(D3875=1,"",VLOOKUP(D3875,系数!$AA$1:$AJ$12,MATCH(C3875,圣物评级,0),1))</f>
        <v>20</v>
      </c>
      <c r="M3875" s="4">
        <f t="shared" si="429"/>
        <v>7840</v>
      </c>
    </row>
    <row r="3876" spans="1:13" x14ac:dyDescent="0.3">
      <c r="A3876" s="4">
        <f t="shared" si="424"/>
        <v>81000033</v>
      </c>
      <c r="B3876" s="4">
        <v>2</v>
      </c>
      <c r="C3876" s="4">
        <f>INDEX(属性!F:F,MATCH(强化!A3876,属性!A:A,0))</f>
        <v>17</v>
      </c>
      <c r="D3876" s="4">
        <f t="shared" si="425"/>
        <v>34</v>
      </c>
      <c r="E3876" s="4">
        <v>0</v>
      </c>
      <c r="F3876" s="4">
        <v>0</v>
      </c>
      <c r="G3876" s="4">
        <v>0</v>
      </c>
      <c r="H3876" s="4">
        <f t="shared" si="427"/>
        <v>730</v>
      </c>
      <c r="I3876" s="4">
        <f t="shared" si="428"/>
        <v>0</v>
      </c>
      <c r="J3876" s="4">
        <f t="shared" si="426"/>
        <v>620</v>
      </c>
      <c r="K3876" s="4">
        <f t="shared" si="423"/>
        <v>6000</v>
      </c>
      <c r="L3876" s="4">
        <f>IF(D3876=1,"",VLOOKUP(D3876,系数!$AA$1:$AJ$12,MATCH(C3876,圣物评级,0),1))</f>
        <v>20</v>
      </c>
      <c r="M3876" s="4">
        <f t="shared" si="429"/>
        <v>8430</v>
      </c>
    </row>
    <row r="3877" spans="1:13" x14ac:dyDescent="0.3">
      <c r="A3877" s="4">
        <f t="shared" si="424"/>
        <v>81000033</v>
      </c>
      <c r="B3877" s="4">
        <v>2</v>
      </c>
      <c r="C3877" s="4">
        <f>INDEX(属性!F:F,MATCH(强化!A3877,属性!A:A,0))</f>
        <v>17</v>
      </c>
      <c r="D3877" s="4">
        <f t="shared" si="425"/>
        <v>35</v>
      </c>
      <c r="E3877" s="4">
        <v>0</v>
      </c>
      <c r="F3877" s="4">
        <v>0</v>
      </c>
      <c r="G3877" s="4">
        <v>0</v>
      </c>
      <c r="H3877" s="4">
        <f t="shared" si="427"/>
        <v>740</v>
      </c>
      <c r="I3877" s="4">
        <f t="shared" si="428"/>
        <v>0</v>
      </c>
      <c r="J3877" s="4">
        <f t="shared" si="426"/>
        <v>650</v>
      </c>
      <c r="K3877" s="4">
        <f t="shared" si="423"/>
        <v>6000</v>
      </c>
      <c r="L3877" s="4">
        <f>IF(D3877=1,"",VLOOKUP(D3877,系数!$AA$1:$AJ$12,MATCH(C3877,圣物评级,0),1))</f>
        <v>20</v>
      </c>
      <c r="M3877" s="4">
        <f t="shared" si="429"/>
        <v>9050</v>
      </c>
    </row>
    <row r="3878" spans="1:13" x14ac:dyDescent="0.3">
      <c r="A3878" s="4">
        <f t="shared" si="424"/>
        <v>81000033</v>
      </c>
      <c r="B3878" s="4">
        <v>2</v>
      </c>
      <c r="C3878" s="4">
        <f>INDEX(属性!F:F,MATCH(强化!A3878,属性!A:A,0))</f>
        <v>17</v>
      </c>
      <c r="D3878" s="4">
        <f t="shared" si="425"/>
        <v>36</v>
      </c>
      <c r="E3878" s="4">
        <v>0</v>
      </c>
      <c r="F3878" s="4">
        <v>0</v>
      </c>
      <c r="G3878" s="4">
        <v>0</v>
      </c>
      <c r="H3878" s="4">
        <f t="shared" si="427"/>
        <v>750</v>
      </c>
      <c r="I3878" s="4">
        <f t="shared" si="428"/>
        <v>0</v>
      </c>
      <c r="J3878" s="4">
        <f t="shared" si="426"/>
        <v>680</v>
      </c>
      <c r="K3878" s="4">
        <f t="shared" si="423"/>
        <v>6000</v>
      </c>
      <c r="L3878" s="4">
        <f>IF(D3878=1,"",VLOOKUP(D3878,系数!$AA$1:$AJ$12,MATCH(C3878,圣物评级,0),1))</f>
        <v>20</v>
      </c>
      <c r="M3878" s="4">
        <f t="shared" si="429"/>
        <v>9700</v>
      </c>
    </row>
    <row r="3879" spans="1:13" x14ac:dyDescent="0.3">
      <c r="A3879" s="4">
        <f t="shared" si="424"/>
        <v>81000033</v>
      </c>
      <c r="B3879" s="4">
        <v>2</v>
      </c>
      <c r="C3879" s="4">
        <f>INDEX(属性!F:F,MATCH(强化!A3879,属性!A:A,0))</f>
        <v>17</v>
      </c>
      <c r="D3879" s="4">
        <f t="shared" si="425"/>
        <v>37</v>
      </c>
      <c r="E3879" s="4">
        <v>0</v>
      </c>
      <c r="F3879" s="4">
        <v>0</v>
      </c>
      <c r="G3879" s="4">
        <v>0</v>
      </c>
      <c r="H3879" s="4">
        <f t="shared" si="427"/>
        <v>760</v>
      </c>
      <c r="I3879" s="4">
        <f t="shared" si="428"/>
        <v>0</v>
      </c>
      <c r="J3879" s="4">
        <f t="shared" si="426"/>
        <v>710</v>
      </c>
      <c r="K3879" s="4">
        <f t="shared" si="423"/>
        <v>6000</v>
      </c>
      <c r="L3879" s="4">
        <f>IF(D3879=1,"",VLOOKUP(D3879,系数!$AA$1:$AJ$12,MATCH(C3879,圣物评级,0),1))</f>
        <v>20</v>
      </c>
      <c r="M3879" s="4">
        <f t="shared" si="429"/>
        <v>10380</v>
      </c>
    </row>
    <row r="3880" spans="1:13" x14ac:dyDescent="0.3">
      <c r="A3880" s="4">
        <f t="shared" si="424"/>
        <v>81000033</v>
      </c>
      <c r="B3880" s="4">
        <v>2</v>
      </c>
      <c r="C3880" s="4">
        <f>INDEX(属性!F:F,MATCH(强化!A3880,属性!A:A,0))</f>
        <v>17</v>
      </c>
      <c r="D3880" s="4">
        <f t="shared" si="425"/>
        <v>38</v>
      </c>
      <c r="E3880" s="4">
        <v>0</v>
      </c>
      <c r="F3880" s="4">
        <v>0</v>
      </c>
      <c r="G3880" s="4">
        <v>0</v>
      </c>
      <c r="H3880" s="4">
        <f t="shared" si="427"/>
        <v>770</v>
      </c>
      <c r="I3880" s="4">
        <f t="shared" si="428"/>
        <v>0</v>
      </c>
      <c r="J3880" s="4">
        <f t="shared" si="426"/>
        <v>740</v>
      </c>
      <c r="K3880" s="4">
        <f t="shared" si="423"/>
        <v>6000</v>
      </c>
      <c r="L3880" s="4">
        <f>IF(D3880=1,"",VLOOKUP(D3880,系数!$AA$1:$AJ$12,MATCH(C3880,圣物评级,0),1))</f>
        <v>20</v>
      </c>
      <c r="M3880" s="4">
        <f t="shared" si="429"/>
        <v>11090</v>
      </c>
    </row>
    <row r="3881" spans="1:13" x14ac:dyDescent="0.3">
      <c r="A3881" s="4">
        <f t="shared" si="424"/>
        <v>81000033</v>
      </c>
      <c r="B3881" s="4">
        <v>2</v>
      </c>
      <c r="C3881" s="4">
        <f>INDEX(属性!F:F,MATCH(强化!A3881,属性!A:A,0))</f>
        <v>17</v>
      </c>
      <c r="D3881" s="4">
        <f t="shared" si="425"/>
        <v>39</v>
      </c>
      <c r="E3881" s="4">
        <v>0</v>
      </c>
      <c r="F3881" s="4">
        <v>0</v>
      </c>
      <c r="G3881" s="4">
        <v>0</v>
      </c>
      <c r="H3881" s="4">
        <f t="shared" si="427"/>
        <v>780</v>
      </c>
      <c r="I3881" s="4">
        <f t="shared" si="428"/>
        <v>0</v>
      </c>
      <c r="J3881" s="4">
        <f t="shared" si="426"/>
        <v>770</v>
      </c>
      <c r="K3881" s="4">
        <f t="shared" si="423"/>
        <v>6000</v>
      </c>
      <c r="L3881" s="4">
        <f>IF(D3881=1,"",VLOOKUP(D3881,系数!$AA$1:$AJ$12,MATCH(C3881,圣物评级,0),1))</f>
        <v>20</v>
      </c>
      <c r="M3881" s="4">
        <f t="shared" si="429"/>
        <v>11830</v>
      </c>
    </row>
    <row r="3882" spans="1:13" x14ac:dyDescent="0.3">
      <c r="A3882" s="4">
        <f t="shared" si="424"/>
        <v>81000033</v>
      </c>
      <c r="B3882" s="4">
        <v>2</v>
      </c>
      <c r="C3882" s="4">
        <f>INDEX(属性!F:F,MATCH(强化!A3882,属性!A:A,0))</f>
        <v>17</v>
      </c>
      <c r="D3882" s="4">
        <f t="shared" si="425"/>
        <v>40</v>
      </c>
      <c r="E3882" s="4">
        <v>0</v>
      </c>
      <c r="F3882" s="4">
        <v>0</v>
      </c>
      <c r="G3882" s="4">
        <v>0</v>
      </c>
      <c r="H3882" s="4">
        <f t="shared" si="427"/>
        <v>790</v>
      </c>
      <c r="I3882" s="4">
        <f t="shared" si="428"/>
        <v>0</v>
      </c>
      <c r="J3882" s="4">
        <f t="shared" si="426"/>
        <v>800</v>
      </c>
      <c r="K3882" s="4">
        <f t="shared" si="423"/>
        <v>6000</v>
      </c>
      <c r="L3882" s="4">
        <f>IF(D3882=1,"",VLOOKUP(D3882,系数!$AA$1:$AJ$12,MATCH(C3882,圣物评级,0),1))</f>
        <v>25</v>
      </c>
      <c r="M3882" s="4">
        <f t="shared" si="429"/>
        <v>12600</v>
      </c>
    </row>
    <row r="3883" spans="1:13" x14ac:dyDescent="0.3">
      <c r="A3883" s="4">
        <f t="shared" si="424"/>
        <v>81000033</v>
      </c>
      <c r="B3883" s="4">
        <v>2</v>
      </c>
      <c r="C3883" s="4">
        <f>INDEX(属性!F:F,MATCH(强化!A3883,属性!A:A,0))</f>
        <v>17</v>
      </c>
      <c r="D3883" s="4">
        <f t="shared" si="425"/>
        <v>41</v>
      </c>
      <c r="E3883" s="4">
        <v>0</v>
      </c>
      <c r="F3883" s="4">
        <v>0</v>
      </c>
      <c r="G3883" s="4">
        <v>0</v>
      </c>
      <c r="H3883" s="4">
        <f t="shared" si="427"/>
        <v>800</v>
      </c>
      <c r="I3883" s="4">
        <f t="shared" si="428"/>
        <v>0</v>
      </c>
      <c r="J3883" s="4">
        <f t="shared" si="426"/>
        <v>840</v>
      </c>
      <c r="K3883" s="4">
        <f t="shared" si="423"/>
        <v>6000</v>
      </c>
      <c r="L3883" s="4">
        <f>IF(D3883=1,"",VLOOKUP(D3883,系数!$AA$1:$AJ$12,MATCH(C3883,圣物评级,0),1))</f>
        <v>25</v>
      </c>
      <c r="M3883" s="4">
        <f t="shared" si="429"/>
        <v>13400</v>
      </c>
    </row>
    <row r="3884" spans="1:13" x14ac:dyDescent="0.3">
      <c r="A3884" s="4">
        <f t="shared" si="424"/>
        <v>81000033</v>
      </c>
      <c r="B3884" s="4">
        <v>2</v>
      </c>
      <c r="C3884" s="4">
        <f>INDEX(属性!F:F,MATCH(强化!A3884,属性!A:A,0))</f>
        <v>17</v>
      </c>
      <c r="D3884" s="4">
        <f t="shared" si="425"/>
        <v>42</v>
      </c>
      <c r="E3884" s="4">
        <v>0</v>
      </c>
      <c r="F3884" s="4">
        <v>0</v>
      </c>
      <c r="G3884" s="4">
        <v>0</v>
      </c>
      <c r="H3884" s="4">
        <f t="shared" si="427"/>
        <v>810</v>
      </c>
      <c r="I3884" s="4">
        <f t="shared" si="428"/>
        <v>0</v>
      </c>
      <c r="J3884" s="4">
        <f t="shared" si="426"/>
        <v>882</v>
      </c>
      <c r="K3884" s="4">
        <f t="shared" si="423"/>
        <v>6000</v>
      </c>
      <c r="L3884" s="4">
        <f>IF(D3884=1,"",VLOOKUP(D3884,系数!$AA$1:$AJ$12,MATCH(C3884,圣物评级,0),1))</f>
        <v>25</v>
      </c>
      <c r="M3884" s="4">
        <f t="shared" si="429"/>
        <v>14240</v>
      </c>
    </row>
    <row r="3885" spans="1:13" x14ac:dyDescent="0.3">
      <c r="A3885" s="4">
        <f t="shared" si="424"/>
        <v>81000033</v>
      </c>
      <c r="B3885" s="4">
        <v>2</v>
      </c>
      <c r="C3885" s="4">
        <f>INDEX(属性!F:F,MATCH(强化!A3885,属性!A:A,0))</f>
        <v>17</v>
      </c>
      <c r="D3885" s="4">
        <f t="shared" si="425"/>
        <v>43</v>
      </c>
      <c r="E3885" s="4">
        <v>0</v>
      </c>
      <c r="F3885" s="4">
        <v>0</v>
      </c>
      <c r="G3885" s="4">
        <v>0</v>
      </c>
      <c r="H3885" s="4">
        <f t="shared" si="427"/>
        <v>820</v>
      </c>
      <c r="I3885" s="4">
        <f t="shared" si="428"/>
        <v>0</v>
      </c>
      <c r="J3885" s="4">
        <f t="shared" si="426"/>
        <v>926</v>
      </c>
      <c r="K3885" s="4">
        <f t="shared" si="423"/>
        <v>6000</v>
      </c>
      <c r="L3885" s="4">
        <f>IF(D3885=1,"",VLOOKUP(D3885,系数!$AA$1:$AJ$12,MATCH(C3885,圣物评级,0),1))</f>
        <v>25</v>
      </c>
      <c r="M3885" s="4">
        <f t="shared" si="429"/>
        <v>15122</v>
      </c>
    </row>
    <row r="3886" spans="1:13" x14ac:dyDescent="0.3">
      <c r="A3886" s="4">
        <f t="shared" si="424"/>
        <v>81000033</v>
      </c>
      <c r="B3886" s="4">
        <v>2</v>
      </c>
      <c r="C3886" s="4">
        <f>INDEX(属性!F:F,MATCH(强化!A3886,属性!A:A,0))</f>
        <v>17</v>
      </c>
      <c r="D3886" s="4">
        <f t="shared" si="425"/>
        <v>44</v>
      </c>
      <c r="E3886" s="4">
        <v>0</v>
      </c>
      <c r="F3886" s="4">
        <v>0</v>
      </c>
      <c r="G3886" s="4">
        <v>0</v>
      </c>
      <c r="H3886" s="4">
        <f t="shared" si="427"/>
        <v>830</v>
      </c>
      <c r="I3886" s="4">
        <f t="shared" si="428"/>
        <v>0</v>
      </c>
      <c r="J3886" s="4">
        <f t="shared" si="426"/>
        <v>972</v>
      </c>
      <c r="K3886" s="4">
        <f t="shared" si="423"/>
        <v>6000</v>
      </c>
      <c r="L3886" s="4">
        <f>IF(D3886=1,"",VLOOKUP(D3886,系数!$AA$1:$AJ$12,MATCH(C3886,圣物评级,0),1))</f>
        <v>25</v>
      </c>
      <c r="M3886" s="4">
        <f t="shared" si="429"/>
        <v>16048</v>
      </c>
    </row>
    <row r="3887" spans="1:13" x14ac:dyDescent="0.3">
      <c r="A3887" s="4">
        <f t="shared" si="424"/>
        <v>81000033</v>
      </c>
      <c r="B3887" s="4">
        <v>2</v>
      </c>
      <c r="C3887" s="4">
        <f>INDEX(属性!F:F,MATCH(强化!A3887,属性!A:A,0))</f>
        <v>17</v>
      </c>
      <c r="D3887" s="4">
        <f t="shared" si="425"/>
        <v>45</v>
      </c>
      <c r="E3887" s="4">
        <v>0</v>
      </c>
      <c r="F3887" s="4">
        <v>0</v>
      </c>
      <c r="G3887" s="4">
        <v>0</v>
      </c>
      <c r="H3887" s="4">
        <f t="shared" si="427"/>
        <v>840</v>
      </c>
      <c r="I3887" s="4">
        <f t="shared" si="428"/>
        <v>0</v>
      </c>
      <c r="J3887" s="4">
        <f t="shared" si="426"/>
        <v>1020</v>
      </c>
      <c r="K3887" s="4">
        <f t="shared" si="423"/>
        <v>6000</v>
      </c>
      <c r="L3887" s="4">
        <f>IF(D3887=1,"",VLOOKUP(D3887,系数!$AA$1:$AJ$12,MATCH(C3887,圣物评级,0),1))</f>
        <v>25</v>
      </c>
      <c r="M3887" s="4">
        <f t="shared" si="429"/>
        <v>17020</v>
      </c>
    </row>
    <row r="3888" spans="1:13" x14ac:dyDescent="0.3">
      <c r="A3888" s="4">
        <f t="shared" si="424"/>
        <v>81000033</v>
      </c>
      <c r="B3888" s="4">
        <v>2</v>
      </c>
      <c r="C3888" s="4">
        <f>INDEX(属性!F:F,MATCH(强化!A3888,属性!A:A,0))</f>
        <v>17</v>
      </c>
      <c r="D3888" s="4">
        <f t="shared" si="425"/>
        <v>46</v>
      </c>
      <c r="E3888" s="4">
        <v>0</v>
      </c>
      <c r="F3888" s="4">
        <v>0</v>
      </c>
      <c r="G3888" s="4">
        <v>0</v>
      </c>
      <c r="H3888" s="4">
        <f t="shared" si="427"/>
        <v>850</v>
      </c>
      <c r="I3888" s="4">
        <f t="shared" si="428"/>
        <v>0</v>
      </c>
      <c r="J3888" s="4">
        <f t="shared" si="426"/>
        <v>1071</v>
      </c>
      <c r="K3888" s="4">
        <f t="shared" si="423"/>
        <v>6000</v>
      </c>
      <c r="L3888" s="4">
        <f>IF(D3888=1,"",VLOOKUP(D3888,系数!$AA$1:$AJ$12,MATCH(C3888,圣物评级,0),1))</f>
        <v>25</v>
      </c>
      <c r="M3888" s="4">
        <f t="shared" si="429"/>
        <v>18040</v>
      </c>
    </row>
    <row r="3889" spans="1:13" x14ac:dyDescent="0.3">
      <c r="A3889" s="4">
        <f t="shared" si="424"/>
        <v>81000033</v>
      </c>
      <c r="B3889" s="4">
        <v>2</v>
      </c>
      <c r="C3889" s="4">
        <f>INDEX(属性!F:F,MATCH(强化!A3889,属性!A:A,0))</f>
        <v>17</v>
      </c>
      <c r="D3889" s="4">
        <f t="shared" si="425"/>
        <v>47</v>
      </c>
      <c r="E3889" s="4">
        <v>0</v>
      </c>
      <c r="F3889" s="4">
        <v>0</v>
      </c>
      <c r="G3889" s="4">
        <v>0</v>
      </c>
      <c r="H3889" s="4">
        <f t="shared" si="427"/>
        <v>860</v>
      </c>
      <c r="I3889" s="4">
        <f t="shared" si="428"/>
        <v>0</v>
      </c>
      <c r="J3889" s="4">
        <f t="shared" si="426"/>
        <v>1124</v>
      </c>
      <c r="K3889" s="4">
        <f t="shared" si="423"/>
        <v>6000</v>
      </c>
      <c r="L3889" s="4">
        <f>IF(D3889=1,"",VLOOKUP(D3889,系数!$AA$1:$AJ$12,MATCH(C3889,圣物评级,0),1))</f>
        <v>25</v>
      </c>
      <c r="M3889" s="4">
        <f t="shared" si="429"/>
        <v>19111</v>
      </c>
    </row>
    <row r="3890" spans="1:13" x14ac:dyDescent="0.3">
      <c r="A3890" s="4">
        <f t="shared" si="424"/>
        <v>81000033</v>
      </c>
      <c r="B3890" s="4">
        <v>2</v>
      </c>
      <c r="C3890" s="4">
        <f>INDEX(属性!F:F,MATCH(强化!A3890,属性!A:A,0))</f>
        <v>17</v>
      </c>
      <c r="D3890" s="4">
        <f t="shared" si="425"/>
        <v>48</v>
      </c>
      <c r="E3890" s="4">
        <v>0</v>
      </c>
      <c r="F3890" s="4">
        <v>0</v>
      </c>
      <c r="G3890" s="4">
        <v>0</v>
      </c>
      <c r="H3890" s="4">
        <f t="shared" si="427"/>
        <v>870</v>
      </c>
      <c r="I3890" s="4">
        <f t="shared" si="428"/>
        <v>0</v>
      </c>
      <c r="J3890" s="4">
        <f t="shared" si="426"/>
        <v>1180</v>
      </c>
      <c r="K3890" s="4">
        <f t="shared" si="423"/>
        <v>6000</v>
      </c>
      <c r="L3890" s="4">
        <f>IF(D3890=1,"",VLOOKUP(D3890,系数!$AA$1:$AJ$12,MATCH(C3890,圣物评级,0),1))</f>
        <v>25</v>
      </c>
      <c r="M3890" s="4">
        <f t="shared" si="429"/>
        <v>20235</v>
      </c>
    </row>
    <row r="3891" spans="1:13" x14ac:dyDescent="0.3">
      <c r="A3891" s="4">
        <f t="shared" si="424"/>
        <v>81000033</v>
      </c>
      <c r="B3891" s="4">
        <v>2</v>
      </c>
      <c r="C3891" s="4">
        <f>INDEX(属性!F:F,MATCH(强化!A3891,属性!A:A,0))</f>
        <v>17</v>
      </c>
      <c r="D3891" s="4">
        <f t="shared" si="425"/>
        <v>49</v>
      </c>
      <c r="E3891" s="4">
        <v>0</v>
      </c>
      <c r="F3891" s="4">
        <v>0</v>
      </c>
      <c r="G3891" s="4">
        <v>0</v>
      </c>
      <c r="H3891" s="4">
        <f t="shared" si="427"/>
        <v>880</v>
      </c>
      <c r="I3891" s="4">
        <f t="shared" si="428"/>
        <v>0</v>
      </c>
      <c r="J3891" s="4">
        <f t="shared" si="426"/>
        <v>1239</v>
      </c>
      <c r="K3891" s="4">
        <f t="shared" si="423"/>
        <v>6000</v>
      </c>
      <c r="L3891" s="4">
        <f>IF(D3891=1,"",VLOOKUP(D3891,系数!$AA$1:$AJ$12,MATCH(C3891,圣物评级,0),1))</f>
        <v>25</v>
      </c>
      <c r="M3891" s="4">
        <f t="shared" si="429"/>
        <v>21415</v>
      </c>
    </row>
    <row r="3892" spans="1:13" x14ac:dyDescent="0.3">
      <c r="A3892" s="4">
        <f t="shared" si="424"/>
        <v>81000033</v>
      </c>
      <c r="B3892" s="4">
        <v>2</v>
      </c>
      <c r="C3892" s="4">
        <f>INDEX(属性!F:F,MATCH(强化!A3892,属性!A:A,0))</f>
        <v>17</v>
      </c>
      <c r="D3892" s="4">
        <f t="shared" si="425"/>
        <v>50</v>
      </c>
      <c r="E3892" s="4">
        <v>0</v>
      </c>
      <c r="F3892" s="4">
        <v>0</v>
      </c>
      <c r="G3892" s="4">
        <v>0</v>
      </c>
      <c r="H3892" s="4">
        <f t="shared" si="427"/>
        <v>890</v>
      </c>
      <c r="I3892" s="4">
        <f t="shared" si="428"/>
        <v>0</v>
      </c>
      <c r="J3892" s="4">
        <f t="shared" si="426"/>
        <v>1300</v>
      </c>
      <c r="K3892" s="4">
        <f t="shared" ref="K3892:K3955" si="430">60*100</f>
        <v>6000</v>
      </c>
      <c r="L3892" s="4">
        <f>IF(D3892=1,"",VLOOKUP(D3892,系数!$AA$1:$AJ$12,MATCH(C3892,圣物评级,0),1))</f>
        <v>30</v>
      </c>
      <c r="M3892" s="4">
        <f t="shared" si="429"/>
        <v>22654</v>
      </c>
    </row>
    <row r="3893" spans="1:13" x14ac:dyDescent="0.3">
      <c r="A3893" s="4">
        <f t="shared" si="424"/>
        <v>81000033</v>
      </c>
      <c r="B3893" s="4">
        <v>2</v>
      </c>
      <c r="C3893" s="4">
        <f>INDEX(属性!F:F,MATCH(强化!A3893,属性!A:A,0))</f>
        <v>17</v>
      </c>
      <c r="D3893" s="4">
        <f t="shared" si="425"/>
        <v>51</v>
      </c>
      <c r="E3893" s="4">
        <v>0</v>
      </c>
      <c r="F3893" s="4">
        <v>0</v>
      </c>
      <c r="G3893" s="4">
        <v>0</v>
      </c>
      <c r="H3893" s="4">
        <f t="shared" si="427"/>
        <v>900</v>
      </c>
      <c r="I3893" s="4">
        <f t="shared" si="428"/>
        <v>0</v>
      </c>
      <c r="J3893" s="4">
        <f t="shared" si="426"/>
        <v>1391</v>
      </c>
      <c r="K3893" s="4">
        <f t="shared" si="430"/>
        <v>6000</v>
      </c>
      <c r="L3893" s="4">
        <f>IF(D3893=1,"",VLOOKUP(D3893,系数!$AA$1:$AJ$12,MATCH(C3893,圣物评级,0),1))</f>
        <v>30</v>
      </c>
      <c r="M3893" s="4">
        <f t="shared" si="429"/>
        <v>23954</v>
      </c>
    </row>
    <row r="3894" spans="1:13" x14ac:dyDescent="0.3">
      <c r="A3894" s="4">
        <f t="shared" si="424"/>
        <v>81000033</v>
      </c>
      <c r="B3894" s="4">
        <v>2</v>
      </c>
      <c r="C3894" s="4">
        <f>INDEX(属性!F:F,MATCH(强化!A3894,属性!A:A,0))</f>
        <v>17</v>
      </c>
      <c r="D3894" s="4">
        <f t="shared" si="425"/>
        <v>52</v>
      </c>
      <c r="E3894" s="4">
        <v>0</v>
      </c>
      <c r="F3894" s="4">
        <v>0</v>
      </c>
      <c r="G3894" s="4">
        <v>0</v>
      </c>
      <c r="H3894" s="4">
        <f t="shared" si="427"/>
        <v>910</v>
      </c>
      <c r="I3894" s="4">
        <f t="shared" si="428"/>
        <v>0</v>
      </c>
      <c r="J3894" s="4">
        <f t="shared" si="426"/>
        <v>1488</v>
      </c>
      <c r="K3894" s="4">
        <f t="shared" si="430"/>
        <v>6000</v>
      </c>
      <c r="L3894" s="4">
        <f>IF(D3894=1,"",VLOOKUP(D3894,系数!$AA$1:$AJ$12,MATCH(C3894,圣物评级,0),1))</f>
        <v>30</v>
      </c>
      <c r="M3894" s="4">
        <f t="shared" si="429"/>
        <v>25345</v>
      </c>
    </row>
    <row r="3895" spans="1:13" x14ac:dyDescent="0.3">
      <c r="A3895" s="4">
        <f t="shared" si="424"/>
        <v>81000033</v>
      </c>
      <c r="B3895" s="4">
        <v>2</v>
      </c>
      <c r="C3895" s="4">
        <f>INDEX(属性!F:F,MATCH(强化!A3895,属性!A:A,0))</f>
        <v>17</v>
      </c>
      <c r="D3895" s="4">
        <f t="shared" si="425"/>
        <v>53</v>
      </c>
      <c r="E3895" s="4">
        <v>0</v>
      </c>
      <c r="F3895" s="4">
        <v>0</v>
      </c>
      <c r="G3895" s="4">
        <v>0</v>
      </c>
      <c r="H3895" s="4">
        <f t="shared" si="427"/>
        <v>920</v>
      </c>
      <c r="I3895" s="4">
        <f t="shared" si="428"/>
        <v>0</v>
      </c>
      <c r="J3895" s="4">
        <f t="shared" si="426"/>
        <v>1592</v>
      </c>
      <c r="K3895" s="4">
        <f t="shared" si="430"/>
        <v>6000</v>
      </c>
      <c r="L3895" s="4">
        <f>IF(D3895=1,"",VLOOKUP(D3895,系数!$AA$1:$AJ$12,MATCH(C3895,圣物评级,0),1))</f>
        <v>30</v>
      </c>
      <c r="M3895" s="4">
        <f t="shared" si="429"/>
        <v>26833</v>
      </c>
    </row>
    <row r="3896" spans="1:13" x14ac:dyDescent="0.3">
      <c r="A3896" s="4">
        <f t="shared" si="424"/>
        <v>81000033</v>
      </c>
      <c r="B3896" s="4">
        <v>2</v>
      </c>
      <c r="C3896" s="4">
        <f>INDEX(属性!F:F,MATCH(强化!A3896,属性!A:A,0))</f>
        <v>17</v>
      </c>
      <c r="D3896" s="4">
        <f t="shared" si="425"/>
        <v>54</v>
      </c>
      <c r="E3896" s="4">
        <v>0</v>
      </c>
      <c r="F3896" s="4">
        <v>0</v>
      </c>
      <c r="G3896" s="4">
        <v>0</v>
      </c>
      <c r="H3896" s="4">
        <f t="shared" si="427"/>
        <v>930</v>
      </c>
      <c r="I3896" s="4">
        <f t="shared" si="428"/>
        <v>0</v>
      </c>
      <c r="J3896" s="4">
        <f t="shared" si="426"/>
        <v>1703</v>
      </c>
      <c r="K3896" s="4">
        <f t="shared" si="430"/>
        <v>6000</v>
      </c>
      <c r="L3896" s="4">
        <f>IF(D3896=1,"",VLOOKUP(D3896,系数!$AA$1:$AJ$12,MATCH(C3896,圣物评级,0),1))</f>
        <v>30</v>
      </c>
      <c r="M3896" s="4">
        <f t="shared" si="429"/>
        <v>28425</v>
      </c>
    </row>
    <row r="3897" spans="1:13" x14ac:dyDescent="0.3">
      <c r="A3897" s="4">
        <f t="shared" si="424"/>
        <v>81000033</v>
      </c>
      <c r="B3897" s="4">
        <v>2</v>
      </c>
      <c r="C3897" s="4">
        <f>INDEX(属性!F:F,MATCH(强化!A3897,属性!A:A,0))</f>
        <v>17</v>
      </c>
      <c r="D3897" s="4">
        <f t="shared" si="425"/>
        <v>55</v>
      </c>
      <c r="E3897" s="4">
        <v>0</v>
      </c>
      <c r="F3897" s="4">
        <v>0</v>
      </c>
      <c r="G3897" s="4">
        <v>0</v>
      </c>
      <c r="H3897" s="4">
        <f t="shared" si="427"/>
        <v>940</v>
      </c>
      <c r="I3897" s="4">
        <f t="shared" si="428"/>
        <v>0</v>
      </c>
      <c r="J3897" s="4">
        <f t="shared" si="426"/>
        <v>1822</v>
      </c>
      <c r="K3897" s="4">
        <f t="shared" si="430"/>
        <v>6000</v>
      </c>
      <c r="L3897" s="4">
        <f>IF(D3897=1,"",VLOOKUP(D3897,系数!$AA$1:$AJ$12,MATCH(C3897,圣物评级,0),1))</f>
        <v>30</v>
      </c>
      <c r="M3897" s="4">
        <f t="shared" si="429"/>
        <v>30128</v>
      </c>
    </row>
    <row r="3898" spans="1:13" x14ac:dyDescent="0.3">
      <c r="A3898" s="4">
        <f t="shared" si="424"/>
        <v>81000033</v>
      </c>
      <c r="B3898" s="4">
        <v>2</v>
      </c>
      <c r="C3898" s="4">
        <f>INDEX(属性!F:F,MATCH(强化!A3898,属性!A:A,0))</f>
        <v>17</v>
      </c>
      <c r="D3898" s="4">
        <f t="shared" si="425"/>
        <v>56</v>
      </c>
      <c r="E3898" s="4">
        <v>0</v>
      </c>
      <c r="F3898" s="4">
        <v>0</v>
      </c>
      <c r="G3898" s="4">
        <v>0</v>
      </c>
      <c r="H3898" s="4">
        <f t="shared" si="427"/>
        <v>950</v>
      </c>
      <c r="I3898" s="4">
        <f t="shared" si="428"/>
        <v>0</v>
      </c>
      <c r="J3898" s="4">
        <f t="shared" si="426"/>
        <v>1949</v>
      </c>
      <c r="K3898" s="4">
        <f t="shared" si="430"/>
        <v>6000</v>
      </c>
      <c r="L3898" s="4">
        <f>IF(D3898=1,"",VLOOKUP(D3898,系数!$AA$1:$AJ$12,MATCH(C3898,圣物评级,0),1))</f>
        <v>30</v>
      </c>
      <c r="M3898" s="4">
        <f t="shared" si="429"/>
        <v>31950</v>
      </c>
    </row>
    <row r="3899" spans="1:13" x14ac:dyDescent="0.3">
      <c r="A3899" s="4">
        <f t="shared" si="424"/>
        <v>81000033</v>
      </c>
      <c r="B3899" s="4">
        <v>2</v>
      </c>
      <c r="C3899" s="4">
        <f>INDEX(属性!F:F,MATCH(强化!A3899,属性!A:A,0))</f>
        <v>17</v>
      </c>
      <c r="D3899" s="4">
        <f t="shared" si="425"/>
        <v>57</v>
      </c>
      <c r="E3899" s="4">
        <v>0</v>
      </c>
      <c r="F3899" s="4">
        <v>0</v>
      </c>
      <c r="G3899" s="4">
        <v>0</v>
      </c>
      <c r="H3899" s="4">
        <f t="shared" si="427"/>
        <v>960</v>
      </c>
      <c r="I3899" s="4">
        <f t="shared" si="428"/>
        <v>0</v>
      </c>
      <c r="J3899" s="4">
        <f t="shared" si="426"/>
        <v>2085</v>
      </c>
      <c r="K3899" s="4">
        <f t="shared" si="430"/>
        <v>6000</v>
      </c>
      <c r="L3899" s="4">
        <f>IF(D3899=1,"",VLOOKUP(D3899,系数!$AA$1:$AJ$12,MATCH(C3899,圣物评级,0),1))</f>
        <v>30</v>
      </c>
      <c r="M3899" s="4">
        <f t="shared" si="429"/>
        <v>33899</v>
      </c>
    </row>
    <row r="3900" spans="1:13" x14ac:dyDescent="0.3">
      <c r="A3900" s="4">
        <f t="shared" ref="A3900:A3963" si="431">A3780+1</f>
        <v>81000033</v>
      </c>
      <c r="B3900" s="4">
        <v>2</v>
      </c>
      <c r="C3900" s="4">
        <f>INDEX(属性!F:F,MATCH(强化!A3900,属性!A:A,0))</f>
        <v>17</v>
      </c>
      <c r="D3900" s="4">
        <f t="shared" ref="D3900:D3963" si="432">D3780</f>
        <v>58</v>
      </c>
      <c r="E3900" s="4">
        <v>0</v>
      </c>
      <c r="F3900" s="4">
        <v>0</v>
      </c>
      <c r="G3900" s="4">
        <v>0</v>
      </c>
      <c r="H3900" s="4">
        <f t="shared" si="427"/>
        <v>970</v>
      </c>
      <c r="I3900" s="4">
        <f t="shared" si="428"/>
        <v>0</v>
      </c>
      <c r="J3900" s="4">
        <f t="shared" ref="J3900:J3963" si="433">J3780</f>
        <v>2230</v>
      </c>
      <c r="K3900" s="4">
        <f t="shared" si="430"/>
        <v>6000</v>
      </c>
      <c r="L3900" s="4">
        <f>IF(D3900=1,"",VLOOKUP(D3900,系数!$AA$1:$AJ$12,MATCH(C3900,圣物评级,0),1))</f>
        <v>30</v>
      </c>
      <c r="M3900" s="4">
        <f t="shared" si="429"/>
        <v>35984</v>
      </c>
    </row>
    <row r="3901" spans="1:13" x14ac:dyDescent="0.3">
      <c r="A3901" s="4">
        <f t="shared" si="431"/>
        <v>81000033</v>
      </c>
      <c r="B3901" s="4">
        <v>2</v>
      </c>
      <c r="C3901" s="4">
        <f>INDEX(属性!F:F,MATCH(强化!A3901,属性!A:A,0))</f>
        <v>17</v>
      </c>
      <c r="D3901" s="4">
        <f t="shared" si="432"/>
        <v>59</v>
      </c>
      <c r="E3901" s="4">
        <v>0</v>
      </c>
      <c r="F3901" s="4">
        <v>0</v>
      </c>
      <c r="G3901" s="4">
        <v>0</v>
      </c>
      <c r="H3901" s="4">
        <f t="shared" si="427"/>
        <v>980</v>
      </c>
      <c r="I3901" s="4">
        <f t="shared" si="428"/>
        <v>0</v>
      </c>
      <c r="J3901" s="4">
        <f t="shared" si="433"/>
        <v>2386</v>
      </c>
      <c r="K3901" s="4">
        <f t="shared" si="430"/>
        <v>6000</v>
      </c>
      <c r="L3901" s="4">
        <f>IF(D3901=1,"",VLOOKUP(D3901,系数!$AA$1:$AJ$12,MATCH(C3901,圣物评级,0),1))</f>
        <v>30</v>
      </c>
      <c r="M3901" s="4">
        <f t="shared" si="429"/>
        <v>38214</v>
      </c>
    </row>
    <row r="3902" spans="1:13" x14ac:dyDescent="0.3">
      <c r="A3902" s="4">
        <f t="shared" si="431"/>
        <v>81000033</v>
      </c>
      <c r="B3902" s="4">
        <v>2</v>
      </c>
      <c r="C3902" s="4">
        <f>INDEX(属性!F:F,MATCH(强化!A3902,属性!A:A,0))</f>
        <v>17</v>
      </c>
      <c r="D3902" s="4">
        <f t="shared" si="432"/>
        <v>60</v>
      </c>
      <c r="E3902" s="4">
        <v>0</v>
      </c>
      <c r="F3902" s="4">
        <v>0</v>
      </c>
      <c r="G3902" s="4">
        <v>0</v>
      </c>
      <c r="H3902" s="4">
        <f t="shared" si="427"/>
        <v>990</v>
      </c>
      <c r="I3902" s="4">
        <f t="shared" si="428"/>
        <v>0</v>
      </c>
      <c r="J3902" s="4">
        <f t="shared" si="433"/>
        <v>2553</v>
      </c>
      <c r="K3902" s="4">
        <f t="shared" si="430"/>
        <v>6000</v>
      </c>
      <c r="L3902" s="4">
        <f>IF(D3902=1,"",VLOOKUP(D3902,系数!$AA$1:$AJ$12,MATCH(C3902,圣物评级,0),1))</f>
        <v>35</v>
      </c>
      <c r="M3902" s="4">
        <f t="shared" si="429"/>
        <v>40600</v>
      </c>
    </row>
    <row r="3903" spans="1:13" x14ac:dyDescent="0.3">
      <c r="A3903" s="4">
        <f t="shared" si="431"/>
        <v>81000033</v>
      </c>
      <c r="B3903" s="4">
        <v>2</v>
      </c>
      <c r="C3903" s="4">
        <f>INDEX(属性!F:F,MATCH(强化!A3903,属性!A:A,0))</f>
        <v>17</v>
      </c>
      <c r="D3903" s="4">
        <f t="shared" si="432"/>
        <v>61</v>
      </c>
      <c r="E3903" s="4">
        <v>0</v>
      </c>
      <c r="F3903" s="4">
        <v>0</v>
      </c>
      <c r="G3903" s="4">
        <v>0</v>
      </c>
      <c r="H3903" s="4">
        <f t="shared" si="427"/>
        <v>1000</v>
      </c>
      <c r="I3903" s="4">
        <f t="shared" si="428"/>
        <v>0</v>
      </c>
      <c r="J3903" s="4">
        <f t="shared" si="433"/>
        <v>2782</v>
      </c>
      <c r="K3903" s="4">
        <f t="shared" si="430"/>
        <v>6000</v>
      </c>
      <c r="L3903" s="4">
        <f>IF(D3903=1,"",VLOOKUP(D3903,系数!$AA$1:$AJ$12,MATCH(C3903,圣物评级,0),1))</f>
        <v>35</v>
      </c>
      <c r="M3903" s="4">
        <f t="shared" si="429"/>
        <v>43153</v>
      </c>
    </row>
    <row r="3904" spans="1:13" x14ac:dyDescent="0.3">
      <c r="A3904" s="4">
        <f t="shared" si="431"/>
        <v>81000033</v>
      </c>
      <c r="B3904" s="4">
        <v>2</v>
      </c>
      <c r="C3904" s="4">
        <f>INDEX(属性!F:F,MATCH(强化!A3904,属性!A:A,0))</f>
        <v>17</v>
      </c>
      <c r="D3904" s="4">
        <f t="shared" si="432"/>
        <v>62</v>
      </c>
      <c r="E3904" s="4">
        <v>0</v>
      </c>
      <c r="F3904" s="4">
        <v>0</v>
      </c>
      <c r="G3904" s="4">
        <v>0</v>
      </c>
      <c r="H3904" s="4">
        <f t="shared" si="427"/>
        <v>1010</v>
      </c>
      <c r="I3904" s="4">
        <f t="shared" si="428"/>
        <v>0</v>
      </c>
      <c r="J3904" s="4">
        <f t="shared" si="433"/>
        <v>3032</v>
      </c>
      <c r="K3904" s="4">
        <f t="shared" si="430"/>
        <v>6000</v>
      </c>
      <c r="L3904" s="4">
        <f>IF(D3904=1,"",VLOOKUP(D3904,系数!$AA$1:$AJ$12,MATCH(C3904,圣物评级,0),1))</f>
        <v>35</v>
      </c>
      <c r="M3904" s="4">
        <f t="shared" si="429"/>
        <v>45935</v>
      </c>
    </row>
    <row r="3905" spans="1:13" x14ac:dyDescent="0.3">
      <c r="A3905" s="4">
        <f t="shared" si="431"/>
        <v>81000033</v>
      </c>
      <c r="B3905" s="4">
        <v>2</v>
      </c>
      <c r="C3905" s="4">
        <f>INDEX(属性!F:F,MATCH(强化!A3905,属性!A:A,0))</f>
        <v>17</v>
      </c>
      <c r="D3905" s="4">
        <f t="shared" si="432"/>
        <v>63</v>
      </c>
      <c r="E3905" s="4">
        <v>0</v>
      </c>
      <c r="F3905" s="4">
        <v>0</v>
      </c>
      <c r="G3905" s="4">
        <v>0</v>
      </c>
      <c r="H3905" s="4">
        <f t="shared" si="427"/>
        <v>1020</v>
      </c>
      <c r="I3905" s="4">
        <f t="shared" si="428"/>
        <v>0</v>
      </c>
      <c r="J3905" s="4">
        <f t="shared" si="433"/>
        <v>3304</v>
      </c>
      <c r="K3905" s="4">
        <f t="shared" si="430"/>
        <v>6000</v>
      </c>
      <c r="L3905" s="4">
        <f>IF(D3905=1,"",VLOOKUP(D3905,系数!$AA$1:$AJ$12,MATCH(C3905,圣物评级,0),1))</f>
        <v>35</v>
      </c>
      <c r="M3905" s="4">
        <f t="shared" si="429"/>
        <v>48967</v>
      </c>
    </row>
    <row r="3906" spans="1:13" x14ac:dyDescent="0.3">
      <c r="A3906" s="4">
        <f t="shared" si="431"/>
        <v>81000033</v>
      </c>
      <c r="B3906" s="4">
        <v>2</v>
      </c>
      <c r="C3906" s="4">
        <f>INDEX(属性!F:F,MATCH(强化!A3906,属性!A:A,0))</f>
        <v>17</v>
      </c>
      <c r="D3906" s="4">
        <f t="shared" si="432"/>
        <v>64</v>
      </c>
      <c r="E3906" s="4">
        <v>0</v>
      </c>
      <c r="F3906" s="4">
        <v>0</v>
      </c>
      <c r="G3906" s="4">
        <v>0</v>
      </c>
      <c r="H3906" s="4">
        <f t="shared" si="427"/>
        <v>1030</v>
      </c>
      <c r="I3906" s="4">
        <f t="shared" si="428"/>
        <v>0</v>
      </c>
      <c r="J3906" s="4">
        <f t="shared" si="433"/>
        <v>3601</v>
      </c>
      <c r="K3906" s="4">
        <f t="shared" si="430"/>
        <v>6000</v>
      </c>
      <c r="L3906" s="4">
        <f>IF(D3906=1,"",VLOOKUP(D3906,系数!$AA$1:$AJ$12,MATCH(C3906,圣物评级,0),1))</f>
        <v>35</v>
      </c>
      <c r="M3906" s="4">
        <f t="shared" si="429"/>
        <v>52271</v>
      </c>
    </row>
    <row r="3907" spans="1:13" x14ac:dyDescent="0.3">
      <c r="A3907" s="4">
        <f t="shared" si="431"/>
        <v>81000033</v>
      </c>
      <c r="B3907" s="4">
        <v>2</v>
      </c>
      <c r="C3907" s="4">
        <f>INDEX(属性!F:F,MATCH(强化!A3907,属性!A:A,0))</f>
        <v>17</v>
      </c>
      <c r="D3907" s="4">
        <f t="shared" si="432"/>
        <v>65</v>
      </c>
      <c r="E3907" s="4">
        <v>0</v>
      </c>
      <c r="F3907" s="4">
        <v>0</v>
      </c>
      <c r="G3907" s="4">
        <v>0</v>
      </c>
      <c r="H3907" s="4">
        <f t="shared" ref="H3907:H3970" si="434">IF(B3907=1,0,VLOOKUP($C3907,圣物数值,2,0)+VLOOKUP($C3907,圣物数值,3,0)*($D3907-1))</f>
        <v>1040</v>
      </c>
      <c r="I3907" s="4">
        <f t="shared" ref="I3907:I3970" si="435">IF(B3907=2,0,VLOOKUP($C3907,圣物数值,2,0)+VLOOKUP($C3907,圣物数值,3,0)*($D3907-1))</f>
        <v>0</v>
      </c>
      <c r="J3907" s="4">
        <f t="shared" si="433"/>
        <v>3925</v>
      </c>
      <c r="K3907" s="4">
        <f t="shared" si="430"/>
        <v>6000</v>
      </c>
      <c r="L3907" s="4">
        <f>IF(D3907=1,"",VLOOKUP(D3907,系数!$AA$1:$AJ$12,MATCH(C3907,圣物评级,0),1))</f>
        <v>35</v>
      </c>
      <c r="M3907" s="4">
        <f t="shared" ref="M3907:M3970" si="436">IF(D3907=1,0,M3906+J3906)</f>
        <v>55872</v>
      </c>
    </row>
    <row r="3908" spans="1:13" x14ac:dyDescent="0.3">
      <c r="A3908" s="4">
        <f t="shared" si="431"/>
        <v>81000033</v>
      </c>
      <c r="B3908" s="4">
        <v>2</v>
      </c>
      <c r="C3908" s="4">
        <f>INDEX(属性!F:F,MATCH(强化!A3908,属性!A:A,0))</f>
        <v>17</v>
      </c>
      <c r="D3908" s="4">
        <f t="shared" si="432"/>
        <v>66</v>
      </c>
      <c r="E3908" s="4">
        <v>0</v>
      </c>
      <c r="F3908" s="4">
        <v>0</v>
      </c>
      <c r="G3908" s="4">
        <v>0</v>
      </c>
      <c r="H3908" s="4">
        <f t="shared" si="434"/>
        <v>1050</v>
      </c>
      <c r="I3908" s="4">
        <f t="shared" si="435"/>
        <v>0</v>
      </c>
      <c r="J3908" s="4">
        <f t="shared" si="433"/>
        <v>4278</v>
      </c>
      <c r="K3908" s="4">
        <f t="shared" si="430"/>
        <v>6000</v>
      </c>
      <c r="L3908" s="4">
        <f>IF(D3908=1,"",VLOOKUP(D3908,系数!$AA$1:$AJ$12,MATCH(C3908,圣物评级,0),1))</f>
        <v>35</v>
      </c>
      <c r="M3908" s="4">
        <f t="shared" si="436"/>
        <v>59797</v>
      </c>
    </row>
    <row r="3909" spans="1:13" x14ac:dyDescent="0.3">
      <c r="A3909" s="4">
        <f t="shared" si="431"/>
        <v>81000033</v>
      </c>
      <c r="B3909" s="4">
        <v>2</v>
      </c>
      <c r="C3909" s="4">
        <f>INDEX(属性!F:F,MATCH(强化!A3909,属性!A:A,0))</f>
        <v>17</v>
      </c>
      <c r="D3909" s="4">
        <f t="shared" si="432"/>
        <v>67</v>
      </c>
      <c r="E3909" s="4">
        <v>0</v>
      </c>
      <c r="F3909" s="4">
        <v>0</v>
      </c>
      <c r="G3909" s="4">
        <v>0</v>
      </c>
      <c r="H3909" s="4">
        <f t="shared" si="434"/>
        <v>1060</v>
      </c>
      <c r="I3909" s="4">
        <f t="shared" si="435"/>
        <v>0</v>
      </c>
      <c r="J3909" s="4">
        <f t="shared" si="433"/>
        <v>4663</v>
      </c>
      <c r="K3909" s="4">
        <f t="shared" si="430"/>
        <v>6000</v>
      </c>
      <c r="L3909" s="4">
        <f>IF(D3909=1,"",VLOOKUP(D3909,系数!$AA$1:$AJ$12,MATCH(C3909,圣物评级,0),1))</f>
        <v>35</v>
      </c>
      <c r="M3909" s="4">
        <f t="shared" si="436"/>
        <v>64075</v>
      </c>
    </row>
    <row r="3910" spans="1:13" x14ac:dyDescent="0.3">
      <c r="A3910" s="4">
        <f t="shared" si="431"/>
        <v>81000033</v>
      </c>
      <c r="B3910" s="4">
        <v>2</v>
      </c>
      <c r="C3910" s="4">
        <f>INDEX(属性!F:F,MATCH(强化!A3910,属性!A:A,0))</f>
        <v>17</v>
      </c>
      <c r="D3910" s="4">
        <f t="shared" si="432"/>
        <v>68</v>
      </c>
      <c r="E3910" s="4">
        <v>0</v>
      </c>
      <c r="F3910" s="4">
        <v>0</v>
      </c>
      <c r="G3910" s="4">
        <v>0</v>
      </c>
      <c r="H3910" s="4">
        <f t="shared" si="434"/>
        <v>1070</v>
      </c>
      <c r="I3910" s="4">
        <f t="shared" si="435"/>
        <v>0</v>
      </c>
      <c r="J3910" s="4">
        <f t="shared" si="433"/>
        <v>5082</v>
      </c>
      <c r="K3910" s="4">
        <f t="shared" si="430"/>
        <v>6000</v>
      </c>
      <c r="L3910" s="4">
        <f>IF(D3910=1,"",VLOOKUP(D3910,系数!$AA$1:$AJ$12,MATCH(C3910,圣物评级,0),1))</f>
        <v>35</v>
      </c>
      <c r="M3910" s="4">
        <f t="shared" si="436"/>
        <v>68738</v>
      </c>
    </row>
    <row r="3911" spans="1:13" x14ac:dyDescent="0.3">
      <c r="A3911" s="4">
        <f t="shared" si="431"/>
        <v>81000033</v>
      </c>
      <c r="B3911" s="4">
        <v>2</v>
      </c>
      <c r="C3911" s="4">
        <f>INDEX(属性!F:F,MATCH(强化!A3911,属性!A:A,0))</f>
        <v>17</v>
      </c>
      <c r="D3911" s="4">
        <f t="shared" si="432"/>
        <v>69</v>
      </c>
      <c r="E3911" s="4">
        <v>0</v>
      </c>
      <c r="F3911" s="4">
        <v>0</v>
      </c>
      <c r="G3911" s="4">
        <v>0</v>
      </c>
      <c r="H3911" s="4">
        <f t="shared" si="434"/>
        <v>1080</v>
      </c>
      <c r="I3911" s="4">
        <f t="shared" si="435"/>
        <v>0</v>
      </c>
      <c r="J3911" s="4">
        <f t="shared" si="433"/>
        <v>5539</v>
      </c>
      <c r="K3911" s="4">
        <f t="shared" si="430"/>
        <v>6000</v>
      </c>
      <c r="L3911" s="4">
        <f>IF(D3911=1,"",VLOOKUP(D3911,系数!$AA$1:$AJ$12,MATCH(C3911,圣物评级,0),1))</f>
        <v>35</v>
      </c>
      <c r="M3911" s="4">
        <f t="shared" si="436"/>
        <v>73820</v>
      </c>
    </row>
    <row r="3912" spans="1:13" x14ac:dyDescent="0.3">
      <c r="A3912" s="4">
        <f t="shared" si="431"/>
        <v>81000033</v>
      </c>
      <c r="B3912" s="4">
        <v>2</v>
      </c>
      <c r="C3912" s="4">
        <f>INDEX(属性!F:F,MATCH(强化!A3912,属性!A:A,0))</f>
        <v>17</v>
      </c>
      <c r="D3912" s="4">
        <f t="shared" si="432"/>
        <v>70</v>
      </c>
      <c r="E3912" s="4">
        <v>0</v>
      </c>
      <c r="F3912" s="4">
        <v>0</v>
      </c>
      <c r="G3912" s="4">
        <v>0</v>
      </c>
      <c r="H3912" s="4">
        <f t="shared" si="434"/>
        <v>1090</v>
      </c>
      <c r="I3912" s="4">
        <f t="shared" si="435"/>
        <v>0</v>
      </c>
      <c r="J3912" s="4">
        <f t="shared" si="433"/>
        <v>6037</v>
      </c>
      <c r="K3912" s="4">
        <f t="shared" si="430"/>
        <v>6000</v>
      </c>
      <c r="L3912" s="4">
        <f>IF(D3912=1,"",VLOOKUP(D3912,系数!$AA$1:$AJ$12,MATCH(C3912,圣物评级,0),1))</f>
        <v>40</v>
      </c>
      <c r="M3912" s="4">
        <f t="shared" si="436"/>
        <v>79359</v>
      </c>
    </row>
    <row r="3913" spans="1:13" x14ac:dyDescent="0.3">
      <c r="A3913" s="4">
        <f t="shared" si="431"/>
        <v>81000033</v>
      </c>
      <c r="B3913" s="4">
        <v>2</v>
      </c>
      <c r="C3913" s="4">
        <f>INDEX(属性!F:F,MATCH(强化!A3913,属性!A:A,0))</f>
        <v>17</v>
      </c>
      <c r="D3913" s="4">
        <f t="shared" si="432"/>
        <v>71</v>
      </c>
      <c r="E3913" s="4">
        <v>0</v>
      </c>
      <c r="F3913" s="4">
        <v>0</v>
      </c>
      <c r="G3913" s="4">
        <v>0</v>
      </c>
      <c r="H3913" s="4">
        <f t="shared" si="434"/>
        <v>1100</v>
      </c>
      <c r="I3913" s="4">
        <f t="shared" si="435"/>
        <v>0</v>
      </c>
      <c r="J3913" s="4">
        <f t="shared" si="433"/>
        <v>6701</v>
      </c>
      <c r="K3913" s="4">
        <f t="shared" si="430"/>
        <v>6000</v>
      </c>
      <c r="L3913" s="4">
        <f>IF(D3913=1,"",VLOOKUP(D3913,系数!$AA$1:$AJ$12,MATCH(C3913,圣物评级,0),1))</f>
        <v>40</v>
      </c>
      <c r="M3913" s="4">
        <f t="shared" si="436"/>
        <v>85396</v>
      </c>
    </row>
    <row r="3914" spans="1:13" x14ac:dyDescent="0.3">
      <c r="A3914" s="4">
        <f t="shared" si="431"/>
        <v>81000033</v>
      </c>
      <c r="B3914" s="4">
        <v>2</v>
      </c>
      <c r="C3914" s="4">
        <f>INDEX(属性!F:F,MATCH(强化!A3914,属性!A:A,0))</f>
        <v>17</v>
      </c>
      <c r="D3914" s="4">
        <f t="shared" si="432"/>
        <v>72</v>
      </c>
      <c r="E3914" s="4">
        <v>0</v>
      </c>
      <c r="F3914" s="4">
        <v>0</v>
      </c>
      <c r="G3914" s="4">
        <v>0</v>
      </c>
      <c r="H3914" s="4">
        <f t="shared" si="434"/>
        <v>1110</v>
      </c>
      <c r="I3914" s="4">
        <f t="shared" si="435"/>
        <v>0</v>
      </c>
      <c r="J3914" s="4">
        <f t="shared" si="433"/>
        <v>7438</v>
      </c>
      <c r="K3914" s="4">
        <f t="shared" si="430"/>
        <v>6000</v>
      </c>
      <c r="L3914" s="4">
        <f>IF(D3914=1,"",VLOOKUP(D3914,系数!$AA$1:$AJ$12,MATCH(C3914,圣物评级,0),1))</f>
        <v>40</v>
      </c>
      <c r="M3914" s="4">
        <f t="shared" si="436"/>
        <v>92097</v>
      </c>
    </row>
    <row r="3915" spans="1:13" x14ac:dyDescent="0.3">
      <c r="A3915" s="4">
        <f t="shared" si="431"/>
        <v>81000033</v>
      </c>
      <c r="B3915" s="4">
        <v>2</v>
      </c>
      <c r="C3915" s="4">
        <f>INDEX(属性!F:F,MATCH(强化!A3915,属性!A:A,0))</f>
        <v>17</v>
      </c>
      <c r="D3915" s="4">
        <f t="shared" si="432"/>
        <v>73</v>
      </c>
      <c r="E3915" s="4">
        <v>0</v>
      </c>
      <c r="F3915" s="4">
        <v>0</v>
      </c>
      <c r="G3915" s="4">
        <v>0</v>
      </c>
      <c r="H3915" s="4">
        <f t="shared" si="434"/>
        <v>1120</v>
      </c>
      <c r="I3915" s="4">
        <f t="shared" si="435"/>
        <v>0</v>
      </c>
      <c r="J3915" s="4">
        <f t="shared" si="433"/>
        <v>8256</v>
      </c>
      <c r="K3915" s="4">
        <f t="shared" si="430"/>
        <v>6000</v>
      </c>
      <c r="L3915" s="4">
        <f>IF(D3915=1,"",VLOOKUP(D3915,系数!$AA$1:$AJ$12,MATCH(C3915,圣物评级,0),1))</f>
        <v>40</v>
      </c>
      <c r="M3915" s="4">
        <f t="shared" si="436"/>
        <v>99535</v>
      </c>
    </row>
    <row r="3916" spans="1:13" x14ac:dyDescent="0.3">
      <c r="A3916" s="4">
        <f t="shared" si="431"/>
        <v>81000033</v>
      </c>
      <c r="B3916" s="4">
        <v>2</v>
      </c>
      <c r="C3916" s="4">
        <f>INDEX(属性!F:F,MATCH(强化!A3916,属性!A:A,0))</f>
        <v>17</v>
      </c>
      <c r="D3916" s="4">
        <f t="shared" si="432"/>
        <v>74</v>
      </c>
      <c r="E3916" s="4">
        <v>0</v>
      </c>
      <c r="F3916" s="4">
        <v>0</v>
      </c>
      <c r="G3916" s="4">
        <v>0</v>
      </c>
      <c r="H3916" s="4">
        <f t="shared" si="434"/>
        <v>1130</v>
      </c>
      <c r="I3916" s="4">
        <f t="shared" si="435"/>
        <v>0</v>
      </c>
      <c r="J3916" s="4">
        <f t="shared" si="433"/>
        <v>9164</v>
      </c>
      <c r="K3916" s="4">
        <f t="shared" si="430"/>
        <v>6000</v>
      </c>
      <c r="L3916" s="4">
        <f>IF(D3916=1,"",VLOOKUP(D3916,系数!$AA$1:$AJ$12,MATCH(C3916,圣物评级,0),1))</f>
        <v>40</v>
      </c>
      <c r="M3916" s="4">
        <f t="shared" si="436"/>
        <v>107791</v>
      </c>
    </row>
    <row r="3917" spans="1:13" x14ac:dyDescent="0.3">
      <c r="A3917" s="4">
        <f t="shared" si="431"/>
        <v>81000033</v>
      </c>
      <c r="B3917" s="4">
        <v>2</v>
      </c>
      <c r="C3917" s="4">
        <f>INDEX(属性!F:F,MATCH(强化!A3917,属性!A:A,0))</f>
        <v>17</v>
      </c>
      <c r="D3917" s="4">
        <f t="shared" si="432"/>
        <v>75</v>
      </c>
      <c r="E3917" s="4">
        <v>0</v>
      </c>
      <c r="F3917" s="4">
        <v>0</v>
      </c>
      <c r="G3917" s="4">
        <v>0</v>
      </c>
      <c r="H3917" s="4">
        <f t="shared" si="434"/>
        <v>1140</v>
      </c>
      <c r="I3917" s="4">
        <f t="shared" si="435"/>
        <v>0</v>
      </c>
      <c r="J3917" s="4">
        <f t="shared" si="433"/>
        <v>10172</v>
      </c>
      <c r="K3917" s="4">
        <f t="shared" si="430"/>
        <v>6000</v>
      </c>
      <c r="L3917" s="4">
        <f>IF(D3917=1,"",VLOOKUP(D3917,系数!$AA$1:$AJ$12,MATCH(C3917,圣物评级,0),1))</f>
        <v>40</v>
      </c>
      <c r="M3917" s="4">
        <f t="shared" si="436"/>
        <v>116955</v>
      </c>
    </row>
    <row r="3918" spans="1:13" x14ac:dyDescent="0.3">
      <c r="A3918" s="4">
        <f t="shared" si="431"/>
        <v>81000033</v>
      </c>
      <c r="B3918" s="4">
        <v>2</v>
      </c>
      <c r="C3918" s="4">
        <f>INDEX(属性!F:F,MATCH(强化!A3918,属性!A:A,0))</f>
        <v>17</v>
      </c>
      <c r="D3918" s="4">
        <f t="shared" si="432"/>
        <v>76</v>
      </c>
      <c r="E3918" s="4">
        <v>0</v>
      </c>
      <c r="F3918" s="4">
        <v>0</v>
      </c>
      <c r="G3918" s="4">
        <v>0</v>
      </c>
      <c r="H3918" s="4">
        <f t="shared" si="434"/>
        <v>1150</v>
      </c>
      <c r="I3918" s="4">
        <f t="shared" si="435"/>
        <v>0</v>
      </c>
      <c r="J3918" s="4">
        <f t="shared" si="433"/>
        <v>11290</v>
      </c>
      <c r="K3918" s="4">
        <f t="shared" si="430"/>
        <v>6000</v>
      </c>
      <c r="L3918" s="4">
        <f>IF(D3918=1,"",VLOOKUP(D3918,系数!$AA$1:$AJ$12,MATCH(C3918,圣物评级,0),1))</f>
        <v>40</v>
      </c>
      <c r="M3918" s="4">
        <f t="shared" si="436"/>
        <v>127127</v>
      </c>
    </row>
    <row r="3919" spans="1:13" x14ac:dyDescent="0.3">
      <c r="A3919" s="4">
        <f t="shared" si="431"/>
        <v>81000033</v>
      </c>
      <c r="B3919" s="4">
        <v>2</v>
      </c>
      <c r="C3919" s="4">
        <f>INDEX(属性!F:F,MATCH(强化!A3919,属性!A:A,0))</f>
        <v>17</v>
      </c>
      <c r="D3919" s="4">
        <f t="shared" si="432"/>
        <v>77</v>
      </c>
      <c r="E3919" s="4">
        <v>0</v>
      </c>
      <c r="F3919" s="4">
        <v>0</v>
      </c>
      <c r="G3919" s="4">
        <v>0</v>
      </c>
      <c r="H3919" s="4">
        <f t="shared" si="434"/>
        <v>1160</v>
      </c>
      <c r="I3919" s="4">
        <f t="shared" si="435"/>
        <v>0</v>
      </c>
      <c r="J3919" s="4">
        <f t="shared" si="433"/>
        <v>12531</v>
      </c>
      <c r="K3919" s="4">
        <f t="shared" si="430"/>
        <v>6000</v>
      </c>
      <c r="L3919" s="4">
        <f>IF(D3919=1,"",VLOOKUP(D3919,系数!$AA$1:$AJ$12,MATCH(C3919,圣物评级,0),1))</f>
        <v>40</v>
      </c>
      <c r="M3919" s="4">
        <f t="shared" si="436"/>
        <v>138417</v>
      </c>
    </row>
    <row r="3920" spans="1:13" x14ac:dyDescent="0.3">
      <c r="A3920" s="4">
        <f t="shared" si="431"/>
        <v>81000033</v>
      </c>
      <c r="B3920" s="4">
        <v>2</v>
      </c>
      <c r="C3920" s="4">
        <f>INDEX(属性!F:F,MATCH(强化!A3920,属性!A:A,0))</f>
        <v>17</v>
      </c>
      <c r="D3920" s="4">
        <f t="shared" si="432"/>
        <v>78</v>
      </c>
      <c r="E3920" s="4">
        <v>0</v>
      </c>
      <c r="F3920" s="4">
        <v>0</v>
      </c>
      <c r="G3920" s="4">
        <v>0</v>
      </c>
      <c r="H3920" s="4">
        <f t="shared" si="434"/>
        <v>1170</v>
      </c>
      <c r="I3920" s="4">
        <f t="shared" si="435"/>
        <v>0</v>
      </c>
      <c r="J3920" s="4">
        <f t="shared" si="433"/>
        <v>13909</v>
      </c>
      <c r="K3920" s="4">
        <f t="shared" si="430"/>
        <v>6000</v>
      </c>
      <c r="L3920" s="4">
        <f>IF(D3920=1,"",VLOOKUP(D3920,系数!$AA$1:$AJ$12,MATCH(C3920,圣物评级,0),1))</f>
        <v>40</v>
      </c>
      <c r="M3920" s="4">
        <f t="shared" si="436"/>
        <v>150948</v>
      </c>
    </row>
    <row r="3921" spans="1:13" x14ac:dyDescent="0.3">
      <c r="A3921" s="4">
        <f t="shared" si="431"/>
        <v>81000033</v>
      </c>
      <c r="B3921" s="4">
        <v>2</v>
      </c>
      <c r="C3921" s="4">
        <f>INDEX(属性!F:F,MATCH(强化!A3921,属性!A:A,0))</f>
        <v>17</v>
      </c>
      <c r="D3921" s="4">
        <f t="shared" si="432"/>
        <v>79</v>
      </c>
      <c r="E3921" s="4">
        <v>0</v>
      </c>
      <c r="F3921" s="4">
        <v>0</v>
      </c>
      <c r="G3921" s="4">
        <v>0</v>
      </c>
      <c r="H3921" s="4">
        <f t="shared" si="434"/>
        <v>1180</v>
      </c>
      <c r="I3921" s="4">
        <f t="shared" si="435"/>
        <v>0</v>
      </c>
      <c r="J3921" s="4">
        <f t="shared" si="433"/>
        <v>15438</v>
      </c>
      <c r="K3921" s="4">
        <f t="shared" si="430"/>
        <v>6000</v>
      </c>
      <c r="L3921" s="4">
        <f>IF(D3921=1,"",VLOOKUP(D3921,系数!$AA$1:$AJ$12,MATCH(C3921,圣物评级,0),1))</f>
        <v>40</v>
      </c>
      <c r="M3921" s="4">
        <f t="shared" si="436"/>
        <v>164857</v>
      </c>
    </row>
    <row r="3922" spans="1:13" x14ac:dyDescent="0.3">
      <c r="A3922" s="4">
        <f t="shared" si="431"/>
        <v>81000033</v>
      </c>
      <c r="B3922" s="4">
        <v>2</v>
      </c>
      <c r="C3922" s="4">
        <f>INDEX(属性!F:F,MATCH(强化!A3922,属性!A:A,0))</f>
        <v>17</v>
      </c>
      <c r="D3922" s="4">
        <f t="shared" si="432"/>
        <v>80</v>
      </c>
      <c r="E3922" s="4">
        <v>0</v>
      </c>
      <c r="F3922" s="4">
        <v>0</v>
      </c>
      <c r="G3922" s="4">
        <v>0</v>
      </c>
      <c r="H3922" s="4">
        <f t="shared" si="434"/>
        <v>1190</v>
      </c>
      <c r="I3922" s="4">
        <f t="shared" si="435"/>
        <v>0</v>
      </c>
      <c r="J3922" s="4">
        <f t="shared" si="433"/>
        <v>18000</v>
      </c>
      <c r="K3922" s="4">
        <f t="shared" si="430"/>
        <v>6000</v>
      </c>
      <c r="L3922" s="4">
        <f>IF(D3922=1,"",VLOOKUP(D3922,系数!$AA$1:$AJ$12,MATCH(C3922,圣物评级,0),1))</f>
        <v>45</v>
      </c>
      <c r="M3922" s="4">
        <f t="shared" si="436"/>
        <v>180295</v>
      </c>
    </row>
    <row r="3923" spans="1:13" x14ac:dyDescent="0.3">
      <c r="A3923" s="4">
        <f t="shared" si="431"/>
        <v>81000033</v>
      </c>
      <c r="B3923" s="4">
        <v>2</v>
      </c>
      <c r="C3923" s="4">
        <f>INDEX(属性!F:F,MATCH(强化!A3923,属性!A:A,0))</f>
        <v>17</v>
      </c>
      <c r="D3923" s="4">
        <f t="shared" si="432"/>
        <v>81</v>
      </c>
      <c r="E3923" s="4">
        <v>0</v>
      </c>
      <c r="F3923" s="4">
        <v>0</v>
      </c>
      <c r="G3923" s="4">
        <v>0</v>
      </c>
      <c r="H3923" s="4">
        <f t="shared" si="434"/>
        <v>1200</v>
      </c>
      <c r="I3923" s="4">
        <f t="shared" si="435"/>
        <v>0</v>
      </c>
      <c r="J3923" s="4">
        <f t="shared" si="433"/>
        <v>21000</v>
      </c>
      <c r="K3923" s="4">
        <f t="shared" si="430"/>
        <v>6000</v>
      </c>
      <c r="L3923" s="4">
        <f>IF(D3923=1,"",VLOOKUP(D3923,系数!$AA$1:$AJ$12,MATCH(C3923,圣物评级,0),1))</f>
        <v>45</v>
      </c>
      <c r="M3923" s="4">
        <f t="shared" si="436"/>
        <v>198295</v>
      </c>
    </row>
    <row r="3924" spans="1:13" x14ac:dyDescent="0.3">
      <c r="A3924" s="4">
        <f t="shared" si="431"/>
        <v>81000033</v>
      </c>
      <c r="B3924" s="4">
        <v>2</v>
      </c>
      <c r="C3924" s="4">
        <f>INDEX(属性!F:F,MATCH(强化!A3924,属性!A:A,0))</f>
        <v>17</v>
      </c>
      <c r="D3924" s="4">
        <f t="shared" si="432"/>
        <v>82</v>
      </c>
      <c r="E3924" s="4">
        <v>0</v>
      </c>
      <c r="F3924" s="4">
        <v>0</v>
      </c>
      <c r="G3924" s="4">
        <v>0</v>
      </c>
      <c r="H3924" s="4">
        <f t="shared" si="434"/>
        <v>1210</v>
      </c>
      <c r="I3924" s="4">
        <f t="shared" si="435"/>
        <v>0</v>
      </c>
      <c r="J3924" s="4">
        <f t="shared" si="433"/>
        <v>24000</v>
      </c>
      <c r="K3924" s="4">
        <f t="shared" si="430"/>
        <v>6000</v>
      </c>
      <c r="L3924" s="4">
        <f>IF(D3924=1,"",VLOOKUP(D3924,系数!$AA$1:$AJ$12,MATCH(C3924,圣物评级,0),1))</f>
        <v>45</v>
      </c>
      <c r="M3924" s="4">
        <f t="shared" si="436"/>
        <v>219295</v>
      </c>
    </row>
    <row r="3925" spans="1:13" x14ac:dyDescent="0.3">
      <c r="A3925" s="4">
        <f t="shared" si="431"/>
        <v>81000033</v>
      </c>
      <c r="B3925" s="4">
        <v>2</v>
      </c>
      <c r="C3925" s="4">
        <f>INDEX(属性!F:F,MATCH(强化!A3925,属性!A:A,0))</f>
        <v>17</v>
      </c>
      <c r="D3925" s="4">
        <f t="shared" si="432"/>
        <v>83</v>
      </c>
      <c r="E3925" s="4">
        <v>0</v>
      </c>
      <c r="F3925" s="4">
        <v>0</v>
      </c>
      <c r="G3925" s="4">
        <v>0</v>
      </c>
      <c r="H3925" s="4">
        <f t="shared" si="434"/>
        <v>1220</v>
      </c>
      <c r="I3925" s="4">
        <f t="shared" si="435"/>
        <v>0</v>
      </c>
      <c r="J3925" s="4">
        <f t="shared" si="433"/>
        <v>27000</v>
      </c>
      <c r="K3925" s="4">
        <f t="shared" si="430"/>
        <v>6000</v>
      </c>
      <c r="L3925" s="4">
        <f>IF(D3925=1,"",VLOOKUP(D3925,系数!$AA$1:$AJ$12,MATCH(C3925,圣物评级,0),1))</f>
        <v>45</v>
      </c>
      <c r="M3925" s="4">
        <f t="shared" si="436"/>
        <v>243295</v>
      </c>
    </row>
    <row r="3926" spans="1:13" x14ac:dyDescent="0.3">
      <c r="A3926" s="4">
        <f t="shared" si="431"/>
        <v>81000033</v>
      </c>
      <c r="B3926" s="4">
        <v>2</v>
      </c>
      <c r="C3926" s="4">
        <f>INDEX(属性!F:F,MATCH(强化!A3926,属性!A:A,0))</f>
        <v>17</v>
      </c>
      <c r="D3926" s="4">
        <f t="shared" si="432"/>
        <v>84</v>
      </c>
      <c r="E3926" s="4">
        <v>0</v>
      </c>
      <c r="F3926" s="4">
        <v>0</v>
      </c>
      <c r="G3926" s="4">
        <v>0</v>
      </c>
      <c r="H3926" s="4">
        <f t="shared" si="434"/>
        <v>1230</v>
      </c>
      <c r="I3926" s="4">
        <f t="shared" si="435"/>
        <v>0</v>
      </c>
      <c r="J3926" s="4">
        <f t="shared" si="433"/>
        <v>30000</v>
      </c>
      <c r="K3926" s="4">
        <f t="shared" si="430"/>
        <v>6000</v>
      </c>
      <c r="L3926" s="4">
        <f>IF(D3926=1,"",VLOOKUP(D3926,系数!$AA$1:$AJ$12,MATCH(C3926,圣物评级,0),1))</f>
        <v>45</v>
      </c>
      <c r="M3926" s="4">
        <f t="shared" si="436"/>
        <v>270295</v>
      </c>
    </row>
    <row r="3927" spans="1:13" x14ac:dyDescent="0.3">
      <c r="A3927" s="4">
        <f t="shared" si="431"/>
        <v>81000033</v>
      </c>
      <c r="B3927" s="4">
        <v>2</v>
      </c>
      <c r="C3927" s="4">
        <f>INDEX(属性!F:F,MATCH(强化!A3927,属性!A:A,0))</f>
        <v>17</v>
      </c>
      <c r="D3927" s="4">
        <f t="shared" si="432"/>
        <v>85</v>
      </c>
      <c r="E3927" s="4">
        <v>0</v>
      </c>
      <c r="F3927" s="4">
        <v>0</v>
      </c>
      <c r="G3927" s="4">
        <v>0</v>
      </c>
      <c r="H3927" s="4">
        <f t="shared" si="434"/>
        <v>1240</v>
      </c>
      <c r="I3927" s="4">
        <f t="shared" si="435"/>
        <v>0</v>
      </c>
      <c r="J3927" s="4">
        <f t="shared" si="433"/>
        <v>35000</v>
      </c>
      <c r="K3927" s="4">
        <f t="shared" si="430"/>
        <v>6000</v>
      </c>
      <c r="L3927" s="4">
        <f>IF(D3927=1,"",VLOOKUP(D3927,系数!$AA$1:$AJ$12,MATCH(C3927,圣物评级,0),1))</f>
        <v>45</v>
      </c>
      <c r="M3927" s="4">
        <f t="shared" si="436"/>
        <v>300295</v>
      </c>
    </row>
    <row r="3928" spans="1:13" x14ac:dyDescent="0.3">
      <c r="A3928" s="4">
        <f t="shared" si="431"/>
        <v>81000033</v>
      </c>
      <c r="B3928" s="4">
        <v>2</v>
      </c>
      <c r="C3928" s="4">
        <f>INDEX(属性!F:F,MATCH(强化!A3928,属性!A:A,0))</f>
        <v>17</v>
      </c>
      <c r="D3928" s="4">
        <f t="shared" si="432"/>
        <v>86</v>
      </c>
      <c r="E3928" s="4">
        <v>0</v>
      </c>
      <c r="F3928" s="4">
        <v>0</v>
      </c>
      <c r="G3928" s="4">
        <v>0</v>
      </c>
      <c r="H3928" s="4">
        <f t="shared" si="434"/>
        <v>1250</v>
      </c>
      <c r="I3928" s="4">
        <f t="shared" si="435"/>
        <v>0</v>
      </c>
      <c r="J3928" s="4">
        <f t="shared" si="433"/>
        <v>40000</v>
      </c>
      <c r="K3928" s="4">
        <f t="shared" si="430"/>
        <v>6000</v>
      </c>
      <c r="L3928" s="4">
        <f>IF(D3928=1,"",VLOOKUP(D3928,系数!$AA$1:$AJ$12,MATCH(C3928,圣物评级,0),1))</f>
        <v>45</v>
      </c>
      <c r="M3928" s="4">
        <f t="shared" si="436"/>
        <v>335295</v>
      </c>
    </row>
    <row r="3929" spans="1:13" x14ac:dyDescent="0.3">
      <c r="A3929" s="4">
        <f t="shared" si="431"/>
        <v>81000033</v>
      </c>
      <c r="B3929" s="4">
        <v>2</v>
      </c>
      <c r="C3929" s="4">
        <f>INDEX(属性!F:F,MATCH(强化!A3929,属性!A:A,0))</f>
        <v>17</v>
      </c>
      <c r="D3929" s="4">
        <f t="shared" si="432"/>
        <v>87</v>
      </c>
      <c r="E3929" s="4">
        <v>0</v>
      </c>
      <c r="F3929" s="4">
        <v>0</v>
      </c>
      <c r="G3929" s="4">
        <v>0</v>
      </c>
      <c r="H3929" s="4">
        <f t="shared" si="434"/>
        <v>1260</v>
      </c>
      <c r="I3929" s="4">
        <f t="shared" si="435"/>
        <v>0</v>
      </c>
      <c r="J3929" s="4">
        <f t="shared" si="433"/>
        <v>45000</v>
      </c>
      <c r="K3929" s="4">
        <f t="shared" si="430"/>
        <v>6000</v>
      </c>
      <c r="L3929" s="4">
        <f>IF(D3929=1,"",VLOOKUP(D3929,系数!$AA$1:$AJ$12,MATCH(C3929,圣物评级,0),1))</f>
        <v>45</v>
      </c>
      <c r="M3929" s="4">
        <f t="shared" si="436"/>
        <v>375295</v>
      </c>
    </row>
    <row r="3930" spans="1:13" x14ac:dyDescent="0.3">
      <c r="A3930" s="4">
        <f t="shared" si="431"/>
        <v>81000033</v>
      </c>
      <c r="B3930" s="4">
        <v>2</v>
      </c>
      <c r="C3930" s="4">
        <f>INDEX(属性!F:F,MATCH(强化!A3930,属性!A:A,0))</f>
        <v>17</v>
      </c>
      <c r="D3930" s="4">
        <f t="shared" si="432"/>
        <v>88</v>
      </c>
      <c r="E3930" s="4">
        <v>0</v>
      </c>
      <c r="F3930" s="4">
        <v>0</v>
      </c>
      <c r="G3930" s="4">
        <v>0</v>
      </c>
      <c r="H3930" s="4">
        <f t="shared" si="434"/>
        <v>1270</v>
      </c>
      <c r="I3930" s="4">
        <f t="shared" si="435"/>
        <v>0</v>
      </c>
      <c r="J3930" s="4">
        <f t="shared" si="433"/>
        <v>50000</v>
      </c>
      <c r="K3930" s="4">
        <f t="shared" si="430"/>
        <v>6000</v>
      </c>
      <c r="L3930" s="4">
        <f>IF(D3930=1,"",VLOOKUP(D3930,系数!$AA$1:$AJ$12,MATCH(C3930,圣物评级,0),1))</f>
        <v>45</v>
      </c>
      <c r="M3930" s="4">
        <f t="shared" si="436"/>
        <v>420295</v>
      </c>
    </row>
    <row r="3931" spans="1:13" x14ac:dyDescent="0.3">
      <c r="A3931" s="4">
        <f t="shared" si="431"/>
        <v>81000033</v>
      </c>
      <c r="B3931" s="4">
        <v>2</v>
      </c>
      <c r="C3931" s="4">
        <f>INDEX(属性!F:F,MATCH(强化!A3931,属性!A:A,0))</f>
        <v>17</v>
      </c>
      <c r="D3931" s="4">
        <f t="shared" si="432"/>
        <v>89</v>
      </c>
      <c r="E3931" s="4">
        <v>0</v>
      </c>
      <c r="F3931" s="4">
        <v>0</v>
      </c>
      <c r="G3931" s="4">
        <v>0</v>
      </c>
      <c r="H3931" s="4">
        <f t="shared" si="434"/>
        <v>1280</v>
      </c>
      <c r="I3931" s="4">
        <f t="shared" si="435"/>
        <v>0</v>
      </c>
      <c r="J3931" s="4">
        <f t="shared" si="433"/>
        <v>55000</v>
      </c>
      <c r="K3931" s="4">
        <f t="shared" si="430"/>
        <v>6000</v>
      </c>
      <c r="L3931" s="4">
        <f>IF(D3931=1,"",VLOOKUP(D3931,系数!$AA$1:$AJ$12,MATCH(C3931,圣物评级,0),1))</f>
        <v>45</v>
      </c>
      <c r="M3931" s="4">
        <f t="shared" si="436"/>
        <v>470295</v>
      </c>
    </row>
    <row r="3932" spans="1:13" x14ac:dyDescent="0.3">
      <c r="A3932" s="4">
        <f t="shared" si="431"/>
        <v>81000033</v>
      </c>
      <c r="B3932" s="4">
        <v>2</v>
      </c>
      <c r="C3932" s="4">
        <f>INDEX(属性!F:F,MATCH(强化!A3932,属性!A:A,0))</f>
        <v>17</v>
      </c>
      <c r="D3932" s="4">
        <f t="shared" si="432"/>
        <v>90</v>
      </c>
      <c r="E3932" s="4">
        <v>0</v>
      </c>
      <c r="F3932" s="4">
        <v>0</v>
      </c>
      <c r="G3932" s="4">
        <v>0</v>
      </c>
      <c r="H3932" s="4">
        <f t="shared" si="434"/>
        <v>1290</v>
      </c>
      <c r="I3932" s="4">
        <f t="shared" si="435"/>
        <v>0</v>
      </c>
      <c r="J3932" s="4">
        <f t="shared" si="433"/>
        <v>55000</v>
      </c>
      <c r="K3932" s="4">
        <f t="shared" si="430"/>
        <v>6000</v>
      </c>
      <c r="L3932" s="4">
        <f>IF(D3932=1,"",VLOOKUP(D3932,系数!$AA$1:$AJ$12,MATCH(C3932,圣物评级,0),1))</f>
        <v>50</v>
      </c>
      <c r="M3932" s="4">
        <f t="shared" si="436"/>
        <v>525295</v>
      </c>
    </row>
    <row r="3933" spans="1:13" x14ac:dyDescent="0.3">
      <c r="A3933" s="4">
        <f t="shared" si="431"/>
        <v>81000033</v>
      </c>
      <c r="B3933" s="4">
        <v>2</v>
      </c>
      <c r="C3933" s="4">
        <f>INDEX(属性!F:F,MATCH(强化!A3933,属性!A:A,0))</f>
        <v>17</v>
      </c>
      <c r="D3933" s="4">
        <f t="shared" si="432"/>
        <v>91</v>
      </c>
      <c r="E3933" s="4">
        <v>0</v>
      </c>
      <c r="F3933" s="4">
        <v>0</v>
      </c>
      <c r="G3933" s="4">
        <v>0</v>
      </c>
      <c r="H3933" s="4">
        <f t="shared" si="434"/>
        <v>1300</v>
      </c>
      <c r="I3933" s="4">
        <f t="shared" si="435"/>
        <v>0</v>
      </c>
      <c r="J3933" s="4">
        <f t="shared" si="433"/>
        <v>55000</v>
      </c>
      <c r="K3933" s="4">
        <f t="shared" si="430"/>
        <v>6000</v>
      </c>
      <c r="L3933" s="4">
        <f>IF(D3933=1,"",VLOOKUP(D3933,系数!$AA$1:$AJ$12,MATCH(C3933,圣物评级,0),1))</f>
        <v>50</v>
      </c>
      <c r="M3933" s="4">
        <f t="shared" si="436"/>
        <v>580295</v>
      </c>
    </row>
    <row r="3934" spans="1:13" x14ac:dyDescent="0.3">
      <c r="A3934" s="4">
        <f t="shared" si="431"/>
        <v>81000033</v>
      </c>
      <c r="B3934" s="4">
        <v>2</v>
      </c>
      <c r="C3934" s="4">
        <f>INDEX(属性!F:F,MATCH(强化!A3934,属性!A:A,0))</f>
        <v>17</v>
      </c>
      <c r="D3934" s="4">
        <f t="shared" si="432"/>
        <v>92</v>
      </c>
      <c r="E3934" s="4">
        <v>0</v>
      </c>
      <c r="F3934" s="4">
        <v>0</v>
      </c>
      <c r="G3934" s="4">
        <v>0</v>
      </c>
      <c r="H3934" s="4">
        <f t="shared" si="434"/>
        <v>1310</v>
      </c>
      <c r="I3934" s="4">
        <f t="shared" si="435"/>
        <v>0</v>
      </c>
      <c r="J3934" s="4">
        <f t="shared" si="433"/>
        <v>55000</v>
      </c>
      <c r="K3934" s="4">
        <f t="shared" si="430"/>
        <v>6000</v>
      </c>
      <c r="L3934" s="4">
        <f>IF(D3934=1,"",VLOOKUP(D3934,系数!$AA$1:$AJ$12,MATCH(C3934,圣物评级,0),1))</f>
        <v>50</v>
      </c>
      <c r="M3934" s="4">
        <f t="shared" si="436"/>
        <v>635295</v>
      </c>
    </row>
    <row r="3935" spans="1:13" x14ac:dyDescent="0.3">
      <c r="A3935" s="4">
        <f t="shared" si="431"/>
        <v>81000033</v>
      </c>
      <c r="B3935" s="4">
        <v>2</v>
      </c>
      <c r="C3935" s="4">
        <f>INDEX(属性!F:F,MATCH(强化!A3935,属性!A:A,0))</f>
        <v>17</v>
      </c>
      <c r="D3935" s="4">
        <f t="shared" si="432"/>
        <v>93</v>
      </c>
      <c r="E3935" s="4">
        <v>0</v>
      </c>
      <c r="F3935" s="4">
        <v>0</v>
      </c>
      <c r="G3935" s="4">
        <v>0</v>
      </c>
      <c r="H3935" s="4">
        <f t="shared" si="434"/>
        <v>1320</v>
      </c>
      <c r="I3935" s="4">
        <f t="shared" si="435"/>
        <v>0</v>
      </c>
      <c r="J3935" s="4">
        <f t="shared" si="433"/>
        <v>55000</v>
      </c>
      <c r="K3935" s="4">
        <f t="shared" si="430"/>
        <v>6000</v>
      </c>
      <c r="L3935" s="4">
        <f>IF(D3935=1,"",VLOOKUP(D3935,系数!$AA$1:$AJ$12,MATCH(C3935,圣物评级,0),1))</f>
        <v>50</v>
      </c>
      <c r="M3935" s="4">
        <f t="shared" si="436"/>
        <v>690295</v>
      </c>
    </row>
    <row r="3936" spans="1:13" x14ac:dyDescent="0.3">
      <c r="A3936" s="4">
        <f t="shared" si="431"/>
        <v>81000033</v>
      </c>
      <c r="B3936" s="4">
        <v>2</v>
      </c>
      <c r="C3936" s="4">
        <f>INDEX(属性!F:F,MATCH(强化!A3936,属性!A:A,0))</f>
        <v>17</v>
      </c>
      <c r="D3936" s="4">
        <f t="shared" si="432"/>
        <v>94</v>
      </c>
      <c r="E3936" s="4">
        <v>0</v>
      </c>
      <c r="F3936" s="4">
        <v>0</v>
      </c>
      <c r="G3936" s="4">
        <v>0</v>
      </c>
      <c r="H3936" s="4">
        <f t="shared" si="434"/>
        <v>1330</v>
      </c>
      <c r="I3936" s="4">
        <f t="shared" si="435"/>
        <v>0</v>
      </c>
      <c r="J3936" s="4">
        <f t="shared" si="433"/>
        <v>55000</v>
      </c>
      <c r="K3936" s="4">
        <f t="shared" si="430"/>
        <v>6000</v>
      </c>
      <c r="L3936" s="4">
        <f>IF(D3936=1,"",VLOOKUP(D3936,系数!$AA$1:$AJ$12,MATCH(C3936,圣物评级,0),1))</f>
        <v>50</v>
      </c>
      <c r="M3936" s="4">
        <f t="shared" si="436"/>
        <v>745295</v>
      </c>
    </row>
    <row r="3937" spans="1:13" x14ac:dyDescent="0.3">
      <c r="A3937" s="4">
        <f t="shared" si="431"/>
        <v>81000033</v>
      </c>
      <c r="B3937" s="4">
        <v>2</v>
      </c>
      <c r="C3937" s="4">
        <f>INDEX(属性!F:F,MATCH(强化!A3937,属性!A:A,0))</f>
        <v>17</v>
      </c>
      <c r="D3937" s="4">
        <f t="shared" si="432"/>
        <v>95</v>
      </c>
      <c r="E3937" s="4">
        <v>0</v>
      </c>
      <c r="F3937" s="4">
        <v>0</v>
      </c>
      <c r="G3937" s="4">
        <v>0</v>
      </c>
      <c r="H3937" s="4">
        <f t="shared" si="434"/>
        <v>1340</v>
      </c>
      <c r="I3937" s="4">
        <f t="shared" si="435"/>
        <v>0</v>
      </c>
      <c r="J3937" s="4">
        <f t="shared" si="433"/>
        <v>55000</v>
      </c>
      <c r="K3937" s="4">
        <f t="shared" si="430"/>
        <v>6000</v>
      </c>
      <c r="L3937" s="4">
        <f>IF(D3937=1,"",VLOOKUP(D3937,系数!$AA$1:$AJ$12,MATCH(C3937,圣物评级,0),1))</f>
        <v>50</v>
      </c>
      <c r="M3937" s="4">
        <f t="shared" si="436"/>
        <v>800295</v>
      </c>
    </row>
    <row r="3938" spans="1:13" x14ac:dyDescent="0.3">
      <c r="A3938" s="4">
        <f t="shared" si="431"/>
        <v>81000033</v>
      </c>
      <c r="B3938" s="4">
        <v>2</v>
      </c>
      <c r="C3938" s="4">
        <f>INDEX(属性!F:F,MATCH(强化!A3938,属性!A:A,0))</f>
        <v>17</v>
      </c>
      <c r="D3938" s="4">
        <f t="shared" si="432"/>
        <v>96</v>
      </c>
      <c r="E3938" s="4">
        <v>0</v>
      </c>
      <c r="F3938" s="4">
        <v>0</v>
      </c>
      <c r="G3938" s="4">
        <v>0</v>
      </c>
      <c r="H3938" s="4">
        <f t="shared" si="434"/>
        <v>1350</v>
      </c>
      <c r="I3938" s="4">
        <f t="shared" si="435"/>
        <v>0</v>
      </c>
      <c r="J3938" s="4">
        <f t="shared" si="433"/>
        <v>55000</v>
      </c>
      <c r="K3938" s="4">
        <f t="shared" si="430"/>
        <v>6000</v>
      </c>
      <c r="L3938" s="4">
        <f>IF(D3938=1,"",VLOOKUP(D3938,系数!$AA$1:$AJ$12,MATCH(C3938,圣物评级,0),1))</f>
        <v>50</v>
      </c>
      <c r="M3938" s="4">
        <f t="shared" si="436"/>
        <v>855295</v>
      </c>
    </row>
    <row r="3939" spans="1:13" x14ac:dyDescent="0.3">
      <c r="A3939" s="4">
        <f t="shared" si="431"/>
        <v>81000033</v>
      </c>
      <c r="B3939" s="4">
        <v>2</v>
      </c>
      <c r="C3939" s="4">
        <f>INDEX(属性!F:F,MATCH(强化!A3939,属性!A:A,0))</f>
        <v>17</v>
      </c>
      <c r="D3939" s="4">
        <f t="shared" si="432"/>
        <v>97</v>
      </c>
      <c r="E3939" s="4">
        <v>0</v>
      </c>
      <c r="F3939" s="4">
        <v>0</v>
      </c>
      <c r="G3939" s="4">
        <v>0</v>
      </c>
      <c r="H3939" s="4">
        <f t="shared" si="434"/>
        <v>1360</v>
      </c>
      <c r="I3939" s="4">
        <f t="shared" si="435"/>
        <v>0</v>
      </c>
      <c r="J3939" s="4">
        <f t="shared" si="433"/>
        <v>55000</v>
      </c>
      <c r="K3939" s="4">
        <f t="shared" si="430"/>
        <v>6000</v>
      </c>
      <c r="L3939" s="4">
        <f>IF(D3939=1,"",VLOOKUP(D3939,系数!$AA$1:$AJ$12,MATCH(C3939,圣物评级,0),1))</f>
        <v>50</v>
      </c>
      <c r="M3939" s="4">
        <f t="shared" si="436"/>
        <v>910295</v>
      </c>
    </row>
    <row r="3940" spans="1:13" x14ac:dyDescent="0.3">
      <c r="A3940" s="4">
        <f t="shared" si="431"/>
        <v>81000033</v>
      </c>
      <c r="B3940" s="4">
        <v>2</v>
      </c>
      <c r="C3940" s="4">
        <f>INDEX(属性!F:F,MATCH(强化!A3940,属性!A:A,0))</f>
        <v>17</v>
      </c>
      <c r="D3940" s="4">
        <f t="shared" si="432"/>
        <v>98</v>
      </c>
      <c r="E3940" s="4">
        <v>0</v>
      </c>
      <c r="F3940" s="4">
        <v>0</v>
      </c>
      <c r="G3940" s="4">
        <v>0</v>
      </c>
      <c r="H3940" s="4">
        <f t="shared" si="434"/>
        <v>1370</v>
      </c>
      <c r="I3940" s="4">
        <f t="shared" si="435"/>
        <v>0</v>
      </c>
      <c r="J3940" s="4">
        <f t="shared" si="433"/>
        <v>55000</v>
      </c>
      <c r="K3940" s="4">
        <f t="shared" si="430"/>
        <v>6000</v>
      </c>
      <c r="L3940" s="4">
        <f>IF(D3940=1,"",VLOOKUP(D3940,系数!$AA$1:$AJ$12,MATCH(C3940,圣物评级,0),1))</f>
        <v>50</v>
      </c>
      <c r="M3940" s="4">
        <f t="shared" si="436"/>
        <v>965295</v>
      </c>
    </row>
    <row r="3941" spans="1:13" x14ac:dyDescent="0.3">
      <c r="A3941" s="4">
        <f t="shared" si="431"/>
        <v>81000033</v>
      </c>
      <c r="B3941" s="4">
        <v>2</v>
      </c>
      <c r="C3941" s="4">
        <f>INDEX(属性!F:F,MATCH(强化!A3941,属性!A:A,0))</f>
        <v>17</v>
      </c>
      <c r="D3941" s="4">
        <f t="shared" si="432"/>
        <v>99</v>
      </c>
      <c r="E3941" s="4">
        <v>0</v>
      </c>
      <c r="F3941" s="4">
        <v>0</v>
      </c>
      <c r="G3941" s="4">
        <v>0</v>
      </c>
      <c r="H3941" s="4">
        <f t="shared" si="434"/>
        <v>1380</v>
      </c>
      <c r="I3941" s="4">
        <f t="shared" si="435"/>
        <v>0</v>
      </c>
      <c r="J3941" s="4">
        <f t="shared" si="433"/>
        <v>55000</v>
      </c>
      <c r="K3941" s="4">
        <f t="shared" si="430"/>
        <v>6000</v>
      </c>
      <c r="L3941" s="4">
        <f>IF(D3941=1,"",VLOOKUP(D3941,系数!$AA$1:$AJ$12,MATCH(C3941,圣物评级,0),1))</f>
        <v>50</v>
      </c>
      <c r="M3941" s="4">
        <f t="shared" si="436"/>
        <v>1020295</v>
      </c>
    </row>
    <row r="3942" spans="1:13" x14ac:dyDescent="0.3">
      <c r="A3942" s="4">
        <f t="shared" si="431"/>
        <v>81000033</v>
      </c>
      <c r="B3942" s="4">
        <v>2</v>
      </c>
      <c r="C3942" s="4">
        <f>INDEX(属性!F:F,MATCH(强化!A3942,属性!A:A,0))</f>
        <v>17</v>
      </c>
      <c r="D3942" s="4">
        <f t="shared" si="432"/>
        <v>100</v>
      </c>
      <c r="E3942" s="4">
        <v>0</v>
      </c>
      <c r="F3942" s="4">
        <v>0</v>
      </c>
      <c r="G3942" s="4">
        <v>0</v>
      </c>
      <c r="H3942" s="4">
        <f t="shared" si="434"/>
        <v>1390</v>
      </c>
      <c r="I3942" s="4">
        <f t="shared" si="435"/>
        <v>0</v>
      </c>
      <c r="J3942" s="4">
        <f t="shared" si="433"/>
        <v>55000</v>
      </c>
      <c r="K3942" s="4">
        <f t="shared" si="430"/>
        <v>6000</v>
      </c>
      <c r="L3942" s="4">
        <f>IF(D3942=1,"",VLOOKUP(D3942,系数!$AA$1:$AJ$12,MATCH(C3942,圣物评级,0),1))</f>
        <v>55</v>
      </c>
      <c r="M3942" s="4">
        <f t="shared" si="436"/>
        <v>1075295</v>
      </c>
    </row>
    <row r="3943" spans="1:13" x14ac:dyDescent="0.3">
      <c r="A3943" s="4">
        <f t="shared" si="431"/>
        <v>81000033</v>
      </c>
      <c r="B3943" s="4">
        <v>2</v>
      </c>
      <c r="C3943" s="4">
        <f>INDEX(属性!F:F,MATCH(强化!A3943,属性!A:A,0))</f>
        <v>17</v>
      </c>
      <c r="D3943" s="4">
        <f t="shared" si="432"/>
        <v>101</v>
      </c>
      <c r="E3943" s="4">
        <v>0</v>
      </c>
      <c r="F3943" s="4">
        <v>0</v>
      </c>
      <c r="G3943" s="4">
        <v>0</v>
      </c>
      <c r="H3943" s="4">
        <f t="shared" si="434"/>
        <v>1400</v>
      </c>
      <c r="I3943" s="4">
        <f t="shared" si="435"/>
        <v>0</v>
      </c>
      <c r="J3943" s="4">
        <f t="shared" si="433"/>
        <v>55000</v>
      </c>
      <c r="K3943" s="4">
        <f t="shared" si="430"/>
        <v>6000</v>
      </c>
      <c r="L3943" s="4">
        <f>IF(D3943=1,"",VLOOKUP(D3943,系数!$AA$1:$AJ$12,MATCH(C3943,圣物评级,0),1))</f>
        <v>55</v>
      </c>
      <c r="M3943" s="4">
        <f t="shared" si="436"/>
        <v>1130295</v>
      </c>
    </row>
    <row r="3944" spans="1:13" x14ac:dyDescent="0.3">
      <c r="A3944" s="4">
        <f t="shared" si="431"/>
        <v>81000033</v>
      </c>
      <c r="B3944" s="4">
        <v>2</v>
      </c>
      <c r="C3944" s="4">
        <f>INDEX(属性!F:F,MATCH(强化!A3944,属性!A:A,0))</f>
        <v>17</v>
      </c>
      <c r="D3944" s="4">
        <f t="shared" si="432"/>
        <v>102</v>
      </c>
      <c r="E3944" s="4">
        <v>0</v>
      </c>
      <c r="F3944" s="4">
        <v>0</v>
      </c>
      <c r="G3944" s="4">
        <v>0</v>
      </c>
      <c r="H3944" s="4">
        <f t="shared" si="434"/>
        <v>1410</v>
      </c>
      <c r="I3944" s="4">
        <f t="shared" si="435"/>
        <v>0</v>
      </c>
      <c r="J3944" s="4">
        <f t="shared" si="433"/>
        <v>55000</v>
      </c>
      <c r="K3944" s="4">
        <f t="shared" si="430"/>
        <v>6000</v>
      </c>
      <c r="L3944" s="4">
        <f>IF(D3944=1,"",VLOOKUP(D3944,系数!$AA$1:$AJ$12,MATCH(C3944,圣物评级,0),1))</f>
        <v>55</v>
      </c>
      <c r="M3944" s="4">
        <f t="shared" si="436"/>
        <v>1185295</v>
      </c>
    </row>
    <row r="3945" spans="1:13" x14ac:dyDescent="0.3">
      <c r="A3945" s="4">
        <f t="shared" si="431"/>
        <v>81000033</v>
      </c>
      <c r="B3945" s="4">
        <v>2</v>
      </c>
      <c r="C3945" s="4">
        <f>INDEX(属性!F:F,MATCH(强化!A3945,属性!A:A,0))</f>
        <v>17</v>
      </c>
      <c r="D3945" s="4">
        <f t="shared" si="432"/>
        <v>103</v>
      </c>
      <c r="E3945" s="4">
        <v>0</v>
      </c>
      <c r="F3945" s="4">
        <v>0</v>
      </c>
      <c r="G3945" s="4">
        <v>0</v>
      </c>
      <c r="H3945" s="4">
        <f t="shared" si="434"/>
        <v>1420</v>
      </c>
      <c r="I3945" s="4">
        <f t="shared" si="435"/>
        <v>0</v>
      </c>
      <c r="J3945" s="4">
        <f t="shared" si="433"/>
        <v>55000</v>
      </c>
      <c r="K3945" s="4">
        <f t="shared" si="430"/>
        <v>6000</v>
      </c>
      <c r="L3945" s="4">
        <f>IF(D3945=1,"",VLOOKUP(D3945,系数!$AA$1:$AJ$12,MATCH(C3945,圣物评级,0),1))</f>
        <v>55</v>
      </c>
      <c r="M3945" s="4">
        <f t="shared" si="436"/>
        <v>1240295</v>
      </c>
    </row>
    <row r="3946" spans="1:13" x14ac:dyDescent="0.3">
      <c r="A3946" s="4">
        <f t="shared" si="431"/>
        <v>81000033</v>
      </c>
      <c r="B3946" s="4">
        <v>2</v>
      </c>
      <c r="C3946" s="4">
        <f>INDEX(属性!F:F,MATCH(强化!A3946,属性!A:A,0))</f>
        <v>17</v>
      </c>
      <c r="D3946" s="4">
        <f t="shared" si="432"/>
        <v>104</v>
      </c>
      <c r="E3946" s="4">
        <v>0</v>
      </c>
      <c r="F3946" s="4">
        <v>0</v>
      </c>
      <c r="G3946" s="4">
        <v>0</v>
      </c>
      <c r="H3946" s="4">
        <f t="shared" si="434"/>
        <v>1430</v>
      </c>
      <c r="I3946" s="4">
        <f t="shared" si="435"/>
        <v>0</v>
      </c>
      <c r="J3946" s="4">
        <f t="shared" si="433"/>
        <v>55000</v>
      </c>
      <c r="K3946" s="4">
        <f t="shared" si="430"/>
        <v>6000</v>
      </c>
      <c r="L3946" s="4">
        <f>IF(D3946=1,"",VLOOKUP(D3946,系数!$AA$1:$AJ$12,MATCH(C3946,圣物评级,0),1))</f>
        <v>55</v>
      </c>
      <c r="M3946" s="4">
        <f t="shared" si="436"/>
        <v>1295295</v>
      </c>
    </row>
    <row r="3947" spans="1:13" x14ac:dyDescent="0.3">
      <c r="A3947" s="4">
        <f t="shared" si="431"/>
        <v>81000033</v>
      </c>
      <c r="B3947" s="4">
        <v>2</v>
      </c>
      <c r="C3947" s="4">
        <f>INDEX(属性!F:F,MATCH(强化!A3947,属性!A:A,0))</f>
        <v>17</v>
      </c>
      <c r="D3947" s="4">
        <f t="shared" si="432"/>
        <v>105</v>
      </c>
      <c r="E3947" s="4">
        <v>0</v>
      </c>
      <c r="F3947" s="4">
        <v>0</v>
      </c>
      <c r="G3947" s="4">
        <v>0</v>
      </c>
      <c r="H3947" s="4">
        <f t="shared" si="434"/>
        <v>1440</v>
      </c>
      <c r="I3947" s="4">
        <f t="shared" si="435"/>
        <v>0</v>
      </c>
      <c r="J3947" s="4">
        <f t="shared" si="433"/>
        <v>55000</v>
      </c>
      <c r="K3947" s="4">
        <f t="shared" si="430"/>
        <v>6000</v>
      </c>
      <c r="L3947" s="4">
        <f>IF(D3947=1,"",VLOOKUP(D3947,系数!$AA$1:$AJ$12,MATCH(C3947,圣物评级,0),1))</f>
        <v>55</v>
      </c>
      <c r="M3947" s="4">
        <f t="shared" si="436"/>
        <v>1350295</v>
      </c>
    </row>
    <row r="3948" spans="1:13" x14ac:dyDescent="0.3">
      <c r="A3948" s="4">
        <f t="shared" si="431"/>
        <v>81000033</v>
      </c>
      <c r="B3948" s="4">
        <v>2</v>
      </c>
      <c r="C3948" s="4">
        <f>INDEX(属性!F:F,MATCH(强化!A3948,属性!A:A,0))</f>
        <v>17</v>
      </c>
      <c r="D3948" s="4">
        <f t="shared" si="432"/>
        <v>106</v>
      </c>
      <c r="E3948" s="4">
        <v>0</v>
      </c>
      <c r="F3948" s="4">
        <v>0</v>
      </c>
      <c r="G3948" s="4">
        <v>0</v>
      </c>
      <c r="H3948" s="4">
        <f t="shared" si="434"/>
        <v>1450</v>
      </c>
      <c r="I3948" s="4">
        <f t="shared" si="435"/>
        <v>0</v>
      </c>
      <c r="J3948" s="4">
        <f t="shared" si="433"/>
        <v>55000</v>
      </c>
      <c r="K3948" s="4">
        <f t="shared" si="430"/>
        <v>6000</v>
      </c>
      <c r="L3948" s="4">
        <f>IF(D3948=1,"",VLOOKUP(D3948,系数!$AA$1:$AJ$12,MATCH(C3948,圣物评级,0),1))</f>
        <v>55</v>
      </c>
      <c r="M3948" s="4">
        <f t="shared" si="436"/>
        <v>1405295</v>
      </c>
    </row>
    <row r="3949" spans="1:13" x14ac:dyDescent="0.3">
      <c r="A3949" s="4">
        <f t="shared" si="431"/>
        <v>81000033</v>
      </c>
      <c r="B3949" s="4">
        <v>2</v>
      </c>
      <c r="C3949" s="4">
        <f>INDEX(属性!F:F,MATCH(强化!A3949,属性!A:A,0))</f>
        <v>17</v>
      </c>
      <c r="D3949" s="4">
        <f t="shared" si="432"/>
        <v>107</v>
      </c>
      <c r="E3949" s="4">
        <v>0</v>
      </c>
      <c r="F3949" s="4">
        <v>0</v>
      </c>
      <c r="G3949" s="4">
        <v>0</v>
      </c>
      <c r="H3949" s="4">
        <f t="shared" si="434"/>
        <v>1460</v>
      </c>
      <c r="I3949" s="4">
        <f t="shared" si="435"/>
        <v>0</v>
      </c>
      <c r="J3949" s="4">
        <f t="shared" si="433"/>
        <v>55000</v>
      </c>
      <c r="K3949" s="4">
        <f t="shared" si="430"/>
        <v>6000</v>
      </c>
      <c r="L3949" s="4">
        <f>IF(D3949=1,"",VLOOKUP(D3949,系数!$AA$1:$AJ$12,MATCH(C3949,圣物评级,0),1))</f>
        <v>55</v>
      </c>
      <c r="M3949" s="4">
        <f t="shared" si="436"/>
        <v>1460295</v>
      </c>
    </row>
    <row r="3950" spans="1:13" x14ac:dyDescent="0.3">
      <c r="A3950" s="4">
        <f t="shared" si="431"/>
        <v>81000033</v>
      </c>
      <c r="B3950" s="4">
        <v>2</v>
      </c>
      <c r="C3950" s="4">
        <f>INDEX(属性!F:F,MATCH(强化!A3950,属性!A:A,0))</f>
        <v>17</v>
      </c>
      <c r="D3950" s="4">
        <f t="shared" si="432"/>
        <v>108</v>
      </c>
      <c r="E3950" s="4">
        <v>0</v>
      </c>
      <c r="F3950" s="4">
        <v>0</v>
      </c>
      <c r="G3950" s="4">
        <v>0</v>
      </c>
      <c r="H3950" s="4">
        <f t="shared" si="434"/>
        <v>1470</v>
      </c>
      <c r="I3950" s="4">
        <f t="shared" si="435"/>
        <v>0</v>
      </c>
      <c r="J3950" s="4">
        <f t="shared" si="433"/>
        <v>55000</v>
      </c>
      <c r="K3950" s="4">
        <f t="shared" si="430"/>
        <v>6000</v>
      </c>
      <c r="L3950" s="4">
        <f>IF(D3950=1,"",VLOOKUP(D3950,系数!$AA$1:$AJ$12,MATCH(C3950,圣物评级,0),1))</f>
        <v>55</v>
      </c>
      <c r="M3950" s="4">
        <f t="shared" si="436"/>
        <v>1515295</v>
      </c>
    </row>
    <row r="3951" spans="1:13" x14ac:dyDescent="0.3">
      <c r="A3951" s="4">
        <f t="shared" si="431"/>
        <v>81000033</v>
      </c>
      <c r="B3951" s="4">
        <v>2</v>
      </c>
      <c r="C3951" s="4">
        <f>INDEX(属性!F:F,MATCH(强化!A3951,属性!A:A,0))</f>
        <v>17</v>
      </c>
      <c r="D3951" s="4">
        <f t="shared" si="432"/>
        <v>109</v>
      </c>
      <c r="E3951" s="4">
        <v>0</v>
      </c>
      <c r="F3951" s="4">
        <v>0</v>
      </c>
      <c r="G3951" s="4">
        <v>0</v>
      </c>
      <c r="H3951" s="4">
        <f t="shared" si="434"/>
        <v>1480</v>
      </c>
      <c r="I3951" s="4">
        <f t="shared" si="435"/>
        <v>0</v>
      </c>
      <c r="J3951" s="4">
        <f t="shared" si="433"/>
        <v>55000</v>
      </c>
      <c r="K3951" s="4">
        <f t="shared" si="430"/>
        <v>6000</v>
      </c>
      <c r="L3951" s="4">
        <f>IF(D3951=1,"",VLOOKUP(D3951,系数!$AA$1:$AJ$12,MATCH(C3951,圣物评级,0),1))</f>
        <v>55</v>
      </c>
      <c r="M3951" s="4">
        <f t="shared" si="436"/>
        <v>1570295</v>
      </c>
    </row>
    <row r="3952" spans="1:13" x14ac:dyDescent="0.3">
      <c r="A3952" s="4">
        <f t="shared" si="431"/>
        <v>81000033</v>
      </c>
      <c r="B3952" s="4">
        <v>2</v>
      </c>
      <c r="C3952" s="4">
        <f>INDEX(属性!F:F,MATCH(强化!A3952,属性!A:A,0))</f>
        <v>17</v>
      </c>
      <c r="D3952" s="4">
        <f t="shared" si="432"/>
        <v>110</v>
      </c>
      <c r="E3952" s="4">
        <v>0</v>
      </c>
      <c r="F3952" s="4">
        <v>0</v>
      </c>
      <c r="G3952" s="4">
        <v>0</v>
      </c>
      <c r="H3952" s="4">
        <f t="shared" si="434"/>
        <v>1490</v>
      </c>
      <c r="I3952" s="4">
        <f t="shared" si="435"/>
        <v>0</v>
      </c>
      <c r="J3952" s="4">
        <f t="shared" si="433"/>
        <v>55000</v>
      </c>
      <c r="K3952" s="4">
        <f t="shared" si="430"/>
        <v>6000</v>
      </c>
      <c r="L3952" s="4">
        <f>IF(D3952=1,"",VLOOKUP(D3952,系数!$AA$1:$AJ$12,MATCH(C3952,圣物评级,0),1))</f>
        <v>55</v>
      </c>
      <c r="M3952" s="4">
        <f t="shared" si="436"/>
        <v>1625295</v>
      </c>
    </row>
    <row r="3953" spans="1:17" x14ac:dyDescent="0.3">
      <c r="A3953" s="4">
        <f t="shared" si="431"/>
        <v>81000033</v>
      </c>
      <c r="B3953" s="4">
        <v>2</v>
      </c>
      <c r="C3953" s="4">
        <f>INDEX(属性!F:F,MATCH(强化!A3953,属性!A:A,0))</f>
        <v>17</v>
      </c>
      <c r="D3953" s="4">
        <f t="shared" si="432"/>
        <v>111</v>
      </c>
      <c r="E3953" s="4">
        <v>0</v>
      </c>
      <c r="F3953" s="4">
        <v>0</v>
      </c>
      <c r="G3953" s="4">
        <v>0</v>
      </c>
      <c r="H3953" s="4">
        <f t="shared" si="434"/>
        <v>1500</v>
      </c>
      <c r="I3953" s="4">
        <f t="shared" si="435"/>
        <v>0</v>
      </c>
      <c r="J3953" s="4">
        <f t="shared" si="433"/>
        <v>55000</v>
      </c>
      <c r="K3953" s="4">
        <f t="shared" si="430"/>
        <v>6000</v>
      </c>
      <c r="L3953" s="4">
        <f>IF(D3953=1,"",VLOOKUP(D3953,系数!$AA$1:$AJ$12,MATCH(C3953,圣物评级,0),1))</f>
        <v>55</v>
      </c>
      <c r="M3953" s="4">
        <f t="shared" si="436"/>
        <v>1680295</v>
      </c>
    </row>
    <row r="3954" spans="1:17" x14ac:dyDescent="0.3">
      <c r="A3954" s="4">
        <f t="shared" si="431"/>
        <v>81000033</v>
      </c>
      <c r="B3954" s="4">
        <v>2</v>
      </c>
      <c r="C3954" s="4">
        <f>INDEX(属性!F:F,MATCH(强化!A3954,属性!A:A,0))</f>
        <v>17</v>
      </c>
      <c r="D3954" s="4">
        <f t="shared" si="432"/>
        <v>112</v>
      </c>
      <c r="E3954" s="4">
        <v>0</v>
      </c>
      <c r="F3954" s="4">
        <v>0</v>
      </c>
      <c r="G3954" s="4">
        <v>0</v>
      </c>
      <c r="H3954" s="4">
        <f t="shared" si="434"/>
        <v>1510</v>
      </c>
      <c r="I3954" s="4">
        <f t="shared" si="435"/>
        <v>0</v>
      </c>
      <c r="J3954" s="4">
        <f t="shared" si="433"/>
        <v>55000</v>
      </c>
      <c r="K3954" s="4">
        <f t="shared" si="430"/>
        <v>6000</v>
      </c>
      <c r="L3954" s="4">
        <f>IF(D3954=1,"",VLOOKUP(D3954,系数!$AA$1:$AJ$12,MATCH(C3954,圣物评级,0),1))</f>
        <v>55</v>
      </c>
      <c r="M3954" s="4">
        <f t="shared" si="436"/>
        <v>1735295</v>
      </c>
    </row>
    <row r="3955" spans="1:17" x14ac:dyDescent="0.3">
      <c r="A3955" s="4">
        <f t="shared" si="431"/>
        <v>81000033</v>
      </c>
      <c r="B3955" s="4">
        <v>2</v>
      </c>
      <c r="C3955" s="4">
        <f>INDEX(属性!F:F,MATCH(强化!A3955,属性!A:A,0))</f>
        <v>17</v>
      </c>
      <c r="D3955" s="4">
        <f t="shared" si="432"/>
        <v>113</v>
      </c>
      <c r="E3955" s="4">
        <v>0</v>
      </c>
      <c r="F3955" s="4">
        <v>0</v>
      </c>
      <c r="G3955" s="4">
        <v>0</v>
      </c>
      <c r="H3955" s="4">
        <f t="shared" si="434"/>
        <v>1520</v>
      </c>
      <c r="I3955" s="4">
        <f t="shared" si="435"/>
        <v>0</v>
      </c>
      <c r="J3955" s="4">
        <f t="shared" si="433"/>
        <v>55000</v>
      </c>
      <c r="K3955" s="4">
        <f t="shared" si="430"/>
        <v>6000</v>
      </c>
      <c r="L3955" s="4">
        <f>IF(D3955=1,"",VLOOKUP(D3955,系数!$AA$1:$AJ$12,MATCH(C3955,圣物评级,0),1))</f>
        <v>55</v>
      </c>
      <c r="M3955" s="4">
        <f t="shared" si="436"/>
        <v>1790295</v>
      </c>
    </row>
    <row r="3956" spans="1:17" x14ac:dyDescent="0.3">
      <c r="A3956" s="4">
        <f t="shared" si="431"/>
        <v>81000033</v>
      </c>
      <c r="B3956" s="4">
        <v>2</v>
      </c>
      <c r="C3956" s="4">
        <f>INDEX(属性!F:F,MATCH(强化!A3956,属性!A:A,0))</f>
        <v>17</v>
      </c>
      <c r="D3956" s="4">
        <f t="shared" si="432"/>
        <v>114</v>
      </c>
      <c r="E3956" s="4">
        <v>0</v>
      </c>
      <c r="F3956" s="4">
        <v>0</v>
      </c>
      <c r="G3956" s="4">
        <v>0</v>
      </c>
      <c r="H3956" s="4">
        <f t="shared" si="434"/>
        <v>1530</v>
      </c>
      <c r="I3956" s="4">
        <f t="shared" si="435"/>
        <v>0</v>
      </c>
      <c r="J3956" s="4">
        <f t="shared" si="433"/>
        <v>55000</v>
      </c>
      <c r="K3956" s="4">
        <f t="shared" ref="K3956:K4019" si="437">60*100</f>
        <v>6000</v>
      </c>
      <c r="L3956" s="4">
        <f>IF(D3956=1,"",VLOOKUP(D3956,系数!$AA$1:$AJ$12,MATCH(C3956,圣物评级,0),1))</f>
        <v>55</v>
      </c>
      <c r="M3956" s="4">
        <f t="shared" si="436"/>
        <v>1845295</v>
      </c>
    </row>
    <row r="3957" spans="1:17" x14ac:dyDescent="0.3">
      <c r="A3957" s="4">
        <f t="shared" si="431"/>
        <v>81000033</v>
      </c>
      <c r="B3957" s="4">
        <v>2</v>
      </c>
      <c r="C3957" s="4">
        <f>INDEX(属性!F:F,MATCH(强化!A3957,属性!A:A,0))</f>
        <v>17</v>
      </c>
      <c r="D3957" s="4">
        <f t="shared" si="432"/>
        <v>115</v>
      </c>
      <c r="E3957" s="4">
        <v>0</v>
      </c>
      <c r="F3957" s="4">
        <v>0</v>
      </c>
      <c r="G3957" s="4">
        <v>0</v>
      </c>
      <c r="H3957" s="4">
        <f t="shared" si="434"/>
        <v>1540</v>
      </c>
      <c r="I3957" s="4">
        <f t="shared" si="435"/>
        <v>0</v>
      </c>
      <c r="J3957" s="4">
        <f t="shared" si="433"/>
        <v>55000</v>
      </c>
      <c r="K3957" s="4">
        <f t="shared" si="437"/>
        <v>6000</v>
      </c>
      <c r="L3957" s="4">
        <f>IF(D3957=1,"",VLOOKUP(D3957,系数!$AA$1:$AJ$12,MATCH(C3957,圣物评级,0),1))</f>
        <v>55</v>
      </c>
      <c r="M3957" s="4">
        <f t="shared" si="436"/>
        <v>1900295</v>
      </c>
    </row>
    <row r="3958" spans="1:17" x14ac:dyDescent="0.3">
      <c r="A3958" s="4">
        <f t="shared" si="431"/>
        <v>81000033</v>
      </c>
      <c r="B3958" s="4">
        <v>2</v>
      </c>
      <c r="C3958" s="4">
        <f>INDEX(属性!F:F,MATCH(强化!A3958,属性!A:A,0))</f>
        <v>17</v>
      </c>
      <c r="D3958" s="4">
        <f t="shared" si="432"/>
        <v>116</v>
      </c>
      <c r="E3958" s="4">
        <v>0</v>
      </c>
      <c r="F3958" s="4">
        <v>0</v>
      </c>
      <c r="G3958" s="4">
        <v>0</v>
      </c>
      <c r="H3958" s="4">
        <f t="shared" si="434"/>
        <v>1550</v>
      </c>
      <c r="I3958" s="4">
        <f t="shared" si="435"/>
        <v>0</v>
      </c>
      <c r="J3958" s="4">
        <f t="shared" si="433"/>
        <v>55000</v>
      </c>
      <c r="K3958" s="4">
        <f t="shared" si="437"/>
        <v>6000</v>
      </c>
      <c r="L3958" s="4">
        <f>IF(D3958=1,"",VLOOKUP(D3958,系数!$AA$1:$AJ$12,MATCH(C3958,圣物评级,0),1))</f>
        <v>55</v>
      </c>
      <c r="M3958" s="4">
        <f t="shared" si="436"/>
        <v>1955295</v>
      </c>
    </row>
    <row r="3959" spans="1:17" x14ac:dyDescent="0.3">
      <c r="A3959" s="4">
        <f t="shared" si="431"/>
        <v>81000033</v>
      </c>
      <c r="B3959" s="4">
        <v>2</v>
      </c>
      <c r="C3959" s="4">
        <f>INDEX(属性!F:F,MATCH(强化!A3959,属性!A:A,0))</f>
        <v>17</v>
      </c>
      <c r="D3959" s="4">
        <f t="shared" si="432"/>
        <v>117</v>
      </c>
      <c r="E3959" s="4">
        <v>0</v>
      </c>
      <c r="F3959" s="4">
        <v>0</v>
      </c>
      <c r="G3959" s="4">
        <v>0</v>
      </c>
      <c r="H3959" s="4">
        <f t="shared" si="434"/>
        <v>1560</v>
      </c>
      <c r="I3959" s="4">
        <f t="shared" si="435"/>
        <v>0</v>
      </c>
      <c r="J3959" s="4">
        <f t="shared" si="433"/>
        <v>55000</v>
      </c>
      <c r="K3959" s="4">
        <f t="shared" si="437"/>
        <v>6000</v>
      </c>
      <c r="L3959" s="4">
        <f>IF(D3959=1,"",VLOOKUP(D3959,系数!$AA$1:$AJ$12,MATCH(C3959,圣物评级,0),1))</f>
        <v>55</v>
      </c>
      <c r="M3959" s="4">
        <f t="shared" si="436"/>
        <v>2010295</v>
      </c>
    </row>
    <row r="3960" spans="1:17" x14ac:dyDescent="0.3">
      <c r="A3960" s="4">
        <f t="shared" si="431"/>
        <v>81000033</v>
      </c>
      <c r="B3960" s="4">
        <v>2</v>
      </c>
      <c r="C3960" s="4">
        <f>INDEX(属性!F:F,MATCH(强化!A3960,属性!A:A,0))</f>
        <v>17</v>
      </c>
      <c r="D3960" s="4">
        <f t="shared" si="432"/>
        <v>118</v>
      </c>
      <c r="E3960" s="4">
        <v>0</v>
      </c>
      <c r="F3960" s="4">
        <v>0</v>
      </c>
      <c r="G3960" s="4">
        <v>0</v>
      </c>
      <c r="H3960" s="4">
        <f t="shared" si="434"/>
        <v>1570</v>
      </c>
      <c r="I3960" s="4">
        <f t="shared" si="435"/>
        <v>0</v>
      </c>
      <c r="J3960" s="4">
        <f t="shared" si="433"/>
        <v>55000</v>
      </c>
      <c r="K3960" s="4">
        <f t="shared" si="437"/>
        <v>6000</v>
      </c>
      <c r="L3960" s="4">
        <f>IF(D3960=1,"",VLOOKUP(D3960,系数!$AA$1:$AJ$12,MATCH(C3960,圣物评级,0),1))</f>
        <v>55</v>
      </c>
      <c r="M3960" s="4">
        <f t="shared" si="436"/>
        <v>2065295</v>
      </c>
    </row>
    <row r="3961" spans="1:17" x14ac:dyDescent="0.3">
      <c r="A3961" s="4">
        <f t="shared" si="431"/>
        <v>81000033</v>
      </c>
      <c r="B3961" s="4">
        <v>2</v>
      </c>
      <c r="C3961" s="4">
        <f>INDEX(属性!F:F,MATCH(强化!A3961,属性!A:A,0))</f>
        <v>17</v>
      </c>
      <c r="D3961" s="4">
        <f t="shared" si="432"/>
        <v>119</v>
      </c>
      <c r="E3961" s="4">
        <v>0</v>
      </c>
      <c r="F3961" s="4">
        <v>0</v>
      </c>
      <c r="G3961" s="4">
        <v>0</v>
      </c>
      <c r="H3961" s="4">
        <f t="shared" si="434"/>
        <v>1580</v>
      </c>
      <c r="I3961" s="4">
        <f t="shared" si="435"/>
        <v>0</v>
      </c>
      <c r="J3961" s="4">
        <f t="shared" si="433"/>
        <v>55000</v>
      </c>
      <c r="K3961" s="4">
        <f t="shared" si="437"/>
        <v>6000</v>
      </c>
      <c r="L3961" s="4">
        <f>IF(D3961=1,"",VLOOKUP(D3961,系数!$AA$1:$AJ$12,MATCH(C3961,圣物评级,0),1))</f>
        <v>55</v>
      </c>
      <c r="M3961" s="4">
        <f t="shared" si="436"/>
        <v>2120295</v>
      </c>
    </row>
    <row r="3962" spans="1:17" x14ac:dyDescent="0.3">
      <c r="A3962" s="4">
        <f t="shared" si="431"/>
        <v>81000033</v>
      </c>
      <c r="B3962" s="4">
        <v>2</v>
      </c>
      <c r="C3962" s="4">
        <f>INDEX(属性!F:F,MATCH(强化!A3962,属性!A:A,0))</f>
        <v>17</v>
      </c>
      <c r="D3962" s="4">
        <f t="shared" si="432"/>
        <v>120</v>
      </c>
      <c r="E3962" s="4">
        <v>0</v>
      </c>
      <c r="F3962" s="4">
        <v>0</v>
      </c>
      <c r="G3962" s="4">
        <v>0</v>
      </c>
      <c r="H3962" s="4">
        <f t="shared" si="434"/>
        <v>1590</v>
      </c>
      <c r="I3962" s="4">
        <f t="shared" si="435"/>
        <v>0</v>
      </c>
      <c r="J3962" s="4">
        <f t="shared" si="433"/>
        <v>55000</v>
      </c>
      <c r="K3962" s="4">
        <f t="shared" si="437"/>
        <v>6000</v>
      </c>
      <c r="L3962" s="4">
        <f>IF(D3962=1,"",VLOOKUP(D3962,系数!$AA$1:$AJ$12,MATCH(C3962,圣物评级,0),1))</f>
        <v>55</v>
      </c>
      <c r="M3962" s="4">
        <f t="shared" si="436"/>
        <v>2175295</v>
      </c>
      <c r="N3962" s="4">
        <v>10000</v>
      </c>
      <c r="O3962" s="4">
        <v>1000</v>
      </c>
      <c r="P3962" s="4">
        <v>100</v>
      </c>
      <c r="Q3962" s="4">
        <v>10</v>
      </c>
    </row>
    <row r="3963" spans="1:17" x14ac:dyDescent="0.3">
      <c r="A3963" s="4">
        <f t="shared" si="431"/>
        <v>81000034</v>
      </c>
      <c r="B3963" s="4">
        <v>2</v>
      </c>
      <c r="C3963" s="4">
        <f>INDEX(属性!F:F,MATCH(强化!A3963,属性!A:A,0))</f>
        <v>17</v>
      </c>
      <c r="D3963" s="4">
        <f t="shared" si="432"/>
        <v>1</v>
      </c>
      <c r="E3963" s="4">
        <v>0</v>
      </c>
      <c r="F3963" s="4">
        <v>0</v>
      </c>
      <c r="G3963" s="4">
        <v>0</v>
      </c>
      <c r="H3963" s="4">
        <f t="shared" si="434"/>
        <v>400</v>
      </c>
      <c r="I3963" s="4">
        <f t="shared" si="435"/>
        <v>0</v>
      </c>
      <c r="J3963" s="4">
        <f t="shared" si="433"/>
        <v>10</v>
      </c>
      <c r="K3963" s="4">
        <f t="shared" si="437"/>
        <v>6000</v>
      </c>
      <c r="L3963" s="4" t="str">
        <f>IF(D3963=1,"",VLOOKUP(D3963,系数!$AA$1:$AJ$12,MATCH(C3963,圣物评级,0),1))</f>
        <v/>
      </c>
      <c r="M3963" s="4">
        <f t="shared" si="436"/>
        <v>0</v>
      </c>
    </row>
    <row r="3964" spans="1:17" x14ac:dyDescent="0.3">
      <c r="A3964" s="4">
        <f t="shared" ref="A3964:A4027" si="438">A3844+1</f>
        <v>81000034</v>
      </c>
      <c r="B3964" s="4">
        <v>2</v>
      </c>
      <c r="C3964" s="4">
        <f>INDEX(属性!F:F,MATCH(强化!A3964,属性!A:A,0))</f>
        <v>17</v>
      </c>
      <c r="D3964" s="4">
        <f t="shared" ref="D3964:D4027" si="439">D3844</f>
        <v>2</v>
      </c>
      <c r="E3964" s="4">
        <v>0</v>
      </c>
      <c r="F3964" s="4">
        <v>0</v>
      </c>
      <c r="G3964" s="4">
        <v>0</v>
      </c>
      <c r="H3964" s="4">
        <f t="shared" si="434"/>
        <v>410</v>
      </c>
      <c r="I3964" s="4">
        <f t="shared" si="435"/>
        <v>0</v>
      </c>
      <c r="J3964" s="4">
        <f t="shared" ref="J3964:J4027" si="440">J3844</f>
        <v>20</v>
      </c>
      <c r="K3964" s="4">
        <f t="shared" si="437"/>
        <v>6000</v>
      </c>
      <c r="L3964" s="4">
        <f>IF(D3964=1,"",VLOOKUP(D3964,系数!$AA$1:$AJ$12,MATCH(C3964,圣物评级,0),1))</f>
        <v>5</v>
      </c>
      <c r="M3964" s="4">
        <f t="shared" si="436"/>
        <v>10</v>
      </c>
    </row>
    <row r="3965" spans="1:17" x14ac:dyDescent="0.3">
      <c r="A3965" s="4">
        <f t="shared" si="438"/>
        <v>81000034</v>
      </c>
      <c r="B3965" s="4">
        <v>2</v>
      </c>
      <c r="C3965" s="4">
        <f>INDEX(属性!F:F,MATCH(强化!A3965,属性!A:A,0))</f>
        <v>17</v>
      </c>
      <c r="D3965" s="4">
        <f t="shared" si="439"/>
        <v>3</v>
      </c>
      <c r="E3965" s="4">
        <v>0</v>
      </c>
      <c r="F3965" s="4">
        <v>0</v>
      </c>
      <c r="G3965" s="4">
        <v>0</v>
      </c>
      <c r="H3965" s="4">
        <f t="shared" si="434"/>
        <v>420</v>
      </c>
      <c r="I3965" s="4">
        <f t="shared" si="435"/>
        <v>0</v>
      </c>
      <c r="J3965" s="4">
        <f t="shared" si="440"/>
        <v>30</v>
      </c>
      <c r="K3965" s="4">
        <f t="shared" si="437"/>
        <v>6000</v>
      </c>
      <c r="L3965" s="4">
        <f>IF(D3965=1,"",VLOOKUP(D3965,系数!$AA$1:$AJ$12,MATCH(C3965,圣物评级,0),1))</f>
        <v>5</v>
      </c>
      <c r="M3965" s="4">
        <f t="shared" si="436"/>
        <v>30</v>
      </c>
    </row>
    <row r="3966" spans="1:17" x14ac:dyDescent="0.3">
      <c r="A3966" s="4">
        <f t="shared" si="438"/>
        <v>81000034</v>
      </c>
      <c r="B3966" s="4">
        <v>2</v>
      </c>
      <c r="C3966" s="4">
        <f>INDEX(属性!F:F,MATCH(强化!A3966,属性!A:A,0))</f>
        <v>17</v>
      </c>
      <c r="D3966" s="4">
        <f t="shared" si="439"/>
        <v>4</v>
      </c>
      <c r="E3966" s="4">
        <v>0</v>
      </c>
      <c r="F3966" s="4">
        <v>0</v>
      </c>
      <c r="G3966" s="4">
        <v>0</v>
      </c>
      <c r="H3966" s="4">
        <f t="shared" si="434"/>
        <v>430</v>
      </c>
      <c r="I3966" s="4">
        <f t="shared" si="435"/>
        <v>0</v>
      </c>
      <c r="J3966" s="4">
        <f t="shared" si="440"/>
        <v>40</v>
      </c>
      <c r="K3966" s="4">
        <f t="shared" si="437"/>
        <v>6000</v>
      </c>
      <c r="L3966" s="4">
        <f>IF(D3966=1,"",VLOOKUP(D3966,系数!$AA$1:$AJ$12,MATCH(C3966,圣物评级,0),1))</f>
        <v>5</v>
      </c>
      <c r="M3966" s="4">
        <f t="shared" si="436"/>
        <v>60</v>
      </c>
    </row>
    <row r="3967" spans="1:17" x14ac:dyDescent="0.3">
      <c r="A3967" s="4">
        <f t="shared" si="438"/>
        <v>81000034</v>
      </c>
      <c r="B3967" s="4">
        <v>2</v>
      </c>
      <c r="C3967" s="4">
        <f>INDEX(属性!F:F,MATCH(强化!A3967,属性!A:A,0))</f>
        <v>17</v>
      </c>
      <c r="D3967" s="4">
        <f t="shared" si="439"/>
        <v>5</v>
      </c>
      <c r="E3967" s="4">
        <v>0</v>
      </c>
      <c r="F3967" s="4">
        <v>0</v>
      </c>
      <c r="G3967" s="4">
        <v>0</v>
      </c>
      <c r="H3967" s="4">
        <f t="shared" si="434"/>
        <v>440</v>
      </c>
      <c r="I3967" s="4">
        <f t="shared" si="435"/>
        <v>0</v>
      </c>
      <c r="J3967" s="4">
        <f t="shared" si="440"/>
        <v>50</v>
      </c>
      <c r="K3967" s="4">
        <f t="shared" si="437"/>
        <v>6000</v>
      </c>
      <c r="L3967" s="4">
        <f>IF(D3967=1,"",VLOOKUP(D3967,系数!$AA$1:$AJ$12,MATCH(C3967,圣物评级,0),1))</f>
        <v>5</v>
      </c>
      <c r="M3967" s="4">
        <f t="shared" si="436"/>
        <v>100</v>
      </c>
    </row>
    <row r="3968" spans="1:17" x14ac:dyDescent="0.3">
      <c r="A3968" s="4">
        <f t="shared" si="438"/>
        <v>81000034</v>
      </c>
      <c r="B3968" s="4">
        <v>2</v>
      </c>
      <c r="C3968" s="4">
        <f>INDEX(属性!F:F,MATCH(强化!A3968,属性!A:A,0))</f>
        <v>17</v>
      </c>
      <c r="D3968" s="4">
        <f t="shared" si="439"/>
        <v>6</v>
      </c>
      <c r="E3968" s="4">
        <v>0</v>
      </c>
      <c r="F3968" s="4">
        <v>0</v>
      </c>
      <c r="G3968" s="4">
        <v>0</v>
      </c>
      <c r="H3968" s="4">
        <f t="shared" si="434"/>
        <v>450</v>
      </c>
      <c r="I3968" s="4">
        <f t="shared" si="435"/>
        <v>0</v>
      </c>
      <c r="J3968" s="4">
        <f t="shared" si="440"/>
        <v>60</v>
      </c>
      <c r="K3968" s="4">
        <f t="shared" si="437"/>
        <v>6000</v>
      </c>
      <c r="L3968" s="4">
        <f>IF(D3968=1,"",VLOOKUP(D3968,系数!$AA$1:$AJ$12,MATCH(C3968,圣物评级,0),1))</f>
        <v>5</v>
      </c>
      <c r="M3968" s="4">
        <f t="shared" si="436"/>
        <v>150</v>
      </c>
    </row>
    <row r="3969" spans="1:13" x14ac:dyDescent="0.3">
      <c r="A3969" s="4">
        <f t="shared" si="438"/>
        <v>81000034</v>
      </c>
      <c r="B3969" s="4">
        <v>2</v>
      </c>
      <c r="C3969" s="4">
        <f>INDEX(属性!F:F,MATCH(强化!A3969,属性!A:A,0))</f>
        <v>17</v>
      </c>
      <c r="D3969" s="4">
        <f t="shared" si="439"/>
        <v>7</v>
      </c>
      <c r="E3969" s="4">
        <v>0</v>
      </c>
      <c r="F3969" s="4">
        <v>0</v>
      </c>
      <c r="G3969" s="4">
        <v>0</v>
      </c>
      <c r="H3969" s="4">
        <f t="shared" si="434"/>
        <v>460</v>
      </c>
      <c r="I3969" s="4">
        <f t="shared" si="435"/>
        <v>0</v>
      </c>
      <c r="J3969" s="4">
        <f t="shared" si="440"/>
        <v>70</v>
      </c>
      <c r="K3969" s="4">
        <f t="shared" si="437"/>
        <v>6000</v>
      </c>
      <c r="L3969" s="4">
        <f>IF(D3969=1,"",VLOOKUP(D3969,系数!$AA$1:$AJ$12,MATCH(C3969,圣物评级,0),1))</f>
        <v>5</v>
      </c>
      <c r="M3969" s="4">
        <f t="shared" si="436"/>
        <v>210</v>
      </c>
    </row>
    <row r="3970" spans="1:13" x14ac:dyDescent="0.3">
      <c r="A3970" s="4">
        <f t="shared" si="438"/>
        <v>81000034</v>
      </c>
      <c r="B3970" s="4">
        <v>2</v>
      </c>
      <c r="C3970" s="4">
        <f>INDEX(属性!F:F,MATCH(强化!A3970,属性!A:A,0))</f>
        <v>17</v>
      </c>
      <c r="D3970" s="4">
        <f t="shared" si="439"/>
        <v>8</v>
      </c>
      <c r="E3970" s="4">
        <v>0</v>
      </c>
      <c r="F3970" s="4">
        <v>0</v>
      </c>
      <c r="G3970" s="4">
        <v>0</v>
      </c>
      <c r="H3970" s="4">
        <f t="shared" si="434"/>
        <v>470</v>
      </c>
      <c r="I3970" s="4">
        <f t="shared" si="435"/>
        <v>0</v>
      </c>
      <c r="J3970" s="4">
        <f t="shared" si="440"/>
        <v>80</v>
      </c>
      <c r="K3970" s="4">
        <f t="shared" si="437"/>
        <v>6000</v>
      </c>
      <c r="L3970" s="4">
        <f>IF(D3970=1,"",VLOOKUP(D3970,系数!$AA$1:$AJ$12,MATCH(C3970,圣物评级,0),1))</f>
        <v>5</v>
      </c>
      <c r="M3970" s="4">
        <f t="shared" si="436"/>
        <v>280</v>
      </c>
    </row>
    <row r="3971" spans="1:13" x14ac:dyDescent="0.3">
      <c r="A3971" s="4">
        <f t="shared" si="438"/>
        <v>81000034</v>
      </c>
      <c r="B3971" s="4">
        <v>2</v>
      </c>
      <c r="C3971" s="4">
        <f>INDEX(属性!F:F,MATCH(强化!A3971,属性!A:A,0))</f>
        <v>17</v>
      </c>
      <c r="D3971" s="4">
        <f t="shared" si="439"/>
        <v>9</v>
      </c>
      <c r="E3971" s="4">
        <v>0</v>
      </c>
      <c r="F3971" s="4">
        <v>0</v>
      </c>
      <c r="G3971" s="4">
        <v>0</v>
      </c>
      <c r="H3971" s="4">
        <f t="shared" ref="H3971:H4034" si="441">IF(B3971=1,0,VLOOKUP($C3971,圣物数值,2,0)+VLOOKUP($C3971,圣物数值,3,0)*($D3971-1))</f>
        <v>480</v>
      </c>
      <c r="I3971" s="4">
        <f t="shared" ref="I3971:I4034" si="442">IF(B3971=2,0,VLOOKUP($C3971,圣物数值,2,0)+VLOOKUP($C3971,圣物数值,3,0)*($D3971-1))</f>
        <v>0</v>
      </c>
      <c r="J3971" s="4">
        <f t="shared" si="440"/>
        <v>90</v>
      </c>
      <c r="K3971" s="4">
        <f t="shared" si="437"/>
        <v>6000</v>
      </c>
      <c r="L3971" s="4">
        <f>IF(D3971=1,"",VLOOKUP(D3971,系数!$AA$1:$AJ$12,MATCH(C3971,圣物评级,0),1))</f>
        <v>5</v>
      </c>
      <c r="M3971" s="4">
        <f t="shared" ref="M3971:M4034" si="443">IF(D3971=1,0,M3970+J3970)</f>
        <v>360</v>
      </c>
    </row>
    <row r="3972" spans="1:13" x14ac:dyDescent="0.3">
      <c r="A3972" s="4">
        <f t="shared" si="438"/>
        <v>81000034</v>
      </c>
      <c r="B3972" s="4">
        <v>2</v>
      </c>
      <c r="C3972" s="4">
        <f>INDEX(属性!F:F,MATCH(强化!A3972,属性!A:A,0))</f>
        <v>17</v>
      </c>
      <c r="D3972" s="4">
        <f t="shared" si="439"/>
        <v>10</v>
      </c>
      <c r="E3972" s="4">
        <v>0</v>
      </c>
      <c r="F3972" s="4">
        <v>0</v>
      </c>
      <c r="G3972" s="4">
        <v>0</v>
      </c>
      <c r="H3972" s="4">
        <f t="shared" si="441"/>
        <v>490</v>
      </c>
      <c r="I3972" s="4">
        <f t="shared" si="442"/>
        <v>0</v>
      </c>
      <c r="J3972" s="4">
        <f t="shared" si="440"/>
        <v>100</v>
      </c>
      <c r="K3972" s="4">
        <f t="shared" si="437"/>
        <v>6000</v>
      </c>
      <c r="L3972" s="4">
        <f>IF(D3972=1,"",VLOOKUP(D3972,系数!$AA$1:$AJ$12,MATCH(C3972,圣物评级,0),1))</f>
        <v>10</v>
      </c>
      <c r="M3972" s="4">
        <f t="shared" si="443"/>
        <v>450</v>
      </c>
    </row>
    <row r="3973" spans="1:13" x14ac:dyDescent="0.3">
      <c r="A3973" s="4">
        <f t="shared" si="438"/>
        <v>81000034</v>
      </c>
      <c r="B3973" s="4">
        <v>2</v>
      </c>
      <c r="C3973" s="4">
        <f>INDEX(属性!F:F,MATCH(强化!A3973,属性!A:A,0))</f>
        <v>17</v>
      </c>
      <c r="D3973" s="4">
        <f t="shared" si="439"/>
        <v>11</v>
      </c>
      <c r="E3973" s="4">
        <v>0</v>
      </c>
      <c r="F3973" s="4">
        <v>0</v>
      </c>
      <c r="G3973" s="4">
        <v>0</v>
      </c>
      <c r="H3973" s="4">
        <f t="shared" si="441"/>
        <v>500</v>
      </c>
      <c r="I3973" s="4">
        <f t="shared" si="442"/>
        <v>0</v>
      </c>
      <c r="J3973" s="4">
        <f t="shared" si="440"/>
        <v>120</v>
      </c>
      <c r="K3973" s="4">
        <f t="shared" si="437"/>
        <v>6000</v>
      </c>
      <c r="L3973" s="4">
        <f>IF(D3973=1,"",VLOOKUP(D3973,系数!$AA$1:$AJ$12,MATCH(C3973,圣物评级,0),1))</f>
        <v>10</v>
      </c>
      <c r="M3973" s="4">
        <f t="shared" si="443"/>
        <v>550</v>
      </c>
    </row>
    <row r="3974" spans="1:13" x14ac:dyDescent="0.3">
      <c r="A3974" s="4">
        <f t="shared" si="438"/>
        <v>81000034</v>
      </c>
      <c r="B3974" s="4">
        <v>2</v>
      </c>
      <c r="C3974" s="4">
        <f>INDEX(属性!F:F,MATCH(强化!A3974,属性!A:A,0))</f>
        <v>17</v>
      </c>
      <c r="D3974" s="4">
        <f t="shared" si="439"/>
        <v>12</v>
      </c>
      <c r="E3974" s="4">
        <v>0</v>
      </c>
      <c r="F3974" s="4">
        <v>0</v>
      </c>
      <c r="G3974" s="4">
        <v>0</v>
      </c>
      <c r="H3974" s="4">
        <f t="shared" si="441"/>
        <v>510</v>
      </c>
      <c r="I3974" s="4">
        <f t="shared" si="442"/>
        <v>0</v>
      </c>
      <c r="J3974" s="4">
        <f t="shared" si="440"/>
        <v>140</v>
      </c>
      <c r="K3974" s="4">
        <f t="shared" si="437"/>
        <v>6000</v>
      </c>
      <c r="L3974" s="4">
        <f>IF(D3974=1,"",VLOOKUP(D3974,系数!$AA$1:$AJ$12,MATCH(C3974,圣物评级,0),1))</f>
        <v>10</v>
      </c>
      <c r="M3974" s="4">
        <f t="shared" si="443"/>
        <v>670</v>
      </c>
    </row>
    <row r="3975" spans="1:13" x14ac:dyDescent="0.3">
      <c r="A3975" s="4">
        <f t="shared" si="438"/>
        <v>81000034</v>
      </c>
      <c r="B3975" s="4">
        <v>2</v>
      </c>
      <c r="C3975" s="4">
        <f>INDEX(属性!F:F,MATCH(强化!A3975,属性!A:A,0))</f>
        <v>17</v>
      </c>
      <c r="D3975" s="4">
        <f t="shared" si="439"/>
        <v>13</v>
      </c>
      <c r="E3975" s="4">
        <v>0</v>
      </c>
      <c r="F3975" s="4">
        <v>0</v>
      </c>
      <c r="G3975" s="4">
        <v>0</v>
      </c>
      <c r="H3975" s="4">
        <f t="shared" si="441"/>
        <v>520</v>
      </c>
      <c r="I3975" s="4">
        <f t="shared" si="442"/>
        <v>0</v>
      </c>
      <c r="J3975" s="4">
        <f t="shared" si="440"/>
        <v>160</v>
      </c>
      <c r="K3975" s="4">
        <f t="shared" si="437"/>
        <v>6000</v>
      </c>
      <c r="L3975" s="4">
        <f>IF(D3975=1,"",VLOOKUP(D3975,系数!$AA$1:$AJ$12,MATCH(C3975,圣物评级,0),1))</f>
        <v>10</v>
      </c>
      <c r="M3975" s="4">
        <f t="shared" si="443"/>
        <v>810</v>
      </c>
    </row>
    <row r="3976" spans="1:13" x14ac:dyDescent="0.3">
      <c r="A3976" s="4">
        <f t="shared" si="438"/>
        <v>81000034</v>
      </c>
      <c r="B3976" s="4">
        <v>2</v>
      </c>
      <c r="C3976" s="4">
        <f>INDEX(属性!F:F,MATCH(强化!A3976,属性!A:A,0))</f>
        <v>17</v>
      </c>
      <c r="D3976" s="4">
        <f t="shared" si="439"/>
        <v>14</v>
      </c>
      <c r="E3976" s="4">
        <v>0</v>
      </c>
      <c r="F3976" s="4">
        <v>0</v>
      </c>
      <c r="G3976" s="4">
        <v>0</v>
      </c>
      <c r="H3976" s="4">
        <f t="shared" si="441"/>
        <v>530</v>
      </c>
      <c r="I3976" s="4">
        <f t="shared" si="442"/>
        <v>0</v>
      </c>
      <c r="J3976" s="4">
        <f t="shared" si="440"/>
        <v>180</v>
      </c>
      <c r="K3976" s="4">
        <f t="shared" si="437"/>
        <v>6000</v>
      </c>
      <c r="L3976" s="4">
        <f>IF(D3976=1,"",VLOOKUP(D3976,系数!$AA$1:$AJ$12,MATCH(C3976,圣物评级,0),1))</f>
        <v>10</v>
      </c>
      <c r="M3976" s="4">
        <f t="shared" si="443"/>
        <v>970</v>
      </c>
    </row>
    <row r="3977" spans="1:13" x14ac:dyDescent="0.3">
      <c r="A3977" s="4">
        <f t="shared" si="438"/>
        <v>81000034</v>
      </c>
      <c r="B3977" s="4">
        <v>2</v>
      </c>
      <c r="C3977" s="4">
        <f>INDEX(属性!F:F,MATCH(强化!A3977,属性!A:A,0))</f>
        <v>17</v>
      </c>
      <c r="D3977" s="4">
        <f t="shared" si="439"/>
        <v>15</v>
      </c>
      <c r="E3977" s="4">
        <v>0</v>
      </c>
      <c r="F3977" s="4">
        <v>0</v>
      </c>
      <c r="G3977" s="4">
        <v>0</v>
      </c>
      <c r="H3977" s="4">
        <f t="shared" si="441"/>
        <v>540</v>
      </c>
      <c r="I3977" s="4">
        <f t="shared" si="442"/>
        <v>0</v>
      </c>
      <c r="J3977" s="4">
        <f t="shared" si="440"/>
        <v>200</v>
      </c>
      <c r="K3977" s="4">
        <f t="shared" si="437"/>
        <v>6000</v>
      </c>
      <c r="L3977" s="4">
        <f>IF(D3977=1,"",VLOOKUP(D3977,系数!$AA$1:$AJ$12,MATCH(C3977,圣物评级,0),1))</f>
        <v>10</v>
      </c>
      <c r="M3977" s="4">
        <f t="shared" si="443"/>
        <v>1150</v>
      </c>
    </row>
    <row r="3978" spans="1:13" x14ac:dyDescent="0.3">
      <c r="A3978" s="4">
        <f t="shared" si="438"/>
        <v>81000034</v>
      </c>
      <c r="B3978" s="4">
        <v>2</v>
      </c>
      <c r="C3978" s="4">
        <f>INDEX(属性!F:F,MATCH(强化!A3978,属性!A:A,0))</f>
        <v>17</v>
      </c>
      <c r="D3978" s="4">
        <f t="shared" si="439"/>
        <v>16</v>
      </c>
      <c r="E3978" s="4">
        <v>0</v>
      </c>
      <c r="F3978" s="4">
        <v>0</v>
      </c>
      <c r="G3978" s="4">
        <v>0</v>
      </c>
      <c r="H3978" s="4">
        <f t="shared" si="441"/>
        <v>550</v>
      </c>
      <c r="I3978" s="4">
        <f t="shared" si="442"/>
        <v>0</v>
      </c>
      <c r="J3978" s="4">
        <f t="shared" si="440"/>
        <v>220</v>
      </c>
      <c r="K3978" s="4">
        <f t="shared" si="437"/>
        <v>6000</v>
      </c>
      <c r="L3978" s="4">
        <f>IF(D3978=1,"",VLOOKUP(D3978,系数!$AA$1:$AJ$12,MATCH(C3978,圣物评级,0),1))</f>
        <v>10</v>
      </c>
      <c r="M3978" s="4">
        <f t="shared" si="443"/>
        <v>1350</v>
      </c>
    </row>
    <row r="3979" spans="1:13" x14ac:dyDescent="0.3">
      <c r="A3979" s="4">
        <f t="shared" si="438"/>
        <v>81000034</v>
      </c>
      <c r="B3979" s="4">
        <v>2</v>
      </c>
      <c r="C3979" s="4">
        <f>INDEX(属性!F:F,MATCH(强化!A3979,属性!A:A,0))</f>
        <v>17</v>
      </c>
      <c r="D3979" s="4">
        <f t="shared" si="439"/>
        <v>17</v>
      </c>
      <c r="E3979" s="4">
        <v>0</v>
      </c>
      <c r="F3979" s="4">
        <v>0</v>
      </c>
      <c r="G3979" s="4">
        <v>0</v>
      </c>
      <c r="H3979" s="4">
        <f t="shared" si="441"/>
        <v>560</v>
      </c>
      <c r="I3979" s="4">
        <f t="shared" si="442"/>
        <v>0</v>
      </c>
      <c r="J3979" s="4">
        <f t="shared" si="440"/>
        <v>240</v>
      </c>
      <c r="K3979" s="4">
        <f t="shared" si="437"/>
        <v>6000</v>
      </c>
      <c r="L3979" s="4">
        <f>IF(D3979=1,"",VLOOKUP(D3979,系数!$AA$1:$AJ$12,MATCH(C3979,圣物评级,0),1))</f>
        <v>10</v>
      </c>
      <c r="M3979" s="4">
        <f t="shared" si="443"/>
        <v>1570</v>
      </c>
    </row>
    <row r="3980" spans="1:13" x14ac:dyDescent="0.3">
      <c r="A3980" s="4">
        <f t="shared" si="438"/>
        <v>81000034</v>
      </c>
      <c r="B3980" s="4">
        <v>2</v>
      </c>
      <c r="C3980" s="4">
        <f>INDEX(属性!F:F,MATCH(强化!A3980,属性!A:A,0))</f>
        <v>17</v>
      </c>
      <c r="D3980" s="4">
        <f t="shared" si="439"/>
        <v>18</v>
      </c>
      <c r="E3980" s="4">
        <v>0</v>
      </c>
      <c r="F3980" s="4">
        <v>0</v>
      </c>
      <c r="G3980" s="4">
        <v>0</v>
      </c>
      <c r="H3980" s="4">
        <f t="shared" si="441"/>
        <v>570</v>
      </c>
      <c r="I3980" s="4">
        <f t="shared" si="442"/>
        <v>0</v>
      </c>
      <c r="J3980" s="4">
        <f t="shared" si="440"/>
        <v>260</v>
      </c>
      <c r="K3980" s="4">
        <f t="shared" si="437"/>
        <v>6000</v>
      </c>
      <c r="L3980" s="4">
        <f>IF(D3980=1,"",VLOOKUP(D3980,系数!$AA$1:$AJ$12,MATCH(C3980,圣物评级,0),1))</f>
        <v>10</v>
      </c>
      <c r="M3980" s="4">
        <f t="shared" si="443"/>
        <v>1810</v>
      </c>
    </row>
    <row r="3981" spans="1:13" x14ac:dyDescent="0.3">
      <c r="A3981" s="4">
        <f t="shared" si="438"/>
        <v>81000034</v>
      </c>
      <c r="B3981" s="4">
        <v>2</v>
      </c>
      <c r="C3981" s="4">
        <f>INDEX(属性!F:F,MATCH(强化!A3981,属性!A:A,0))</f>
        <v>17</v>
      </c>
      <c r="D3981" s="4">
        <f t="shared" si="439"/>
        <v>19</v>
      </c>
      <c r="E3981" s="4">
        <v>0</v>
      </c>
      <c r="F3981" s="4">
        <v>0</v>
      </c>
      <c r="G3981" s="4">
        <v>0</v>
      </c>
      <c r="H3981" s="4">
        <f t="shared" si="441"/>
        <v>580</v>
      </c>
      <c r="I3981" s="4">
        <f t="shared" si="442"/>
        <v>0</v>
      </c>
      <c r="J3981" s="4">
        <f t="shared" si="440"/>
        <v>280</v>
      </c>
      <c r="K3981" s="4">
        <f t="shared" si="437"/>
        <v>6000</v>
      </c>
      <c r="L3981" s="4">
        <f>IF(D3981=1,"",VLOOKUP(D3981,系数!$AA$1:$AJ$12,MATCH(C3981,圣物评级,0),1))</f>
        <v>10</v>
      </c>
      <c r="M3981" s="4">
        <f t="shared" si="443"/>
        <v>2070</v>
      </c>
    </row>
    <row r="3982" spans="1:13" x14ac:dyDescent="0.3">
      <c r="A3982" s="4">
        <f t="shared" si="438"/>
        <v>81000034</v>
      </c>
      <c r="B3982" s="4">
        <v>2</v>
      </c>
      <c r="C3982" s="4">
        <f>INDEX(属性!F:F,MATCH(强化!A3982,属性!A:A,0))</f>
        <v>17</v>
      </c>
      <c r="D3982" s="4">
        <f t="shared" si="439"/>
        <v>20</v>
      </c>
      <c r="E3982" s="4">
        <v>0</v>
      </c>
      <c r="F3982" s="4">
        <v>0</v>
      </c>
      <c r="G3982" s="4">
        <v>0</v>
      </c>
      <c r="H3982" s="4">
        <f t="shared" si="441"/>
        <v>590</v>
      </c>
      <c r="I3982" s="4">
        <f t="shared" si="442"/>
        <v>0</v>
      </c>
      <c r="J3982" s="4">
        <f t="shared" si="440"/>
        <v>300</v>
      </c>
      <c r="K3982" s="4">
        <f t="shared" si="437"/>
        <v>6000</v>
      </c>
      <c r="L3982" s="4">
        <f>IF(D3982=1,"",VLOOKUP(D3982,系数!$AA$1:$AJ$12,MATCH(C3982,圣物评级,0),1))</f>
        <v>15</v>
      </c>
      <c r="M3982" s="4">
        <f t="shared" si="443"/>
        <v>2350</v>
      </c>
    </row>
    <row r="3983" spans="1:13" x14ac:dyDescent="0.3">
      <c r="A3983" s="4">
        <f t="shared" si="438"/>
        <v>81000034</v>
      </c>
      <c r="B3983" s="4">
        <v>2</v>
      </c>
      <c r="C3983" s="4">
        <f>INDEX(属性!F:F,MATCH(强化!A3983,属性!A:A,0))</f>
        <v>17</v>
      </c>
      <c r="D3983" s="4">
        <f t="shared" si="439"/>
        <v>21</v>
      </c>
      <c r="E3983" s="4">
        <v>0</v>
      </c>
      <c r="F3983" s="4">
        <v>0</v>
      </c>
      <c r="G3983" s="4">
        <v>0</v>
      </c>
      <c r="H3983" s="4">
        <f t="shared" si="441"/>
        <v>600</v>
      </c>
      <c r="I3983" s="4">
        <f t="shared" si="442"/>
        <v>0</v>
      </c>
      <c r="J3983" s="4">
        <f t="shared" si="440"/>
        <v>320</v>
      </c>
      <c r="K3983" s="4">
        <f t="shared" si="437"/>
        <v>6000</v>
      </c>
      <c r="L3983" s="4">
        <f>IF(D3983=1,"",VLOOKUP(D3983,系数!$AA$1:$AJ$12,MATCH(C3983,圣物评级,0),1))</f>
        <v>15</v>
      </c>
      <c r="M3983" s="4">
        <f t="shared" si="443"/>
        <v>2650</v>
      </c>
    </row>
    <row r="3984" spans="1:13" x14ac:dyDescent="0.3">
      <c r="A3984" s="4">
        <f t="shared" si="438"/>
        <v>81000034</v>
      </c>
      <c r="B3984" s="4">
        <v>2</v>
      </c>
      <c r="C3984" s="4">
        <f>INDEX(属性!F:F,MATCH(强化!A3984,属性!A:A,0))</f>
        <v>17</v>
      </c>
      <c r="D3984" s="4">
        <f t="shared" si="439"/>
        <v>22</v>
      </c>
      <c r="E3984" s="4">
        <v>0</v>
      </c>
      <c r="F3984" s="4">
        <v>0</v>
      </c>
      <c r="G3984" s="4">
        <v>0</v>
      </c>
      <c r="H3984" s="4">
        <f t="shared" si="441"/>
        <v>610</v>
      </c>
      <c r="I3984" s="4">
        <f t="shared" si="442"/>
        <v>0</v>
      </c>
      <c r="J3984" s="4">
        <f t="shared" si="440"/>
        <v>340</v>
      </c>
      <c r="K3984" s="4">
        <f t="shared" si="437"/>
        <v>6000</v>
      </c>
      <c r="L3984" s="4">
        <f>IF(D3984=1,"",VLOOKUP(D3984,系数!$AA$1:$AJ$12,MATCH(C3984,圣物评级,0),1))</f>
        <v>15</v>
      </c>
      <c r="M3984" s="4">
        <f t="shared" si="443"/>
        <v>2970</v>
      </c>
    </row>
    <row r="3985" spans="1:13" x14ac:dyDescent="0.3">
      <c r="A3985" s="4">
        <f t="shared" si="438"/>
        <v>81000034</v>
      </c>
      <c r="B3985" s="4">
        <v>2</v>
      </c>
      <c r="C3985" s="4">
        <f>INDEX(属性!F:F,MATCH(强化!A3985,属性!A:A,0))</f>
        <v>17</v>
      </c>
      <c r="D3985" s="4">
        <f t="shared" si="439"/>
        <v>23</v>
      </c>
      <c r="E3985" s="4">
        <v>0</v>
      </c>
      <c r="F3985" s="4">
        <v>0</v>
      </c>
      <c r="G3985" s="4">
        <v>0</v>
      </c>
      <c r="H3985" s="4">
        <f t="shared" si="441"/>
        <v>620</v>
      </c>
      <c r="I3985" s="4">
        <f t="shared" si="442"/>
        <v>0</v>
      </c>
      <c r="J3985" s="4">
        <f t="shared" si="440"/>
        <v>360</v>
      </c>
      <c r="K3985" s="4">
        <f t="shared" si="437"/>
        <v>6000</v>
      </c>
      <c r="L3985" s="4">
        <f>IF(D3985=1,"",VLOOKUP(D3985,系数!$AA$1:$AJ$12,MATCH(C3985,圣物评级,0),1))</f>
        <v>15</v>
      </c>
      <c r="M3985" s="4">
        <f t="shared" si="443"/>
        <v>3310</v>
      </c>
    </row>
    <row r="3986" spans="1:13" x14ac:dyDescent="0.3">
      <c r="A3986" s="4">
        <f t="shared" si="438"/>
        <v>81000034</v>
      </c>
      <c r="B3986" s="4">
        <v>2</v>
      </c>
      <c r="C3986" s="4">
        <f>INDEX(属性!F:F,MATCH(强化!A3986,属性!A:A,0))</f>
        <v>17</v>
      </c>
      <c r="D3986" s="4">
        <f t="shared" si="439"/>
        <v>24</v>
      </c>
      <c r="E3986" s="4">
        <v>0</v>
      </c>
      <c r="F3986" s="4">
        <v>0</v>
      </c>
      <c r="G3986" s="4">
        <v>0</v>
      </c>
      <c r="H3986" s="4">
        <f t="shared" si="441"/>
        <v>630</v>
      </c>
      <c r="I3986" s="4">
        <f t="shared" si="442"/>
        <v>0</v>
      </c>
      <c r="J3986" s="4">
        <f t="shared" si="440"/>
        <v>380</v>
      </c>
      <c r="K3986" s="4">
        <f t="shared" si="437"/>
        <v>6000</v>
      </c>
      <c r="L3986" s="4">
        <f>IF(D3986=1,"",VLOOKUP(D3986,系数!$AA$1:$AJ$12,MATCH(C3986,圣物评级,0),1))</f>
        <v>15</v>
      </c>
      <c r="M3986" s="4">
        <f t="shared" si="443"/>
        <v>3670</v>
      </c>
    </row>
    <row r="3987" spans="1:13" x14ac:dyDescent="0.3">
      <c r="A3987" s="4">
        <f t="shared" si="438"/>
        <v>81000034</v>
      </c>
      <c r="B3987" s="4">
        <v>2</v>
      </c>
      <c r="C3987" s="4">
        <f>INDEX(属性!F:F,MATCH(强化!A3987,属性!A:A,0))</f>
        <v>17</v>
      </c>
      <c r="D3987" s="4">
        <f t="shared" si="439"/>
        <v>25</v>
      </c>
      <c r="E3987" s="4">
        <v>0</v>
      </c>
      <c r="F3987" s="4">
        <v>0</v>
      </c>
      <c r="G3987" s="4">
        <v>0</v>
      </c>
      <c r="H3987" s="4">
        <f t="shared" si="441"/>
        <v>640</v>
      </c>
      <c r="I3987" s="4">
        <f t="shared" si="442"/>
        <v>0</v>
      </c>
      <c r="J3987" s="4">
        <f t="shared" si="440"/>
        <v>400</v>
      </c>
      <c r="K3987" s="4">
        <f t="shared" si="437"/>
        <v>6000</v>
      </c>
      <c r="L3987" s="4">
        <f>IF(D3987=1,"",VLOOKUP(D3987,系数!$AA$1:$AJ$12,MATCH(C3987,圣物评级,0),1))</f>
        <v>15</v>
      </c>
      <c r="M3987" s="4">
        <f t="shared" si="443"/>
        <v>4050</v>
      </c>
    </row>
    <row r="3988" spans="1:13" x14ac:dyDescent="0.3">
      <c r="A3988" s="4">
        <f t="shared" si="438"/>
        <v>81000034</v>
      </c>
      <c r="B3988" s="4">
        <v>2</v>
      </c>
      <c r="C3988" s="4">
        <f>INDEX(属性!F:F,MATCH(强化!A3988,属性!A:A,0))</f>
        <v>17</v>
      </c>
      <c r="D3988" s="4">
        <f t="shared" si="439"/>
        <v>26</v>
      </c>
      <c r="E3988" s="4">
        <v>0</v>
      </c>
      <c r="F3988" s="4">
        <v>0</v>
      </c>
      <c r="G3988" s="4">
        <v>0</v>
      </c>
      <c r="H3988" s="4">
        <f t="shared" si="441"/>
        <v>650</v>
      </c>
      <c r="I3988" s="4">
        <f t="shared" si="442"/>
        <v>0</v>
      </c>
      <c r="J3988" s="4">
        <f t="shared" si="440"/>
        <v>420</v>
      </c>
      <c r="K3988" s="4">
        <f t="shared" si="437"/>
        <v>6000</v>
      </c>
      <c r="L3988" s="4">
        <f>IF(D3988=1,"",VLOOKUP(D3988,系数!$AA$1:$AJ$12,MATCH(C3988,圣物评级,0),1))</f>
        <v>15</v>
      </c>
      <c r="M3988" s="4">
        <f t="shared" si="443"/>
        <v>4450</v>
      </c>
    </row>
    <row r="3989" spans="1:13" x14ac:dyDescent="0.3">
      <c r="A3989" s="4">
        <f t="shared" si="438"/>
        <v>81000034</v>
      </c>
      <c r="B3989" s="4">
        <v>2</v>
      </c>
      <c r="C3989" s="4">
        <f>INDEX(属性!F:F,MATCH(强化!A3989,属性!A:A,0))</f>
        <v>17</v>
      </c>
      <c r="D3989" s="4">
        <f t="shared" si="439"/>
        <v>27</v>
      </c>
      <c r="E3989" s="4">
        <v>0</v>
      </c>
      <c r="F3989" s="4">
        <v>0</v>
      </c>
      <c r="G3989" s="4">
        <v>0</v>
      </c>
      <c r="H3989" s="4">
        <f t="shared" si="441"/>
        <v>660</v>
      </c>
      <c r="I3989" s="4">
        <f t="shared" si="442"/>
        <v>0</v>
      </c>
      <c r="J3989" s="4">
        <f t="shared" si="440"/>
        <v>440</v>
      </c>
      <c r="K3989" s="4">
        <f t="shared" si="437"/>
        <v>6000</v>
      </c>
      <c r="L3989" s="4">
        <f>IF(D3989=1,"",VLOOKUP(D3989,系数!$AA$1:$AJ$12,MATCH(C3989,圣物评级,0),1))</f>
        <v>15</v>
      </c>
      <c r="M3989" s="4">
        <f t="shared" si="443"/>
        <v>4870</v>
      </c>
    </row>
    <row r="3990" spans="1:13" x14ac:dyDescent="0.3">
      <c r="A3990" s="4">
        <f t="shared" si="438"/>
        <v>81000034</v>
      </c>
      <c r="B3990" s="4">
        <v>2</v>
      </c>
      <c r="C3990" s="4">
        <f>INDEX(属性!F:F,MATCH(强化!A3990,属性!A:A,0))</f>
        <v>17</v>
      </c>
      <c r="D3990" s="4">
        <f t="shared" si="439"/>
        <v>28</v>
      </c>
      <c r="E3990" s="4">
        <v>0</v>
      </c>
      <c r="F3990" s="4">
        <v>0</v>
      </c>
      <c r="G3990" s="4">
        <v>0</v>
      </c>
      <c r="H3990" s="4">
        <f t="shared" si="441"/>
        <v>670</v>
      </c>
      <c r="I3990" s="4">
        <f t="shared" si="442"/>
        <v>0</v>
      </c>
      <c r="J3990" s="4">
        <f t="shared" si="440"/>
        <v>460</v>
      </c>
      <c r="K3990" s="4">
        <f t="shared" si="437"/>
        <v>6000</v>
      </c>
      <c r="L3990" s="4">
        <f>IF(D3990=1,"",VLOOKUP(D3990,系数!$AA$1:$AJ$12,MATCH(C3990,圣物评级,0),1))</f>
        <v>15</v>
      </c>
      <c r="M3990" s="4">
        <f t="shared" si="443"/>
        <v>5310</v>
      </c>
    </row>
    <row r="3991" spans="1:13" x14ac:dyDescent="0.3">
      <c r="A3991" s="4">
        <f t="shared" si="438"/>
        <v>81000034</v>
      </c>
      <c r="B3991" s="4">
        <v>2</v>
      </c>
      <c r="C3991" s="4">
        <f>INDEX(属性!F:F,MATCH(强化!A3991,属性!A:A,0))</f>
        <v>17</v>
      </c>
      <c r="D3991" s="4">
        <f t="shared" si="439"/>
        <v>29</v>
      </c>
      <c r="E3991" s="4">
        <v>0</v>
      </c>
      <c r="F3991" s="4">
        <v>0</v>
      </c>
      <c r="G3991" s="4">
        <v>0</v>
      </c>
      <c r="H3991" s="4">
        <f t="shared" si="441"/>
        <v>680</v>
      </c>
      <c r="I3991" s="4">
        <f t="shared" si="442"/>
        <v>0</v>
      </c>
      <c r="J3991" s="4">
        <f t="shared" si="440"/>
        <v>480</v>
      </c>
      <c r="K3991" s="4">
        <f t="shared" si="437"/>
        <v>6000</v>
      </c>
      <c r="L3991" s="4">
        <f>IF(D3991=1,"",VLOOKUP(D3991,系数!$AA$1:$AJ$12,MATCH(C3991,圣物评级,0),1))</f>
        <v>15</v>
      </c>
      <c r="M3991" s="4">
        <f t="shared" si="443"/>
        <v>5770</v>
      </c>
    </row>
    <row r="3992" spans="1:13" x14ac:dyDescent="0.3">
      <c r="A3992" s="4">
        <f t="shared" si="438"/>
        <v>81000034</v>
      </c>
      <c r="B3992" s="4">
        <v>2</v>
      </c>
      <c r="C3992" s="4">
        <f>INDEX(属性!F:F,MATCH(强化!A3992,属性!A:A,0))</f>
        <v>17</v>
      </c>
      <c r="D3992" s="4">
        <f t="shared" si="439"/>
        <v>30</v>
      </c>
      <c r="E3992" s="4">
        <v>0</v>
      </c>
      <c r="F3992" s="4">
        <v>0</v>
      </c>
      <c r="G3992" s="4">
        <v>0</v>
      </c>
      <c r="H3992" s="4">
        <f t="shared" si="441"/>
        <v>690</v>
      </c>
      <c r="I3992" s="4">
        <f t="shared" si="442"/>
        <v>0</v>
      </c>
      <c r="J3992" s="4">
        <f t="shared" si="440"/>
        <v>500</v>
      </c>
      <c r="K3992" s="4">
        <f t="shared" si="437"/>
        <v>6000</v>
      </c>
      <c r="L3992" s="4">
        <f>IF(D3992=1,"",VLOOKUP(D3992,系数!$AA$1:$AJ$12,MATCH(C3992,圣物评级,0),1))</f>
        <v>20</v>
      </c>
      <c r="M3992" s="4">
        <f t="shared" si="443"/>
        <v>6250</v>
      </c>
    </row>
    <row r="3993" spans="1:13" x14ac:dyDescent="0.3">
      <c r="A3993" s="4">
        <f t="shared" si="438"/>
        <v>81000034</v>
      </c>
      <c r="B3993" s="4">
        <v>2</v>
      </c>
      <c r="C3993" s="4">
        <f>INDEX(属性!F:F,MATCH(强化!A3993,属性!A:A,0))</f>
        <v>17</v>
      </c>
      <c r="D3993" s="4">
        <f t="shared" si="439"/>
        <v>31</v>
      </c>
      <c r="E3993" s="4">
        <v>0</v>
      </c>
      <c r="F3993" s="4">
        <v>0</v>
      </c>
      <c r="G3993" s="4">
        <v>0</v>
      </c>
      <c r="H3993" s="4">
        <f t="shared" si="441"/>
        <v>700</v>
      </c>
      <c r="I3993" s="4">
        <f t="shared" si="442"/>
        <v>0</v>
      </c>
      <c r="J3993" s="4">
        <f t="shared" si="440"/>
        <v>530</v>
      </c>
      <c r="K3993" s="4">
        <f t="shared" si="437"/>
        <v>6000</v>
      </c>
      <c r="L3993" s="4">
        <f>IF(D3993=1,"",VLOOKUP(D3993,系数!$AA$1:$AJ$12,MATCH(C3993,圣物评级,0),1))</f>
        <v>20</v>
      </c>
      <c r="M3993" s="4">
        <f t="shared" si="443"/>
        <v>6750</v>
      </c>
    </row>
    <row r="3994" spans="1:13" x14ac:dyDescent="0.3">
      <c r="A3994" s="4">
        <f t="shared" si="438"/>
        <v>81000034</v>
      </c>
      <c r="B3994" s="4">
        <v>2</v>
      </c>
      <c r="C3994" s="4">
        <f>INDEX(属性!F:F,MATCH(强化!A3994,属性!A:A,0))</f>
        <v>17</v>
      </c>
      <c r="D3994" s="4">
        <f t="shared" si="439"/>
        <v>32</v>
      </c>
      <c r="E3994" s="4">
        <v>0</v>
      </c>
      <c r="F3994" s="4">
        <v>0</v>
      </c>
      <c r="G3994" s="4">
        <v>0</v>
      </c>
      <c r="H3994" s="4">
        <f t="shared" si="441"/>
        <v>710</v>
      </c>
      <c r="I3994" s="4">
        <f t="shared" si="442"/>
        <v>0</v>
      </c>
      <c r="J3994" s="4">
        <f t="shared" si="440"/>
        <v>560</v>
      </c>
      <c r="K3994" s="4">
        <f t="shared" si="437"/>
        <v>6000</v>
      </c>
      <c r="L3994" s="4">
        <f>IF(D3994=1,"",VLOOKUP(D3994,系数!$AA$1:$AJ$12,MATCH(C3994,圣物评级,0),1))</f>
        <v>20</v>
      </c>
      <c r="M3994" s="4">
        <f t="shared" si="443"/>
        <v>7280</v>
      </c>
    </row>
    <row r="3995" spans="1:13" x14ac:dyDescent="0.3">
      <c r="A3995" s="4">
        <f t="shared" si="438"/>
        <v>81000034</v>
      </c>
      <c r="B3995" s="4">
        <v>2</v>
      </c>
      <c r="C3995" s="4">
        <f>INDEX(属性!F:F,MATCH(强化!A3995,属性!A:A,0))</f>
        <v>17</v>
      </c>
      <c r="D3995" s="4">
        <f t="shared" si="439"/>
        <v>33</v>
      </c>
      <c r="E3995" s="4">
        <v>0</v>
      </c>
      <c r="F3995" s="4">
        <v>0</v>
      </c>
      <c r="G3995" s="4">
        <v>0</v>
      </c>
      <c r="H3995" s="4">
        <f t="shared" si="441"/>
        <v>720</v>
      </c>
      <c r="I3995" s="4">
        <f t="shared" si="442"/>
        <v>0</v>
      </c>
      <c r="J3995" s="4">
        <f t="shared" si="440"/>
        <v>590</v>
      </c>
      <c r="K3995" s="4">
        <f t="shared" si="437"/>
        <v>6000</v>
      </c>
      <c r="L3995" s="4">
        <f>IF(D3995=1,"",VLOOKUP(D3995,系数!$AA$1:$AJ$12,MATCH(C3995,圣物评级,0),1))</f>
        <v>20</v>
      </c>
      <c r="M3995" s="4">
        <f t="shared" si="443"/>
        <v>7840</v>
      </c>
    </row>
    <row r="3996" spans="1:13" x14ac:dyDescent="0.3">
      <c r="A3996" s="4">
        <f t="shared" si="438"/>
        <v>81000034</v>
      </c>
      <c r="B3996" s="4">
        <v>2</v>
      </c>
      <c r="C3996" s="4">
        <f>INDEX(属性!F:F,MATCH(强化!A3996,属性!A:A,0))</f>
        <v>17</v>
      </c>
      <c r="D3996" s="4">
        <f t="shared" si="439"/>
        <v>34</v>
      </c>
      <c r="E3996" s="4">
        <v>0</v>
      </c>
      <c r="F3996" s="4">
        <v>0</v>
      </c>
      <c r="G3996" s="4">
        <v>0</v>
      </c>
      <c r="H3996" s="4">
        <f t="shared" si="441"/>
        <v>730</v>
      </c>
      <c r="I3996" s="4">
        <f t="shared" si="442"/>
        <v>0</v>
      </c>
      <c r="J3996" s="4">
        <f t="shared" si="440"/>
        <v>620</v>
      </c>
      <c r="K3996" s="4">
        <f t="shared" si="437"/>
        <v>6000</v>
      </c>
      <c r="L3996" s="4">
        <f>IF(D3996=1,"",VLOOKUP(D3996,系数!$AA$1:$AJ$12,MATCH(C3996,圣物评级,0),1))</f>
        <v>20</v>
      </c>
      <c r="M3996" s="4">
        <f t="shared" si="443"/>
        <v>8430</v>
      </c>
    </row>
    <row r="3997" spans="1:13" x14ac:dyDescent="0.3">
      <c r="A3997" s="4">
        <f t="shared" si="438"/>
        <v>81000034</v>
      </c>
      <c r="B3997" s="4">
        <v>2</v>
      </c>
      <c r="C3997" s="4">
        <f>INDEX(属性!F:F,MATCH(强化!A3997,属性!A:A,0))</f>
        <v>17</v>
      </c>
      <c r="D3997" s="4">
        <f t="shared" si="439"/>
        <v>35</v>
      </c>
      <c r="E3997" s="4">
        <v>0</v>
      </c>
      <c r="F3997" s="4">
        <v>0</v>
      </c>
      <c r="G3997" s="4">
        <v>0</v>
      </c>
      <c r="H3997" s="4">
        <f t="shared" si="441"/>
        <v>740</v>
      </c>
      <c r="I3997" s="4">
        <f t="shared" si="442"/>
        <v>0</v>
      </c>
      <c r="J3997" s="4">
        <f t="shared" si="440"/>
        <v>650</v>
      </c>
      <c r="K3997" s="4">
        <f t="shared" si="437"/>
        <v>6000</v>
      </c>
      <c r="L3997" s="4">
        <f>IF(D3997=1,"",VLOOKUP(D3997,系数!$AA$1:$AJ$12,MATCH(C3997,圣物评级,0),1))</f>
        <v>20</v>
      </c>
      <c r="M3997" s="4">
        <f t="shared" si="443"/>
        <v>9050</v>
      </c>
    </row>
    <row r="3998" spans="1:13" x14ac:dyDescent="0.3">
      <c r="A3998" s="4">
        <f t="shared" si="438"/>
        <v>81000034</v>
      </c>
      <c r="B3998" s="4">
        <v>2</v>
      </c>
      <c r="C3998" s="4">
        <f>INDEX(属性!F:F,MATCH(强化!A3998,属性!A:A,0))</f>
        <v>17</v>
      </c>
      <c r="D3998" s="4">
        <f t="shared" si="439"/>
        <v>36</v>
      </c>
      <c r="E3998" s="4">
        <v>0</v>
      </c>
      <c r="F3998" s="4">
        <v>0</v>
      </c>
      <c r="G3998" s="4">
        <v>0</v>
      </c>
      <c r="H3998" s="4">
        <f t="shared" si="441"/>
        <v>750</v>
      </c>
      <c r="I3998" s="4">
        <f t="shared" si="442"/>
        <v>0</v>
      </c>
      <c r="J3998" s="4">
        <f t="shared" si="440"/>
        <v>680</v>
      </c>
      <c r="K3998" s="4">
        <f t="shared" si="437"/>
        <v>6000</v>
      </c>
      <c r="L3998" s="4">
        <f>IF(D3998=1,"",VLOOKUP(D3998,系数!$AA$1:$AJ$12,MATCH(C3998,圣物评级,0),1))</f>
        <v>20</v>
      </c>
      <c r="M3998" s="4">
        <f t="shared" si="443"/>
        <v>9700</v>
      </c>
    </row>
    <row r="3999" spans="1:13" x14ac:dyDescent="0.3">
      <c r="A3999" s="4">
        <f t="shared" si="438"/>
        <v>81000034</v>
      </c>
      <c r="B3999" s="4">
        <v>2</v>
      </c>
      <c r="C3999" s="4">
        <f>INDEX(属性!F:F,MATCH(强化!A3999,属性!A:A,0))</f>
        <v>17</v>
      </c>
      <c r="D3999" s="4">
        <f t="shared" si="439"/>
        <v>37</v>
      </c>
      <c r="E3999" s="4">
        <v>0</v>
      </c>
      <c r="F3999" s="4">
        <v>0</v>
      </c>
      <c r="G3999" s="4">
        <v>0</v>
      </c>
      <c r="H3999" s="4">
        <f t="shared" si="441"/>
        <v>760</v>
      </c>
      <c r="I3999" s="4">
        <f t="shared" si="442"/>
        <v>0</v>
      </c>
      <c r="J3999" s="4">
        <f t="shared" si="440"/>
        <v>710</v>
      </c>
      <c r="K3999" s="4">
        <f t="shared" si="437"/>
        <v>6000</v>
      </c>
      <c r="L3999" s="4">
        <f>IF(D3999=1,"",VLOOKUP(D3999,系数!$AA$1:$AJ$12,MATCH(C3999,圣物评级,0),1))</f>
        <v>20</v>
      </c>
      <c r="M3999" s="4">
        <f t="shared" si="443"/>
        <v>10380</v>
      </c>
    </row>
    <row r="4000" spans="1:13" x14ac:dyDescent="0.3">
      <c r="A4000" s="4">
        <f t="shared" si="438"/>
        <v>81000034</v>
      </c>
      <c r="B4000" s="4">
        <v>2</v>
      </c>
      <c r="C4000" s="4">
        <f>INDEX(属性!F:F,MATCH(强化!A4000,属性!A:A,0))</f>
        <v>17</v>
      </c>
      <c r="D4000" s="4">
        <f t="shared" si="439"/>
        <v>38</v>
      </c>
      <c r="E4000" s="4">
        <v>0</v>
      </c>
      <c r="F4000" s="4">
        <v>0</v>
      </c>
      <c r="G4000" s="4">
        <v>0</v>
      </c>
      <c r="H4000" s="4">
        <f t="shared" si="441"/>
        <v>770</v>
      </c>
      <c r="I4000" s="4">
        <f t="shared" si="442"/>
        <v>0</v>
      </c>
      <c r="J4000" s="4">
        <f t="shared" si="440"/>
        <v>740</v>
      </c>
      <c r="K4000" s="4">
        <f t="shared" si="437"/>
        <v>6000</v>
      </c>
      <c r="L4000" s="4">
        <f>IF(D4000=1,"",VLOOKUP(D4000,系数!$AA$1:$AJ$12,MATCH(C4000,圣物评级,0),1))</f>
        <v>20</v>
      </c>
      <c r="M4000" s="4">
        <f t="shared" si="443"/>
        <v>11090</v>
      </c>
    </row>
    <row r="4001" spans="1:13" x14ac:dyDescent="0.3">
      <c r="A4001" s="4">
        <f t="shared" si="438"/>
        <v>81000034</v>
      </c>
      <c r="B4001" s="4">
        <v>2</v>
      </c>
      <c r="C4001" s="4">
        <f>INDEX(属性!F:F,MATCH(强化!A4001,属性!A:A,0))</f>
        <v>17</v>
      </c>
      <c r="D4001" s="4">
        <f t="shared" si="439"/>
        <v>39</v>
      </c>
      <c r="E4001" s="4">
        <v>0</v>
      </c>
      <c r="F4001" s="4">
        <v>0</v>
      </c>
      <c r="G4001" s="4">
        <v>0</v>
      </c>
      <c r="H4001" s="4">
        <f t="shared" si="441"/>
        <v>780</v>
      </c>
      <c r="I4001" s="4">
        <f t="shared" si="442"/>
        <v>0</v>
      </c>
      <c r="J4001" s="4">
        <f t="shared" si="440"/>
        <v>770</v>
      </c>
      <c r="K4001" s="4">
        <f t="shared" si="437"/>
        <v>6000</v>
      </c>
      <c r="L4001" s="4">
        <f>IF(D4001=1,"",VLOOKUP(D4001,系数!$AA$1:$AJ$12,MATCH(C4001,圣物评级,0),1))</f>
        <v>20</v>
      </c>
      <c r="M4001" s="4">
        <f t="shared" si="443"/>
        <v>11830</v>
      </c>
    </row>
    <row r="4002" spans="1:13" x14ac:dyDescent="0.3">
      <c r="A4002" s="4">
        <f t="shared" si="438"/>
        <v>81000034</v>
      </c>
      <c r="B4002" s="4">
        <v>2</v>
      </c>
      <c r="C4002" s="4">
        <f>INDEX(属性!F:F,MATCH(强化!A4002,属性!A:A,0))</f>
        <v>17</v>
      </c>
      <c r="D4002" s="4">
        <f t="shared" si="439"/>
        <v>40</v>
      </c>
      <c r="E4002" s="4">
        <v>0</v>
      </c>
      <c r="F4002" s="4">
        <v>0</v>
      </c>
      <c r="G4002" s="4">
        <v>0</v>
      </c>
      <c r="H4002" s="4">
        <f t="shared" si="441"/>
        <v>790</v>
      </c>
      <c r="I4002" s="4">
        <f t="shared" si="442"/>
        <v>0</v>
      </c>
      <c r="J4002" s="4">
        <f t="shared" si="440"/>
        <v>800</v>
      </c>
      <c r="K4002" s="4">
        <f t="shared" si="437"/>
        <v>6000</v>
      </c>
      <c r="L4002" s="4">
        <f>IF(D4002=1,"",VLOOKUP(D4002,系数!$AA$1:$AJ$12,MATCH(C4002,圣物评级,0),1))</f>
        <v>25</v>
      </c>
      <c r="M4002" s="4">
        <f t="shared" si="443"/>
        <v>12600</v>
      </c>
    </row>
    <row r="4003" spans="1:13" x14ac:dyDescent="0.3">
      <c r="A4003" s="4">
        <f t="shared" si="438"/>
        <v>81000034</v>
      </c>
      <c r="B4003" s="4">
        <v>2</v>
      </c>
      <c r="C4003" s="4">
        <f>INDEX(属性!F:F,MATCH(强化!A4003,属性!A:A,0))</f>
        <v>17</v>
      </c>
      <c r="D4003" s="4">
        <f t="shared" si="439"/>
        <v>41</v>
      </c>
      <c r="E4003" s="4">
        <v>0</v>
      </c>
      <c r="F4003" s="4">
        <v>0</v>
      </c>
      <c r="G4003" s="4">
        <v>0</v>
      </c>
      <c r="H4003" s="4">
        <f t="shared" si="441"/>
        <v>800</v>
      </c>
      <c r="I4003" s="4">
        <f t="shared" si="442"/>
        <v>0</v>
      </c>
      <c r="J4003" s="4">
        <f t="shared" si="440"/>
        <v>840</v>
      </c>
      <c r="K4003" s="4">
        <f t="shared" si="437"/>
        <v>6000</v>
      </c>
      <c r="L4003" s="4">
        <f>IF(D4003=1,"",VLOOKUP(D4003,系数!$AA$1:$AJ$12,MATCH(C4003,圣物评级,0),1))</f>
        <v>25</v>
      </c>
      <c r="M4003" s="4">
        <f t="shared" si="443"/>
        <v>13400</v>
      </c>
    </row>
    <row r="4004" spans="1:13" x14ac:dyDescent="0.3">
      <c r="A4004" s="4">
        <f t="shared" si="438"/>
        <v>81000034</v>
      </c>
      <c r="B4004" s="4">
        <v>2</v>
      </c>
      <c r="C4004" s="4">
        <f>INDEX(属性!F:F,MATCH(强化!A4004,属性!A:A,0))</f>
        <v>17</v>
      </c>
      <c r="D4004" s="4">
        <f t="shared" si="439"/>
        <v>42</v>
      </c>
      <c r="E4004" s="4">
        <v>0</v>
      </c>
      <c r="F4004" s="4">
        <v>0</v>
      </c>
      <c r="G4004" s="4">
        <v>0</v>
      </c>
      <c r="H4004" s="4">
        <f t="shared" si="441"/>
        <v>810</v>
      </c>
      <c r="I4004" s="4">
        <f t="shared" si="442"/>
        <v>0</v>
      </c>
      <c r="J4004" s="4">
        <f t="shared" si="440"/>
        <v>882</v>
      </c>
      <c r="K4004" s="4">
        <f t="shared" si="437"/>
        <v>6000</v>
      </c>
      <c r="L4004" s="4">
        <f>IF(D4004=1,"",VLOOKUP(D4004,系数!$AA$1:$AJ$12,MATCH(C4004,圣物评级,0),1))</f>
        <v>25</v>
      </c>
      <c r="M4004" s="4">
        <f t="shared" si="443"/>
        <v>14240</v>
      </c>
    </row>
    <row r="4005" spans="1:13" x14ac:dyDescent="0.3">
      <c r="A4005" s="4">
        <f t="shared" si="438"/>
        <v>81000034</v>
      </c>
      <c r="B4005" s="4">
        <v>2</v>
      </c>
      <c r="C4005" s="4">
        <f>INDEX(属性!F:F,MATCH(强化!A4005,属性!A:A,0))</f>
        <v>17</v>
      </c>
      <c r="D4005" s="4">
        <f t="shared" si="439"/>
        <v>43</v>
      </c>
      <c r="E4005" s="4">
        <v>0</v>
      </c>
      <c r="F4005" s="4">
        <v>0</v>
      </c>
      <c r="G4005" s="4">
        <v>0</v>
      </c>
      <c r="H4005" s="4">
        <f t="shared" si="441"/>
        <v>820</v>
      </c>
      <c r="I4005" s="4">
        <f t="shared" si="442"/>
        <v>0</v>
      </c>
      <c r="J4005" s="4">
        <f t="shared" si="440"/>
        <v>926</v>
      </c>
      <c r="K4005" s="4">
        <f t="shared" si="437"/>
        <v>6000</v>
      </c>
      <c r="L4005" s="4">
        <f>IF(D4005=1,"",VLOOKUP(D4005,系数!$AA$1:$AJ$12,MATCH(C4005,圣物评级,0),1))</f>
        <v>25</v>
      </c>
      <c r="M4005" s="4">
        <f t="shared" si="443"/>
        <v>15122</v>
      </c>
    </row>
    <row r="4006" spans="1:13" x14ac:dyDescent="0.3">
      <c r="A4006" s="4">
        <f t="shared" si="438"/>
        <v>81000034</v>
      </c>
      <c r="B4006" s="4">
        <v>2</v>
      </c>
      <c r="C4006" s="4">
        <f>INDEX(属性!F:F,MATCH(强化!A4006,属性!A:A,0))</f>
        <v>17</v>
      </c>
      <c r="D4006" s="4">
        <f t="shared" si="439"/>
        <v>44</v>
      </c>
      <c r="E4006" s="4">
        <v>0</v>
      </c>
      <c r="F4006" s="4">
        <v>0</v>
      </c>
      <c r="G4006" s="4">
        <v>0</v>
      </c>
      <c r="H4006" s="4">
        <f t="shared" si="441"/>
        <v>830</v>
      </c>
      <c r="I4006" s="4">
        <f t="shared" si="442"/>
        <v>0</v>
      </c>
      <c r="J4006" s="4">
        <f t="shared" si="440"/>
        <v>972</v>
      </c>
      <c r="K4006" s="4">
        <f t="shared" si="437"/>
        <v>6000</v>
      </c>
      <c r="L4006" s="4">
        <f>IF(D4006=1,"",VLOOKUP(D4006,系数!$AA$1:$AJ$12,MATCH(C4006,圣物评级,0),1))</f>
        <v>25</v>
      </c>
      <c r="M4006" s="4">
        <f t="shared" si="443"/>
        <v>16048</v>
      </c>
    </row>
    <row r="4007" spans="1:13" x14ac:dyDescent="0.3">
      <c r="A4007" s="4">
        <f t="shared" si="438"/>
        <v>81000034</v>
      </c>
      <c r="B4007" s="4">
        <v>2</v>
      </c>
      <c r="C4007" s="4">
        <f>INDEX(属性!F:F,MATCH(强化!A4007,属性!A:A,0))</f>
        <v>17</v>
      </c>
      <c r="D4007" s="4">
        <f t="shared" si="439"/>
        <v>45</v>
      </c>
      <c r="E4007" s="4">
        <v>0</v>
      </c>
      <c r="F4007" s="4">
        <v>0</v>
      </c>
      <c r="G4007" s="4">
        <v>0</v>
      </c>
      <c r="H4007" s="4">
        <f t="shared" si="441"/>
        <v>840</v>
      </c>
      <c r="I4007" s="4">
        <f t="shared" si="442"/>
        <v>0</v>
      </c>
      <c r="J4007" s="4">
        <f t="shared" si="440"/>
        <v>1020</v>
      </c>
      <c r="K4007" s="4">
        <f t="shared" si="437"/>
        <v>6000</v>
      </c>
      <c r="L4007" s="4">
        <f>IF(D4007=1,"",VLOOKUP(D4007,系数!$AA$1:$AJ$12,MATCH(C4007,圣物评级,0),1))</f>
        <v>25</v>
      </c>
      <c r="M4007" s="4">
        <f t="shared" si="443"/>
        <v>17020</v>
      </c>
    </row>
    <row r="4008" spans="1:13" x14ac:dyDescent="0.3">
      <c r="A4008" s="4">
        <f t="shared" si="438"/>
        <v>81000034</v>
      </c>
      <c r="B4008" s="4">
        <v>2</v>
      </c>
      <c r="C4008" s="4">
        <f>INDEX(属性!F:F,MATCH(强化!A4008,属性!A:A,0))</f>
        <v>17</v>
      </c>
      <c r="D4008" s="4">
        <f t="shared" si="439"/>
        <v>46</v>
      </c>
      <c r="E4008" s="4">
        <v>0</v>
      </c>
      <c r="F4008" s="4">
        <v>0</v>
      </c>
      <c r="G4008" s="4">
        <v>0</v>
      </c>
      <c r="H4008" s="4">
        <f t="shared" si="441"/>
        <v>850</v>
      </c>
      <c r="I4008" s="4">
        <f t="shared" si="442"/>
        <v>0</v>
      </c>
      <c r="J4008" s="4">
        <f t="shared" si="440"/>
        <v>1071</v>
      </c>
      <c r="K4008" s="4">
        <f t="shared" si="437"/>
        <v>6000</v>
      </c>
      <c r="L4008" s="4">
        <f>IF(D4008=1,"",VLOOKUP(D4008,系数!$AA$1:$AJ$12,MATCH(C4008,圣物评级,0),1))</f>
        <v>25</v>
      </c>
      <c r="M4008" s="4">
        <f t="shared" si="443"/>
        <v>18040</v>
      </c>
    </row>
    <row r="4009" spans="1:13" x14ac:dyDescent="0.3">
      <c r="A4009" s="4">
        <f t="shared" si="438"/>
        <v>81000034</v>
      </c>
      <c r="B4009" s="4">
        <v>2</v>
      </c>
      <c r="C4009" s="4">
        <f>INDEX(属性!F:F,MATCH(强化!A4009,属性!A:A,0))</f>
        <v>17</v>
      </c>
      <c r="D4009" s="4">
        <f t="shared" si="439"/>
        <v>47</v>
      </c>
      <c r="E4009" s="4">
        <v>0</v>
      </c>
      <c r="F4009" s="4">
        <v>0</v>
      </c>
      <c r="G4009" s="4">
        <v>0</v>
      </c>
      <c r="H4009" s="4">
        <f t="shared" si="441"/>
        <v>860</v>
      </c>
      <c r="I4009" s="4">
        <f t="shared" si="442"/>
        <v>0</v>
      </c>
      <c r="J4009" s="4">
        <f t="shared" si="440"/>
        <v>1124</v>
      </c>
      <c r="K4009" s="4">
        <f t="shared" si="437"/>
        <v>6000</v>
      </c>
      <c r="L4009" s="4">
        <f>IF(D4009=1,"",VLOOKUP(D4009,系数!$AA$1:$AJ$12,MATCH(C4009,圣物评级,0),1))</f>
        <v>25</v>
      </c>
      <c r="M4009" s="4">
        <f t="shared" si="443"/>
        <v>19111</v>
      </c>
    </row>
    <row r="4010" spans="1:13" x14ac:dyDescent="0.3">
      <c r="A4010" s="4">
        <f t="shared" si="438"/>
        <v>81000034</v>
      </c>
      <c r="B4010" s="4">
        <v>2</v>
      </c>
      <c r="C4010" s="4">
        <f>INDEX(属性!F:F,MATCH(强化!A4010,属性!A:A,0))</f>
        <v>17</v>
      </c>
      <c r="D4010" s="4">
        <f t="shared" si="439"/>
        <v>48</v>
      </c>
      <c r="E4010" s="4">
        <v>0</v>
      </c>
      <c r="F4010" s="4">
        <v>0</v>
      </c>
      <c r="G4010" s="4">
        <v>0</v>
      </c>
      <c r="H4010" s="4">
        <f t="shared" si="441"/>
        <v>870</v>
      </c>
      <c r="I4010" s="4">
        <f t="shared" si="442"/>
        <v>0</v>
      </c>
      <c r="J4010" s="4">
        <f t="shared" si="440"/>
        <v>1180</v>
      </c>
      <c r="K4010" s="4">
        <f t="shared" si="437"/>
        <v>6000</v>
      </c>
      <c r="L4010" s="4">
        <f>IF(D4010=1,"",VLOOKUP(D4010,系数!$AA$1:$AJ$12,MATCH(C4010,圣物评级,0),1))</f>
        <v>25</v>
      </c>
      <c r="M4010" s="4">
        <f t="shared" si="443"/>
        <v>20235</v>
      </c>
    </row>
    <row r="4011" spans="1:13" x14ac:dyDescent="0.3">
      <c r="A4011" s="4">
        <f t="shared" si="438"/>
        <v>81000034</v>
      </c>
      <c r="B4011" s="4">
        <v>2</v>
      </c>
      <c r="C4011" s="4">
        <f>INDEX(属性!F:F,MATCH(强化!A4011,属性!A:A,0))</f>
        <v>17</v>
      </c>
      <c r="D4011" s="4">
        <f t="shared" si="439"/>
        <v>49</v>
      </c>
      <c r="E4011" s="4">
        <v>0</v>
      </c>
      <c r="F4011" s="4">
        <v>0</v>
      </c>
      <c r="G4011" s="4">
        <v>0</v>
      </c>
      <c r="H4011" s="4">
        <f t="shared" si="441"/>
        <v>880</v>
      </c>
      <c r="I4011" s="4">
        <f t="shared" si="442"/>
        <v>0</v>
      </c>
      <c r="J4011" s="4">
        <f t="shared" si="440"/>
        <v>1239</v>
      </c>
      <c r="K4011" s="4">
        <f t="shared" si="437"/>
        <v>6000</v>
      </c>
      <c r="L4011" s="4">
        <f>IF(D4011=1,"",VLOOKUP(D4011,系数!$AA$1:$AJ$12,MATCH(C4011,圣物评级,0),1))</f>
        <v>25</v>
      </c>
      <c r="M4011" s="4">
        <f t="shared" si="443"/>
        <v>21415</v>
      </c>
    </row>
    <row r="4012" spans="1:13" x14ac:dyDescent="0.3">
      <c r="A4012" s="4">
        <f t="shared" si="438"/>
        <v>81000034</v>
      </c>
      <c r="B4012" s="4">
        <v>2</v>
      </c>
      <c r="C4012" s="4">
        <f>INDEX(属性!F:F,MATCH(强化!A4012,属性!A:A,0))</f>
        <v>17</v>
      </c>
      <c r="D4012" s="4">
        <f t="shared" si="439"/>
        <v>50</v>
      </c>
      <c r="E4012" s="4">
        <v>0</v>
      </c>
      <c r="F4012" s="4">
        <v>0</v>
      </c>
      <c r="G4012" s="4">
        <v>0</v>
      </c>
      <c r="H4012" s="4">
        <f t="shared" si="441"/>
        <v>890</v>
      </c>
      <c r="I4012" s="4">
        <f t="shared" si="442"/>
        <v>0</v>
      </c>
      <c r="J4012" s="4">
        <f t="shared" si="440"/>
        <v>1300</v>
      </c>
      <c r="K4012" s="4">
        <f t="shared" si="437"/>
        <v>6000</v>
      </c>
      <c r="L4012" s="4">
        <f>IF(D4012=1,"",VLOOKUP(D4012,系数!$AA$1:$AJ$12,MATCH(C4012,圣物评级,0),1))</f>
        <v>30</v>
      </c>
      <c r="M4012" s="4">
        <f t="shared" si="443"/>
        <v>22654</v>
      </c>
    </row>
    <row r="4013" spans="1:13" x14ac:dyDescent="0.3">
      <c r="A4013" s="4">
        <f t="shared" si="438"/>
        <v>81000034</v>
      </c>
      <c r="B4013" s="4">
        <v>2</v>
      </c>
      <c r="C4013" s="4">
        <f>INDEX(属性!F:F,MATCH(强化!A4013,属性!A:A,0))</f>
        <v>17</v>
      </c>
      <c r="D4013" s="4">
        <f t="shared" si="439"/>
        <v>51</v>
      </c>
      <c r="E4013" s="4">
        <v>0</v>
      </c>
      <c r="F4013" s="4">
        <v>0</v>
      </c>
      <c r="G4013" s="4">
        <v>0</v>
      </c>
      <c r="H4013" s="4">
        <f t="shared" si="441"/>
        <v>900</v>
      </c>
      <c r="I4013" s="4">
        <f t="shared" si="442"/>
        <v>0</v>
      </c>
      <c r="J4013" s="4">
        <f t="shared" si="440"/>
        <v>1391</v>
      </c>
      <c r="K4013" s="4">
        <f t="shared" si="437"/>
        <v>6000</v>
      </c>
      <c r="L4013" s="4">
        <f>IF(D4013=1,"",VLOOKUP(D4013,系数!$AA$1:$AJ$12,MATCH(C4013,圣物评级,0),1))</f>
        <v>30</v>
      </c>
      <c r="M4013" s="4">
        <f t="shared" si="443"/>
        <v>23954</v>
      </c>
    </row>
    <row r="4014" spans="1:13" x14ac:dyDescent="0.3">
      <c r="A4014" s="4">
        <f t="shared" si="438"/>
        <v>81000034</v>
      </c>
      <c r="B4014" s="4">
        <v>2</v>
      </c>
      <c r="C4014" s="4">
        <f>INDEX(属性!F:F,MATCH(强化!A4014,属性!A:A,0))</f>
        <v>17</v>
      </c>
      <c r="D4014" s="4">
        <f t="shared" si="439"/>
        <v>52</v>
      </c>
      <c r="E4014" s="4">
        <v>0</v>
      </c>
      <c r="F4014" s="4">
        <v>0</v>
      </c>
      <c r="G4014" s="4">
        <v>0</v>
      </c>
      <c r="H4014" s="4">
        <f t="shared" si="441"/>
        <v>910</v>
      </c>
      <c r="I4014" s="4">
        <f t="shared" si="442"/>
        <v>0</v>
      </c>
      <c r="J4014" s="4">
        <f t="shared" si="440"/>
        <v>1488</v>
      </c>
      <c r="K4014" s="4">
        <f t="shared" si="437"/>
        <v>6000</v>
      </c>
      <c r="L4014" s="4">
        <f>IF(D4014=1,"",VLOOKUP(D4014,系数!$AA$1:$AJ$12,MATCH(C4014,圣物评级,0),1))</f>
        <v>30</v>
      </c>
      <c r="M4014" s="4">
        <f t="shared" si="443"/>
        <v>25345</v>
      </c>
    </row>
    <row r="4015" spans="1:13" x14ac:dyDescent="0.3">
      <c r="A4015" s="4">
        <f t="shared" si="438"/>
        <v>81000034</v>
      </c>
      <c r="B4015" s="4">
        <v>2</v>
      </c>
      <c r="C4015" s="4">
        <f>INDEX(属性!F:F,MATCH(强化!A4015,属性!A:A,0))</f>
        <v>17</v>
      </c>
      <c r="D4015" s="4">
        <f t="shared" si="439"/>
        <v>53</v>
      </c>
      <c r="E4015" s="4">
        <v>0</v>
      </c>
      <c r="F4015" s="4">
        <v>0</v>
      </c>
      <c r="G4015" s="4">
        <v>0</v>
      </c>
      <c r="H4015" s="4">
        <f t="shared" si="441"/>
        <v>920</v>
      </c>
      <c r="I4015" s="4">
        <f t="shared" si="442"/>
        <v>0</v>
      </c>
      <c r="J4015" s="4">
        <f t="shared" si="440"/>
        <v>1592</v>
      </c>
      <c r="K4015" s="4">
        <f t="shared" si="437"/>
        <v>6000</v>
      </c>
      <c r="L4015" s="4">
        <f>IF(D4015=1,"",VLOOKUP(D4015,系数!$AA$1:$AJ$12,MATCH(C4015,圣物评级,0),1))</f>
        <v>30</v>
      </c>
      <c r="M4015" s="4">
        <f t="shared" si="443"/>
        <v>26833</v>
      </c>
    </row>
    <row r="4016" spans="1:13" x14ac:dyDescent="0.3">
      <c r="A4016" s="4">
        <f t="shared" si="438"/>
        <v>81000034</v>
      </c>
      <c r="B4016" s="4">
        <v>2</v>
      </c>
      <c r="C4016" s="4">
        <f>INDEX(属性!F:F,MATCH(强化!A4016,属性!A:A,0))</f>
        <v>17</v>
      </c>
      <c r="D4016" s="4">
        <f t="shared" si="439"/>
        <v>54</v>
      </c>
      <c r="E4016" s="4">
        <v>0</v>
      </c>
      <c r="F4016" s="4">
        <v>0</v>
      </c>
      <c r="G4016" s="4">
        <v>0</v>
      </c>
      <c r="H4016" s="4">
        <f t="shared" si="441"/>
        <v>930</v>
      </c>
      <c r="I4016" s="4">
        <f t="shared" si="442"/>
        <v>0</v>
      </c>
      <c r="J4016" s="4">
        <f t="shared" si="440"/>
        <v>1703</v>
      </c>
      <c r="K4016" s="4">
        <f t="shared" si="437"/>
        <v>6000</v>
      </c>
      <c r="L4016" s="4">
        <f>IF(D4016=1,"",VLOOKUP(D4016,系数!$AA$1:$AJ$12,MATCH(C4016,圣物评级,0),1))</f>
        <v>30</v>
      </c>
      <c r="M4016" s="4">
        <f t="shared" si="443"/>
        <v>28425</v>
      </c>
    </row>
    <row r="4017" spans="1:13" x14ac:dyDescent="0.3">
      <c r="A4017" s="4">
        <f t="shared" si="438"/>
        <v>81000034</v>
      </c>
      <c r="B4017" s="4">
        <v>2</v>
      </c>
      <c r="C4017" s="4">
        <f>INDEX(属性!F:F,MATCH(强化!A4017,属性!A:A,0))</f>
        <v>17</v>
      </c>
      <c r="D4017" s="4">
        <f t="shared" si="439"/>
        <v>55</v>
      </c>
      <c r="E4017" s="4">
        <v>0</v>
      </c>
      <c r="F4017" s="4">
        <v>0</v>
      </c>
      <c r="G4017" s="4">
        <v>0</v>
      </c>
      <c r="H4017" s="4">
        <f t="shared" si="441"/>
        <v>940</v>
      </c>
      <c r="I4017" s="4">
        <f t="shared" si="442"/>
        <v>0</v>
      </c>
      <c r="J4017" s="4">
        <f t="shared" si="440"/>
        <v>1822</v>
      </c>
      <c r="K4017" s="4">
        <f t="shared" si="437"/>
        <v>6000</v>
      </c>
      <c r="L4017" s="4">
        <f>IF(D4017=1,"",VLOOKUP(D4017,系数!$AA$1:$AJ$12,MATCH(C4017,圣物评级,0),1))</f>
        <v>30</v>
      </c>
      <c r="M4017" s="4">
        <f t="shared" si="443"/>
        <v>30128</v>
      </c>
    </row>
    <row r="4018" spans="1:13" x14ac:dyDescent="0.3">
      <c r="A4018" s="4">
        <f t="shared" si="438"/>
        <v>81000034</v>
      </c>
      <c r="B4018" s="4">
        <v>2</v>
      </c>
      <c r="C4018" s="4">
        <f>INDEX(属性!F:F,MATCH(强化!A4018,属性!A:A,0))</f>
        <v>17</v>
      </c>
      <c r="D4018" s="4">
        <f t="shared" si="439"/>
        <v>56</v>
      </c>
      <c r="E4018" s="4">
        <v>0</v>
      </c>
      <c r="F4018" s="4">
        <v>0</v>
      </c>
      <c r="G4018" s="4">
        <v>0</v>
      </c>
      <c r="H4018" s="4">
        <f t="shared" si="441"/>
        <v>950</v>
      </c>
      <c r="I4018" s="4">
        <f t="shared" si="442"/>
        <v>0</v>
      </c>
      <c r="J4018" s="4">
        <f t="shared" si="440"/>
        <v>1949</v>
      </c>
      <c r="K4018" s="4">
        <f t="shared" si="437"/>
        <v>6000</v>
      </c>
      <c r="L4018" s="4">
        <f>IF(D4018=1,"",VLOOKUP(D4018,系数!$AA$1:$AJ$12,MATCH(C4018,圣物评级,0),1))</f>
        <v>30</v>
      </c>
      <c r="M4018" s="4">
        <f t="shared" si="443"/>
        <v>31950</v>
      </c>
    </row>
    <row r="4019" spans="1:13" x14ac:dyDescent="0.3">
      <c r="A4019" s="4">
        <f t="shared" si="438"/>
        <v>81000034</v>
      </c>
      <c r="B4019" s="4">
        <v>2</v>
      </c>
      <c r="C4019" s="4">
        <f>INDEX(属性!F:F,MATCH(强化!A4019,属性!A:A,0))</f>
        <v>17</v>
      </c>
      <c r="D4019" s="4">
        <f t="shared" si="439"/>
        <v>57</v>
      </c>
      <c r="E4019" s="4">
        <v>0</v>
      </c>
      <c r="F4019" s="4">
        <v>0</v>
      </c>
      <c r="G4019" s="4">
        <v>0</v>
      </c>
      <c r="H4019" s="4">
        <f t="shared" si="441"/>
        <v>960</v>
      </c>
      <c r="I4019" s="4">
        <f t="shared" si="442"/>
        <v>0</v>
      </c>
      <c r="J4019" s="4">
        <f t="shared" si="440"/>
        <v>2085</v>
      </c>
      <c r="K4019" s="4">
        <f t="shared" si="437"/>
        <v>6000</v>
      </c>
      <c r="L4019" s="4">
        <f>IF(D4019=1,"",VLOOKUP(D4019,系数!$AA$1:$AJ$12,MATCH(C4019,圣物评级,0),1))</f>
        <v>30</v>
      </c>
      <c r="M4019" s="4">
        <f t="shared" si="443"/>
        <v>33899</v>
      </c>
    </row>
    <row r="4020" spans="1:13" x14ac:dyDescent="0.3">
      <c r="A4020" s="4">
        <f t="shared" si="438"/>
        <v>81000034</v>
      </c>
      <c r="B4020" s="4">
        <v>2</v>
      </c>
      <c r="C4020" s="4">
        <f>INDEX(属性!F:F,MATCH(强化!A4020,属性!A:A,0))</f>
        <v>17</v>
      </c>
      <c r="D4020" s="4">
        <f t="shared" si="439"/>
        <v>58</v>
      </c>
      <c r="E4020" s="4">
        <v>0</v>
      </c>
      <c r="F4020" s="4">
        <v>0</v>
      </c>
      <c r="G4020" s="4">
        <v>0</v>
      </c>
      <c r="H4020" s="4">
        <f t="shared" si="441"/>
        <v>970</v>
      </c>
      <c r="I4020" s="4">
        <f t="shared" si="442"/>
        <v>0</v>
      </c>
      <c r="J4020" s="4">
        <f t="shared" si="440"/>
        <v>2230</v>
      </c>
      <c r="K4020" s="4">
        <f t="shared" ref="K4020:K4082" si="444">60*100</f>
        <v>6000</v>
      </c>
      <c r="L4020" s="4">
        <f>IF(D4020=1,"",VLOOKUP(D4020,系数!$AA$1:$AJ$12,MATCH(C4020,圣物评级,0),1))</f>
        <v>30</v>
      </c>
      <c r="M4020" s="4">
        <f t="shared" si="443"/>
        <v>35984</v>
      </c>
    </row>
    <row r="4021" spans="1:13" x14ac:dyDescent="0.3">
      <c r="A4021" s="4">
        <f t="shared" si="438"/>
        <v>81000034</v>
      </c>
      <c r="B4021" s="4">
        <v>2</v>
      </c>
      <c r="C4021" s="4">
        <f>INDEX(属性!F:F,MATCH(强化!A4021,属性!A:A,0))</f>
        <v>17</v>
      </c>
      <c r="D4021" s="4">
        <f t="shared" si="439"/>
        <v>59</v>
      </c>
      <c r="E4021" s="4">
        <v>0</v>
      </c>
      <c r="F4021" s="4">
        <v>0</v>
      </c>
      <c r="G4021" s="4">
        <v>0</v>
      </c>
      <c r="H4021" s="4">
        <f t="shared" si="441"/>
        <v>980</v>
      </c>
      <c r="I4021" s="4">
        <f t="shared" si="442"/>
        <v>0</v>
      </c>
      <c r="J4021" s="4">
        <f t="shared" si="440"/>
        <v>2386</v>
      </c>
      <c r="K4021" s="4">
        <f t="shared" si="444"/>
        <v>6000</v>
      </c>
      <c r="L4021" s="4">
        <f>IF(D4021=1,"",VLOOKUP(D4021,系数!$AA$1:$AJ$12,MATCH(C4021,圣物评级,0),1))</f>
        <v>30</v>
      </c>
      <c r="M4021" s="4">
        <f t="shared" si="443"/>
        <v>38214</v>
      </c>
    </row>
    <row r="4022" spans="1:13" x14ac:dyDescent="0.3">
      <c r="A4022" s="4">
        <f t="shared" si="438"/>
        <v>81000034</v>
      </c>
      <c r="B4022" s="4">
        <v>2</v>
      </c>
      <c r="C4022" s="4">
        <f>INDEX(属性!F:F,MATCH(强化!A4022,属性!A:A,0))</f>
        <v>17</v>
      </c>
      <c r="D4022" s="4">
        <f t="shared" si="439"/>
        <v>60</v>
      </c>
      <c r="E4022" s="4">
        <v>0</v>
      </c>
      <c r="F4022" s="4">
        <v>0</v>
      </c>
      <c r="G4022" s="4">
        <v>0</v>
      </c>
      <c r="H4022" s="4">
        <f t="shared" si="441"/>
        <v>990</v>
      </c>
      <c r="I4022" s="4">
        <f t="shared" si="442"/>
        <v>0</v>
      </c>
      <c r="J4022" s="4">
        <f t="shared" si="440"/>
        <v>2553</v>
      </c>
      <c r="K4022" s="4">
        <f t="shared" si="444"/>
        <v>6000</v>
      </c>
      <c r="L4022" s="4">
        <f>IF(D4022=1,"",VLOOKUP(D4022,系数!$AA$1:$AJ$12,MATCH(C4022,圣物评级,0),1))</f>
        <v>35</v>
      </c>
      <c r="M4022" s="4">
        <f t="shared" si="443"/>
        <v>40600</v>
      </c>
    </row>
    <row r="4023" spans="1:13" x14ac:dyDescent="0.3">
      <c r="A4023" s="4">
        <f t="shared" si="438"/>
        <v>81000034</v>
      </c>
      <c r="B4023" s="4">
        <v>2</v>
      </c>
      <c r="C4023" s="4">
        <f>INDEX(属性!F:F,MATCH(强化!A4023,属性!A:A,0))</f>
        <v>17</v>
      </c>
      <c r="D4023" s="4">
        <f t="shared" si="439"/>
        <v>61</v>
      </c>
      <c r="E4023" s="4">
        <v>0</v>
      </c>
      <c r="F4023" s="4">
        <v>0</v>
      </c>
      <c r="G4023" s="4">
        <v>0</v>
      </c>
      <c r="H4023" s="4">
        <f t="shared" si="441"/>
        <v>1000</v>
      </c>
      <c r="I4023" s="4">
        <f t="shared" si="442"/>
        <v>0</v>
      </c>
      <c r="J4023" s="4">
        <f t="shared" si="440"/>
        <v>2782</v>
      </c>
      <c r="K4023" s="4">
        <f t="shared" si="444"/>
        <v>6000</v>
      </c>
      <c r="L4023" s="4">
        <f>IF(D4023=1,"",VLOOKUP(D4023,系数!$AA$1:$AJ$12,MATCH(C4023,圣物评级,0),1))</f>
        <v>35</v>
      </c>
      <c r="M4023" s="4">
        <f t="shared" si="443"/>
        <v>43153</v>
      </c>
    </row>
    <row r="4024" spans="1:13" x14ac:dyDescent="0.3">
      <c r="A4024" s="4">
        <f t="shared" si="438"/>
        <v>81000034</v>
      </c>
      <c r="B4024" s="4">
        <v>2</v>
      </c>
      <c r="C4024" s="4">
        <f>INDEX(属性!F:F,MATCH(强化!A4024,属性!A:A,0))</f>
        <v>17</v>
      </c>
      <c r="D4024" s="4">
        <f t="shared" si="439"/>
        <v>62</v>
      </c>
      <c r="E4024" s="4">
        <v>0</v>
      </c>
      <c r="F4024" s="4">
        <v>0</v>
      </c>
      <c r="G4024" s="4">
        <v>0</v>
      </c>
      <c r="H4024" s="4">
        <f t="shared" si="441"/>
        <v>1010</v>
      </c>
      <c r="I4024" s="4">
        <f t="shared" si="442"/>
        <v>0</v>
      </c>
      <c r="J4024" s="4">
        <f t="shared" si="440"/>
        <v>3032</v>
      </c>
      <c r="K4024" s="4">
        <f t="shared" si="444"/>
        <v>6000</v>
      </c>
      <c r="L4024" s="4">
        <f>IF(D4024=1,"",VLOOKUP(D4024,系数!$AA$1:$AJ$12,MATCH(C4024,圣物评级,0),1))</f>
        <v>35</v>
      </c>
      <c r="M4024" s="4">
        <f t="shared" si="443"/>
        <v>45935</v>
      </c>
    </row>
    <row r="4025" spans="1:13" x14ac:dyDescent="0.3">
      <c r="A4025" s="4">
        <f t="shared" si="438"/>
        <v>81000034</v>
      </c>
      <c r="B4025" s="4">
        <v>2</v>
      </c>
      <c r="C4025" s="4">
        <f>INDEX(属性!F:F,MATCH(强化!A4025,属性!A:A,0))</f>
        <v>17</v>
      </c>
      <c r="D4025" s="4">
        <f t="shared" si="439"/>
        <v>63</v>
      </c>
      <c r="E4025" s="4">
        <v>0</v>
      </c>
      <c r="F4025" s="4">
        <v>0</v>
      </c>
      <c r="G4025" s="4">
        <v>0</v>
      </c>
      <c r="H4025" s="4">
        <f t="shared" si="441"/>
        <v>1020</v>
      </c>
      <c r="I4025" s="4">
        <f t="shared" si="442"/>
        <v>0</v>
      </c>
      <c r="J4025" s="4">
        <f t="shared" si="440"/>
        <v>3304</v>
      </c>
      <c r="K4025" s="4">
        <f t="shared" si="444"/>
        <v>6000</v>
      </c>
      <c r="L4025" s="4">
        <f>IF(D4025=1,"",VLOOKUP(D4025,系数!$AA$1:$AJ$12,MATCH(C4025,圣物评级,0),1))</f>
        <v>35</v>
      </c>
      <c r="M4025" s="4">
        <f t="shared" si="443"/>
        <v>48967</v>
      </c>
    </row>
    <row r="4026" spans="1:13" x14ac:dyDescent="0.3">
      <c r="A4026" s="4">
        <f t="shared" si="438"/>
        <v>81000034</v>
      </c>
      <c r="B4026" s="4">
        <v>2</v>
      </c>
      <c r="C4026" s="4">
        <f>INDEX(属性!F:F,MATCH(强化!A4026,属性!A:A,0))</f>
        <v>17</v>
      </c>
      <c r="D4026" s="4">
        <f t="shared" si="439"/>
        <v>64</v>
      </c>
      <c r="E4026" s="4">
        <v>0</v>
      </c>
      <c r="F4026" s="4">
        <v>0</v>
      </c>
      <c r="G4026" s="4">
        <v>0</v>
      </c>
      <c r="H4026" s="4">
        <f t="shared" si="441"/>
        <v>1030</v>
      </c>
      <c r="I4026" s="4">
        <f t="shared" si="442"/>
        <v>0</v>
      </c>
      <c r="J4026" s="4">
        <f t="shared" si="440"/>
        <v>3601</v>
      </c>
      <c r="K4026" s="4">
        <f t="shared" si="444"/>
        <v>6000</v>
      </c>
      <c r="L4026" s="4">
        <f>IF(D4026=1,"",VLOOKUP(D4026,系数!$AA$1:$AJ$12,MATCH(C4026,圣物评级,0),1))</f>
        <v>35</v>
      </c>
      <c r="M4026" s="4">
        <f t="shared" si="443"/>
        <v>52271</v>
      </c>
    </row>
    <row r="4027" spans="1:13" x14ac:dyDescent="0.3">
      <c r="A4027" s="4">
        <f t="shared" si="438"/>
        <v>81000034</v>
      </c>
      <c r="B4027" s="4">
        <v>2</v>
      </c>
      <c r="C4027" s="4">
        <f>INDEX(属性!F:F,MATCH(强化!A4027,属性!A:A,0))</f>
        <v>17</v>
      </c>
      <c r="D4027" s="4">
        <f t="shared" si="439"/>
        <v>65</v>
      </c>
      <c r="E4027" s="4">
        <v>0</v>
      </c>
      <c r="F4027" s="4">
        <v>0</v>
      </c>
      <c r="G4027" s="4">
        <v>0</v>
      </c>
      <c r="H4027" s="4">
        <f t="shared" si="441"/>
        <v>1040</v>
      </c>
      <c r="I4027" s="4">
        <f t="shared" si="442"/>
        <v>0</v>
      </c>
      <c r="J4027" s="4">
        <f t="shared" si="440"/>
        <v>3925</v>
      </c>
      <c r="K4027" s="4">
        <f t="shared" si="444"/>
        <v>6000</v>
      </c>
      <c r="L4027" s="4">
        <f>IF(D4027=1,"",VLOOKUP(D4027,系数!$AA$1:$AJ$12,MATCH(C4027,圣物评级,0),1))</f>
        <v>35</v>
      </c>
      <c r="M4027" s="4">
        <f t="shared" si="443"/>
        <v>55872</v>
      </c>
    </row>
    <row r="4028" spans="1:13" x14ac:dyDescent="0.3">
      <c r="A4028" s="4">
        <f t="shared" ref="A4028:A4082" si="445">A3908+1</f>
        <v>81000034</v>
      </c>
      <c r="B4028" s="4">
        <v>2</v>
      </c>
      <c r="C4028" s="4">
        <f>INDEX(属性!F:F,MATCH(强化!A4028,属性!A:A,0))</f>
        <v>17</v>
      </c>
      <c r="D4028" s="4">
        <f t="shared" ref="D4028:D4082" si="446">D3908</f>
        <v>66</v>
      </c>
      <c r="E4028" s="4">
        <v>0</v>
      </c>
      <c r="F4028" s="4">
        <v>0</v>
      </c>
      <c r="G4028" s="4">
        <v>0</v>
      </c>
      <c r="H4028" s="4">
        <f t="shared" si="441"/>
        <v>1050</v>
      </c>
      <c r="I4028" s="4">
        <f t="shared" si="442"/>
        <v>0</v>
      </c>
      <c r="J4028" s="4">
        <f t="shared" ref="J4028:J4082" si="447">J3908</f>
        <v>4278</v>
      </c>
      <c r="K4028" s="4">
        <f t="shared" si="444"/>
        <v>6000</v>
      </c>
      <c r="L4028" s="4">
        <f>IF(D4028=1,"",VLOOKUP(D4028,系数!$AA$1:$AJ$12,MATCH(C4028,圣物评级,0),1))</f>
        <v>35</v>
      </c>
      <c r="M4028" s="4">
        <f t="shared" si="443"/>
        <v>59797</v>
      </c>
    </row>
    <row r="4029" spans="1:13" x14ac:dyDescent="0.3">
      <c r="A4029" s="4">
        <f t="shared" si="445"/>
        <v>81000034</v>
      </c>
      <c r="B4029" s="4">
        <v>2</v>
      </c>
      <c r="C4029" s="4">
        <f>INDEX(属性!F:F,MATCH(强化!A4029,属性!A:A,0))</f>
        <v>17</v>
      </c>
      <c r="D4029" s="4">
        <f t="shared" si="446"/>
        <v>67</v>
      </c>
      <c r="E4029" s="4">
        <v>0</v>
      </c>
      <c r="F4029" s="4">
        <v>0</v>
      </c>
      <c r="G4029" s="4">
        <v>0</v>
      </c>
      <c r="H4029" s="4">
        <f t="shared" si="441"/>
        <v>1060</v>
      </c>
      <c r="I4029" s="4">
        <f t="shared" si="442"/>
        <v>0</v>
      </c>
      <c r="J4029" s="4">
        <f t="shared" si="447"/>
        <v>4663</v>
      </c>
      <c r="K4029" s="4">
        <f t="shared" si="444"/>
        <v>6000</v>
      </c>
      <c r="L4029" s="4">
        <f>IF(D4029=1,"",VLOOKUP(D4029,系数!$AA$1:$AJ$12,MATCH(C4029,圣物评级,0),1))</f>
        <v>35</v>
      </c>
      <c r="M4029" s="4">
        <f t="shared" si="443"/>
        <v>64075</v>
      </c>
    </row>
    <row r="4030" spans="1:13" x14ac:dyDescent="0.3">
      <c r="A4030" s="4">
        <f t="shared" si="445"/>
        <v>81000034</v>
      </c>
      <c r="B4030" s="4">
        <v>2</v>
      </c>
      <c r="C4030" s="4">
        <f>INDEX(属性!F:F,MATCH(强化!A4030,属性!A:A,0))</f>
        <v>17</v>
      </c>
      <c r="D4030" s="4">
        <f t="shared" si="446"/>
        <v>68</v>
      </c>
      <c r="E4030" s="4">
        <v>0</v>
      </c>
      <c r="F4030" s="4">
        <v>0</v>
      </c>
      <c r="G4030" s="4">
        <v>0</v>
      </c>
      <c r="H4030" s="4">
        <f t="shared" si="441"/>
        <v>1070</v>
      </c>
      <c r="I4030" s="4">
        <f t="shared" si="442"/>
        <v>0</v>
      </c>
      <c r="J4030" s="4">
        <f t="shared" si="447"/>
        <v>5082</v>
      </c>
      <c r="K4030" s="4">
        <f t="shared" si="444"/>
        <v>6000</v>
      </c>
      <c r="L4030" s="4">
        <f>IF(D4030=1,"",VLOOKUP(D4030,系数!$AA$1:$AJ$12,MATCH(C4030,圣物评级,0),1))</f>
        <v>35</v>
      </c>
      <c r="M4030" s="4">
        <f t="shared" si="443"/>
        <v>68738</v>
      </c>
    </row>
    <row r="4031" spans="1:13" x14ac:dyDescent="0.3">
      <c r="A4031" s="4">
        <f t="shared" si="445"/>
        <v>81000034</v>
      </c>
      <c r="B4031" s="4">
        <v>2</v>
      </c>
      <c r="C4031" s="4">
        <f>INDEX(属性!F:F,MATCH(强化!A4031,属性!A:A,0))</f>
        <v>17</v>
      </c>
      <c r="D4031" s="4">
        <f t="shared" si="446"/>
        <v>69</v>
      </c>
      <c r="E4031" s="4">
        <v>0</v>
      </c>
      <c r="F4031" s="4">
        <v>0</v>
      </c>
      <c r="G4031" s="4">
        <v>0</v>
      </c>
      <c r="H4031" s="4">
        <f t="shared" si="441"/>
        <v>1080</v>
      </c>
      <c r="I4031" s="4">
        <f t="shared" si="442"/>
        <v>0</v>
      </c>
      <c r="J4031" s="4">
        <f t="shared" si="447"/>
        <v>5539</v>
      </c>
      <c r="K4031" s="4">
        <f t="shared" si="444"/>
        <v>6000</v>
      </c>
      <c r="L4031" s="4">
        <f>IF(D4031=1,"",VLOOKUP(D4031,系数!$AA$1:$AJ$12,MATCH(C4031,圣物评级,0),1))</f>
        <v>35</v>
      </c>
      <c r="M4031" s="4">
        <f t="shared" si="443"/>
        <v>73820</v>
      </c>
    </row>
    <row r="4032" spans="1:13" x14ac:dyDescent="0.3">
      <c r="A4032" s="4">
        <f t="shared" si="445"/>
        <v>81000034</v>
      </c>
      <c r="B4032" s="4">
        <v>2</v>
      </c>
      <c r="C4032" s="4">
        <f>INDEX(属性!F:F,MATCH(强化!A4032,属性!A:A,0))</f>
        <v>17</v>
      </c>
      <c r="D4032" s="4">
        <f t="shared" si="446"/>
        <v>70</v>
      </c>
      <c r="E4032" s="4">
        <v>0</v>
      </c>
      <c r="F4032" s="4">
        <v>0</v>
      </c>
      <c r="G4032" s="4">
        <v>0</v>
      </c>
      <c r="H4032" s="4">
        <f t="shared" si="441"/>
        <v>1090</v>
      </c>
      <c r="I4032" s="4">
        <f t="shared" si="442"/>
        <v>0</v>
      </c>
      <c r="J4032" s="4">
        <f t="shared" si="447"/>
        <v>6037</v>
      </c>
      <c r="K4032" s="4">
        <f t="shared" si="444"/>
        <v>6000</v>
      </c>
      <c r="L4032" s="4">
        <f>IF(D4032=1,"",VLOOKUP(D4032,系数!$AA$1:$AJ$12,MATCH(C4032,圣物评级,0),1))</f>
        <v>40</v>
      </c>
      <c r="M4032" s="4">
        <f t="shared" si="443"/>
        <v>79359</v>
      </c>
    </row>
    <row r="4033" spans="1:13" x14ac:dyDescent="0.3">
      <c r="A4033" s="4">
        <f t="shared" si="445"/>
        <v>81000034</v>
      </c>
      <c r="B4033" s="4">
        <v>2</v>
      </c>
      <c r="C4033" s="4">
        <f>INDEX(属性!F:F,MATCH(强化!A4033,属性!A:A,0))</f>
        <v>17</v>
      </c>
      <c r="D4033" s="4">
        <f t="shared" si="446"/>
        <v>71</v>
      </c>
      <c r="E4033" s="4">
        <v>0</v>
      </c>
      <c r="F4033" s="4">
        <v>0</v>
      </c>
      <c r="G4033" s="4">
        <v>0</v>
      </c>
      <c r="H4033" s="4">
        <f t="shared" si="441"/>
        <v>1100</v>
      </c>
      <c r="I4033" s="4">
        <f t="shared" si="442"/>
        <v>0</v>
      </c>
      <c r="J4033" s="4">
        <f t="shared" si="447"/>
        <v>6701</v>
      </c>
      <c r="K4033" s="4">
        <f t="shared" si="444"/>
        <v>6000</v>
      </c>
      <c r="L4033" s="4">
        <f>IF(D4033=1,"",VLOOKUP(D4033,系数!$AA$1:$AJ$12,MATCH(C4033,圣物评级,0),1))</f>
        <v>40</v>
      </c>
      <c r="M4033" s="4">
        <f t="shared" si="443"/>
        <v>85396</v>
      </c>
    </row>
    <row r="4034" spans="1:13" x14ac:dyDescent="0.3">
      <c r="A4034" s="4">
        <f t="shared" si="445"/>
        <v>81000034</v>
      </c>
      <c r="B4034" s="4">
        <v>2</v>
      </c>
      <c r="C4034" s="4">
        <f>INDEX(属性!F:F,MATCH(强化!A4034,属性!A:A,0))</f>
        <v>17</v>
      </c>
      <c r="D4034" s="4">
        <f t="shared" si="446"/>
        <v>72</v>
      </c>
      <c r="E4034" s="4">
        <v>0</v>
      </c>
      <c r="F4034" s="4">
        <v>0</v>
      </c>
      <c r="G4034" s="4">
        <v>0</v>
      </c>
      <c r="H4034" s="4">
        <f t="shared" si="441"/>
        <v>1110</v>
      </c>
      <c r="I4034" s="4">
        <f t="shared" si="442"/>
        <v>0</v>
      </c>
      <c r="J4034" s="4">
        <f t="shared" si="447"/>
        <v>7438</v>
      </c>
      <c r="K4034" s="4">
        <f t="shared" si="444"/>
        <v>6000</v>
      </c>
      <c r="L4034" s="4">
        <f>IF(D4034=1,"",VLOOKUP(D4034,系数!$AA$1:$AJ$12,MATCH(C4034,圣物评级,0),1))</f>
        <v>40</v>
      </c>
      <c r="M4034" s="4">
        <f t="shared" si="443"/>
        <v>92097</v>
      </c>
    </row>
    <row r="4035" spans="1:13" x14ac:dyDescent="0.3">
      <c r="A4035" s="4">
        <f t="shared" si="445"/>
        <v>81000034</v>
      </c>
      <c r="B4035" s="4">
        <v>2</v>
      </c>
      <c r="C4035" s="4">
        <f>INDEX(属性!F:F,MATCH(强化!A4035,属性!A:A,0))</f>
        <v>17</v>
      </c>
      <c r="D4035" s="4">
        <f t="shared" si="446"/>
        <v>73</v>
      </c>
      <c r="E4035" s="4">
        <v>0</v>
      </c>
      <c r="F4035" s="4">
        <v>0</v>
      </c>
      <c r="G4035" s="4">
        <v>0</v>
      </c>
      <c r="H4035" s="4">
        <f t="shared" ref="H4035:H4082" si="448">IF(B4035=1,0,VLOOKUP($C4035,圣物数值,2,0)+VLOOKUP($C4035,圣物数值,3,0)*($D4035-1))</f>
        <v>1120</v>
      </c>
      <c r="I4035" s="4">
        <f t="shared" ref="I4035:I4082" si="449">IF(B4035=2,0,VLOOKUP($C4035,圣物数值,2,0)+VLOOKUP($C4035,圣物数值,3,0)*($D4035-1))</f>
        <v>0</v>
      </c>
      <c r="J4035" s="4">
        <f t="shared" si="447"/>
        <v>8256</v>
      </c>
      <c r="K4035" s="4">
        <f t="shared" si="444"/>
        <v>6000</v>
      </c>
      <c r="L4035" s="4">
        <f>IF(D4035=1,"",VLOOKUP(D4035,系数!$AA$1:$AJ$12,MATCH(C4035,圣物评级,0),1))</f>
        <v>40</v>
      </c>
      <c r="M4035" s="4">
        <f t="shared" ref="M4035:M4082" si="450">IF(D4035=1,0,M4034+J4034)</f>
        <v>99535</v>
      </c>
    </row>
    <row r="4036" spans="1:13" x14ac:dyDescent="0.3">
      <c r="A4036" s="4">
        <f t="shared" si="445"/>
        <v>81000034</v>
      </c>
      <c r="B4036" s="4">
        <v>2</v>
      </c>
      <c r="C4036" s="4">
        <f>INDEX(属性!F:F,MATCH(强化!A4036,属性!A:A,0))</f>
        <v>17</v>
      </c>
      <c r="D4036" s="4">
        <f t="shared" si="446"/>
        <v>74</v>
      </c>
      <c r="E4036" s="4">
        <v>0</v>
      </c>
      <c r="F4036" s="4">
        <v>0</v>
      </c>
      <c r="G4036" s="4">
        <v>0</v>
      </c>
      <c r="H4036" s="4">
        <f t="shared" si="448"/>
        <v>1130</v>
      </c>
      <c r="I4036" s="4">
        <f t="shared" si="449"/>
        <v>0</v>
      </c>
      <c r="J4036" s="4">
        <f t="shared" si="447"/>
        <v>9164</v>
      </c>
      <c r="K4036" s="4">
        <f t="shared" si="444"/>
        <v>6000</v>
      </c>
      <c r="L4036" s="4">
        <f>IF(D4036=1,"",VLOOKUP(D4036,系数!$AA$1:$AJ$12,MATCH(C4036,圣物评级,0),1))</f>
        <v>40</v>
      </c>
      <c r="M4036" s="4">
        <f t="shared" si="450"/>
        <v>107791</v>
      </c>
    </row>
    <row r="4037" spans="1:13" x14ac:dyDescent="0.3">
      <c r="A4037" s="4">
        <f t="shared" si="445"/>
        <v>81000034</v>
      </c>
      <c r="B4037" s="4">
        <v>2</v>
      </c>
      <c r="C4037" s="4">
        <f>INDEX(属性!F:F,MATCH(强化!A4037,属性!A:A,0))</f>
        <v>17</v>
      </c>
      <c r="D4037" s="4">
        <f t="shared" si="446"/>
        <v>75</v>
      </c>
      <c r="E4037" s="4">
        <v>0</v>
      </c>
      <c r="F4037" s="4">
        <v>0</v>
      </c>
      <c r="G4037" s="4">
        <v>0</v>
      </c>
      <c r="H4037" s="4">
        <f t="shared" si="448"/>
        <v>1140</v>
      </c>
      <c r="I4037" s="4">
        <f t="shared" si="449"/>
        <v>0</v>
      </c>
      <c r="J4037" s="4">
        <f t="shared" si="447"/>
        <v>10172</v>
      </c>
      <c r="K4037" s="4">
        <f t="shared" si="444"/>
        <v>6000</v>
      </c>
      <c r="L4037" s="4">
        <f>IF(D4037=1,"",VLOOKUP(D4037,系数!$AA$1:$AJ$12,MATCH(C4037,圣物评级,0),1))</f>
        <v>40</v>
      </c>
      <c r="M4037" s="4">
        <f t="shared" si="450"/>
        <v>116955</v>
      </c>
    </row>
    <row r="4038" spans="1:13" x14ac:dyDescent="0.3">
      <c r="A4038" s="4">
        <f t="shared" si="445"/>
        <v>81000034</v>
      </c>
      <c r="B4038" s="4">
        <v>2</v>
      </c>
      <c r="C4038" s="4">
        <f>INDEX(属性!F:F,MATCH(强化!A4038,属性!A:A,0))</f>
        <v>17</v>
      </c>
      <c r="D4038" s="4">
        <f t="shared" si="446"/>
        <v>76</v>
      </c>
      <c r="E4038" s="4">
        <v>0</v>
      </c>
      <c r="F4038" s="4">
        <v>0</v>
      </c>
      <c r="G4038" s="4">
        <v>0</v>
      </c>
      <c r="H4038" s="4">
        <f t="shared" si="448"/>
        <v>1150</v>
      </c>
      <c r="I4038" s="4">
        <f t="shared" si="449"/>
        <v>0</v>
      </c>
      <c r="J4038" s="4">
        <f t="shared" si="447"/>
        <v>11290</v>
      </c>
      <c r="K4038" s="4">
        <f t="shared" si="444"/>
        <v>6000</v>
      </c>
      <c r="L4038" s="4">
        <f>IF(D4038=1,"",VLOOKUP(D4038,系数!$AA$1:$AJ$12,MATCH(C4038,圣物评级,0),1))</f>
        <v>40</v>
      </c>
      <c r="M4038" s="4">
        <f t="shared" si="450"/>
        <v>127127</v>
      </c>
    </row>
    <row r="4039" spans="1:13" x14ac:dyDescent="0.3">
      <c r="A4039" s="4">
        <f t="shared" si="445"/>
        <v>81000034</v>
      </c>
      <c r="B4039" s="4">
        <v>2</v>
      </c>
      <c r="C4039" s="4">
        <f>INDEX(属性!F:F,MATCH(强化!A4039,属性!A:A,0))</f>
        <v>17</v>
      </c>
      <c r="D4039" s="4">
        <f t="shared" si="446"/>
        <v>77</v>
      </c>
      <c r="E4039" s="4">
        <v>0</v>
      </c>
      <c r="F4039" s="4">
        <v>0</v>
      </c>
      <c r="G4039" s="4">
        <v>0</v>
      </c>
      <c r="H4039" s="4">
        <f t="shared" si="448"/>
        <v>1160</v>
      </c>
      <c r="I4039" s="4">
        <f t="shared" si="449"/>
        <v>0</v>
      </c>
      <c r="J4039" s="4">
        <f t="shared" si="447"/>
        <v>12531</v>
      </c>
      <c r="K4039" s="4">
        <f t="shared" si="444"/>
        <v>6000</v>
      </c>
      <c r="L4039" s="4">
        <f>IF(D4039=1,"",VLOOKUP(D4039,系数!$AA$1:$AJ$12,MATCH(C4039,圣物评级,0),1))</f>
        <v>40</v>
      </c>
      <c r="M4039" s="4">
        <f t="shared" si="450"/>
        <v>138417</v>
      </c>
    </row>
    <row r="4040" spans="1:13" x14ac:dyDescent="0.3">
      <c r="A4040" s="4">
        <f t="shared" si="445"/>
        <v>81000034</v>
      </c>
      <c r="B4040" s="4">
        <v>2</v>
      </c>
      <c r="C4040" s="4">
        <f>INDEX(属性!F:F,MATCH(强化!A4040,属性!A:A,0))</f>
        <v>17</v>
      </c>
      <c r="D4040" s="4">
        <f t="shared" si="446"/>
        <v>78</v>
      </c>
      <c r="E4040" s="4">
        <v>0</v>
      </c>
      <c r="F4040" s="4">
        <v>0</v>
      </c>
      <c r="G4040" s="4">
        <v>0</v>
      </c>
      <c r="H4040" s="4">
        <f t="shared" si="448"/>
        <v>1170</v>
      </c>
      <c r="I4040" s="4">
        <f t="shared" si="449"/>
        <v>0</v>
      </c>
      <c r="J4040" s="4">
        <f t="shared" si="447"/>
        <v>13909</v>
      </c>
      <c r="K4040" s="4">
        <f t="shared" si="444"/>
        <v>6000</v>
      </c>
      <c r="L4040" s="4">
        <f>IF(D4040=1,"",VLOOKUP(D4040,系数!$AA$1:$AJ$12,MATCH(C4040,圣物评级,0),1))</f>
        <v>40</v>
      </c>
      <c r="M4040" s="4">
        <f t="shared" si="450"/>
        <v>150948</v>
      </c>
    </row>
    <row r="4041" spans="1:13" x14ac:dyDescent="0.3">
      <c r="A4041" s="4">
        <f t="shared" si="445"/>
        <v>81000034</v>
      </c>
      <c r="B4041" s="4">
        <v>2</v>
      </c>
      <c r="C4041" s="4">
        <f>INDEX(属性!F:F,MATCH(强化!A4041,属性!A:A,0))</f>
        <v>17</v>
      </c>
      <c r="D4041" s="4">
        <f t="shared" si="446"/>
        <v>79</v>
      </c>
      <c r="E4041" s="4">
        <v>0</v>
      </c>
      <c r="F4041" s="4">
        <v>0</v>
      </c>
      <c r="G4041" s="4">
        <v>0</v>
      </c>
      <c r="H4041" s="4">
        <f t="shared" si="448"/>
        <v>1180</v>
      </c>
      <c r="I4041" s="4">
        <f t="shared" si="449"/>
        <v>0</v>
      </c>
      <c r="J4041" s="4">
        <f t="shared" si="447"/>
        <v>15438</v>
      </c>
      <c r="K4041" s="4">
        <f t="shared" si="444"/>
        <v>6000</v>
      </c>
      <c r="L4041" s="4">
        <f>IF(D4041=1,"",VLOOKUP(D4041,系数!$AA$1:$AJ$12,MATCH(C4041,圣物评级,0),1))</f>
        <v>40</v>
      </c>
      <c r="M4041" s="4">
        <f t="shared" si="450"/>
        <v>164857</v>
      </c>
    </row>
    <row r="4042" spans="1:13" x14ac:dyDescent="0.3">
      <c r="A4042" s="4">
        <f t="shared" si="445"/>
        <v>81000034</v>
      </c>
      <c r="B4042" s="4">
        <v>2</v>
      </c>
      <c r="C4042" s="4">
        <f>INDEX(属性!F:F,MATCH(强化!A4042,属性!A:A,0))</f>
        <v>17</v>
      </c>
      <c r="D4042" s="4">
        <f t="shared" si="446"/>
        <v>80</v>
      </c>
      <c r="E4042" s="4">
        <v>0</v>
      </c>
      <c r="F4042" s="4">
        <v>0</v>
      </c>
      <c r="G4042" s="4">
        <v>0</v>
      </c>
      <c r="H4042" s="4">
        <f t="shared" si="448"/>
        <v>1190</v>
      </c>
      <c r="I4042" s="4">
        <f t="shared" si="449"/>
        <v>0</v>
      </c>
      <c r="J4042" s="4">
        <f t="shared" si="447"/>
        <v>18000</v>
      </c>
      <c r="K4042" s="4">
        <f t="shared" si="444"/>
        <v>6000</v>
      </c>
      <c r="L4042" s="4">
        <f>IF(D4042=1,"",VLOOKUP(D4042,系数!$AA$1:$AJ$12,MATCH(C4042,圣物评级,0),1))</f>
        <v>45</v>
      </c>
      <c r="M4042" s="4">
        <f t="shared" si="450"/>
        <v>180295</v>
      </c>
    </row>
    <row r="4043" spans="1:13" x14ac:dyDescent="0.3">
      <c r="A4043" s="4">
        <f t="shared" si="445"/>
        <v>81000034</v>
      </c>
      <c r="B4043" s="4">
        <v>2</v>
      </c>
      <c r="C4043" s="4">
        <f>INDEX(属性!F:F,MATCH(强化!A4043,属性!A:A,0))</f>
        <v>17</v>
      </c>
      <c r="D4043" s="4">
        <f t="shared" si="446"/>
        <v>81</v>
      </c>
      <c r="E4043" s="4">
        <v>0</v>
      </c>
      <c r="F4043" s="4">
        <v>0</v>
      </c>
      <c r="G4043" s="4">
        <v>0</v>
      </c>
      <c r="H4043" s="4">
        <f t="shared" si="448"/>
        <v>1200</v>
      </c>
      <c r="I4043" s="4">
        <f t="shared" si="449"/>
        <v>0</v>
      </c>
      <c r="J4043" s="4">
        <f t="shared" si="447"/>
        <v>21000</v>
      </c>
      <c r="K4043" s="4">
        <f t="shared" si="444"/>
        <v>6000</v>
      </c>
      <c r="L4043" s="4">
        <f>IF(D4043=1,"",VLOOKUP(D4043,系数!$AA$1:$AJ$12,MATCH(C4043,圣物评级,0),1))</f>
        <v>45</v>
      </c>
      <c r="M4043" s="4">
        <f t="shared" si="450"/>
        <v>198295</v>
      </c>
    </row>
    <row r="4044" spans="1:13" x14ac:dyDescent="0.3">
      <c r="A4044" s="4">
        <f t="shared" si="445"/>
        <v>81000034</v>
      </c>
      <c r="B4044" s="4">
        <v>2</v>
      </c>
      <c r="C4044" s="4">
        <f>INDEX(属性!F:F,MATCH(强化!A4044,属性!A:A,0))</f>
        <v>17</v>
      </c>
      <c r="D4044" s="4">
        <f t="shared" si="446"/>
        <v>82</v>
      </c>
      <c r="E4044" s="4">
        <v>0</v>
      </c>
      <c r="F4044" s="4">
        <v>0</v>
      </c>
      <c r="G4044" s="4">
        <v>0</v>
      </c>
      <c r="H4044" s="4">
        <f t="shared" si="448"/>
        <v>1210</v>
      </c>
      <c r="I4044" s="4">
        <f t="shared" si="449"/>
        <v>0</v>
      </c>
      <c r="J4044" s="4">
        <f t="shared" si="447"/>
        <v>24000</v>
      </c>
      <c r="K4044" s="4">
        <f t="shared" si="444"/>
        <v>6000</v>
      </c>
      <c r="L4044" s="4">
        <f>IF(D4044=1,"",VLOOKUP(D4044,系数!$AA$1:$AJ$12,MATCH(C4044,圣物评级,0),1))</f>
        <v>45</v>
      </c>
      <c r="M4044" s="4">
        <f t="shared" si="450"/>
        <v>219295</v>
      </c>
    </row>
    <row r="4045" spans="1:13" x14ac:dyDescent="0.3">
      <c r="A4045" s="4">
        <f t="shared" si="445"/>
        <v>81000034</v>
      </c>
      <c r="B4045" s="4">
        <v>2</v>
      </c>
      <c r="C4045" s="4">
        <f>INDEX(属性!F:F,MATCH(强化!A4045,属性!A:A,0))</f>
        <v>17</v>
      </c>
      <c r="D4045" s="4">
        <f t="shared" si="446"/>
        <v>83</v>
      </c>
      <c r="E4045" s="4">
        <v>0</v>
      </c>
      <c r="F4045" s="4">
        <v>0</v>
      </c>
      <c r="G4045" s="4">
        <v>0</v>
      </c>
      <c r="H4045" s="4">
        <f t="shared" si="448"/>
        <v>1220</v>
      </c>
      <c r="I4045" s="4">
        <f t="shared" si="449"/>
        <v>0</v>
      </c>
      <c r="J4045" s="4">
        <f t="shared" si="447"/>
        <v>27000</v>
      </c>
      <c r="K4045" s="4">
        <f t="shared" si="444"/>
        <v>6000</v>
      </c>
      <c r="L4045" s="4">
        <f>IF(D4045=1,"",VLOOKUP(D4045,系数!$AA$1:$AJ$12,MATCH(C4045,圣物评级,0),1))</f>
        <v>45</v>
      </c>
      <c r="M4045" s="4">
        <f t="shared" si="450"/>
        <v>243295</v>
      </c>
    </row>
    <row r="4046" spans="1:13" x14ac:dyDescent="0.3">
      <c r="A4046" s="4">
        <f t="shared" si="445"/>
        <v>81000034</v>
      </c>
      <c r="B4046" s="4">
        <v>2</v>
      </c>
      <c r="C4046" s="4">
        <f>INDEX(属性!F:F,MATCH(强化!A4046,属性!A:A,0))</f>
        <v>17</v>
      </c>
      <c r="D4046" s="4">
        <f t="shared" si="446"/>
        <v>84</v>
      </c>
      <c r="E4046" s="4">
        <v>0</v>
      </c>
      <c r="F4046" s="4">
        <v>0</v>
      </c>
      <c r="G4046" s="4">
        <v>0</v>
      </c>
      <c r="H4046" s="4">
        <f t="shared" si="448"/>
        <v>1230</v>
      </c>
      <c r="I4046" s="4">
        <f t="shared" si="449"/>
        <v>0</v>
      </c>
      <c r="J4046" s="4">
        <f t="shared" si="447"/>
        <v>30000</v>
      </c>
      <c r="K4046" s="4">
        <f t="shared" si="444"/>
        <v>6000</v>
      </c>
      <c r="L4046" s="4">
        <f>IF(D4046=1,"",VLOOKUP(D4046,系数!$AA$1:$AJ$12,MATCH(C4046,圣物评级,0),1))</f>
        <v>45</v>
      </c>
      <c r="M4046" s="4">
        <f t="shared" si="450"/>
        <v>270295</v>
      </c>
    </row>
    <row r="4047" spans="1:13" x14ac:dyDescent="0.3">
      <c r="A4047" s="4">
        <f t="shared" si="445"/>
        <v>81000034</v>
      </c>
      <c r="B4047" s="4">
        <v>2</v>
      </c>
      <c r="C4047" s="4">
        <f>INDEX(属性!F:F,MATCH(强化!A4047,属性!A:A,0))</f>
        <v>17</v>
      </c>
      <c r="D4047" s="4">
        <f t="shared" si="446"/>
        <v>85</v>
      </c>
      <c r="E4047" s="4">
        <v>0</v>
      </c>
      <c r="F4047" s="4">
        <v>0</v>
      </c>
      <c r="G4047" s="4">
        <v>0</v>
      </c>
      <c r="H4047" s="4">
        <f t="shared" si="448"/>
        <v>1240</v>
      </c>
      <c r="I4047" s="4">
        <f t="shared" si="449"/>
        <v>0</v>
      </c>
      <c r="J4047" s="4">
        <f t="shared" si="447"/>
        <v>35000</v>
      </c>
      <c r="K4047" s="4">
        <f t="shared" si="444"/>
        <v>6000</v>
      </c>
      <c r="L4047" s="4">
        <f>IF(D4047=1,"",VLOOKUP(D4047,系数!$AA$1:$AJ$12,MATCH(C4047,圣物评级,0),1))</f>
        <v>45</v>
      </c>
      <c r="M4047" s="4">
        <f t="shared" si="450"/>
        <v>300295</v>
      </c>
    </row>
    <row r="4048" spans="1:13" x14ac:dyDescent="0.3">
      <c r="A4048" s="4">
        <f t="shared" si="445"/>
        <v>81000034</v>
      </c>
      <c r="B4048" s="4">
        <v>2</v>
      </c>
      <c r="C4048" s="4">
        <f>INDEX(属性!F:F,MATCH(强化!A4048,属性!A:A,0))</f>
        <v>17</v>
      </c>
      <c r="D4048" s="4">
        <f t="shared" si="446"/>
        <v>86</v>
      </c>
      <c r="E4048" s="4">
        <v>0</v>
      </c>
      <c r="F4048" s="4">
        <v>0</v>
      </c>
      <c r="G4048" s="4">
        <v>0</v>
      </c>
      <c r="H4048" s="4">
        <f t="shared" si="448"/>
        <v>1250</v>
      </c>
      <c r="I4048" s="4">
        <f t="shared" si="449"/>
        <v>0</v>
      </c>
      <c r="J4048" s="4">
        <f t="shared" si="447"/>
        <v>40000</v>
      </c>
      <c r="K4048" s="4">
        <f t="shared" si="444"/>
        <v>6000</v>
      </c>
      <c r="L4048" s="4">
        <f>IF(D4048=1,"",VLOOKUP(D4048,系数!$AA$1:$AJ$12,MATCH(C4048,圣物评级,0),1))</f>
        <v>45</v>
      </c>
      <c r="M4048" s="4">
        <f t="shared" si="450"/>
        <v>335295</v>
      </c>
    </row>
    <row r="4049" spans="1:13" x14ac:dyDescent="0.3">
      <c r="A4049" s="4">
        <f t="shared" si="445"/>
        <v>81000034</v>
      </c>
      <c r="B4049" s="4">
        <v>2</v>
      </c>
      <c r="C4049" s="4">
        <f>INDEX(属性!F:F,MATCH(强化!A4049,属性!A:A,0))</f>
        <v>17</v>
      </c>
      <c r="D4049" s="4">
        <f t="shared" si="446"/>
        <v>87</v>
      </c>
      <c r="E4049" s="4">
        <v>0</v>
      </c>
      <c r="F4049" s="4">
        <v>0</v>
      </c>
      <c r="G4049" s="4">
        <v>0</v>
      </c>
      <c r="H4049" s="4">
        <f t="shared" si="448"/>
        <v>1260</v>
      </c>
      <c r="I4049" s="4">
        <f t="shared" si="449"/>
        <v>0</v>
      </c>
      <c r="J4049" s="4">
        <f t="shared" si="447"/>
        <v>45000</v>
      </c>
      <c r="K4049" s="4">
        <f t="shared" si="444"/>
        <v>6000</v>
      </c>
      <c r="L4049" s="4">
        <f>IF(D4049=1,"",VLOOKUP(D4049,系数!$AA$1:$AJ$12,MATCH(C4049,圣物评级,0),1))</f>
        <v>45</v>
      </c>
      <c r="M4049" s="4">
        <f t="shared" si="450"/>
        <v>375295</v>
      </c>
    </row>
    <row r="4050" spans="1:13" x14ac:dyDescent="0.3">
      <c r="A4050" s="4">
        <f t="shared" si="445"/>
        <v>81000034</v>
      </c>
      <c r="B4050" s="4">
        <v>2</v>
      </c>
      <c r="C4050" s="4">
        <f>INDEX(属性!F:F,MATCH(强化!A4050,属性!A:A,0))</f>
        <v>17</v>
      </c>
      <c r="D4050" s="4">
        <f t="shared" si="446"/>
        <v>88</v>
      </c>
      <c r="E4050" s="4">
        <v>0</v>
      </c>
      <c r="F4050" s="4">
        <v>0</v>
      </c>
      <c r="G4050" s="4">
        <v>0</v>
      </c>
      <c r="H4050" s="4">
        <f t="shared" si="448"/>
        <v>1270</v>
      </c>
      <c r="I4050" s="4">
        <f t="shared" si="449"/>
        <v>0</v>
      </c>
      <c r="J4050" s="4">
        <f t="shared" si="447"/>
        <v>50000</v>
      </c>
      <c r="K4050" s="4">
        <f t="shared" si="444"/>
        <v>6000</v>
      </c>
      <c r="L4050" s="4">
        <f>IF(D4050=1,"",VLOOKUP(D4050,系数!$AA$1:$AJ$12,MATCH(C4050,圣物评级,0),1))</f>
        <v>45</v>
      </c>
      <c r="M4050" s="4">
        <f t="shared" si="450"/>
        <v>420295</v>
      </c>
    </row>
    <row r="4051" spans="1:13" x14ac:dyDescent="0.3">
      <c r="A4051" s="4">
        <f t="shared" si="445"/>
        <v>81000034</v>
      </c>
      <c r="B4051" s="4">
        <v>2</v>
      </c>
      <c r="C4051" s="4">
        <f>INDEX(属性!F:F,MATCH(强化!A4051,属性!A:A,0))</f>
        <v>17</v>
      </c>
      <c r="D4051" s="4">
        <f t="shared" si="446"/>
        <v>89</v>
      </c>
      <c r="E4051" s="4">
        <v>0</v>
      </c>
      <c r="F4051" s="4">
        <v>0</v>
      </c>
      <c r="G4051" s="4">
        <v>0</v>
      </c>
      <c r="H4051" s="4">
        <f t="shared" si="448"/>
        <v>1280</v>
      </c>
      <c r="I4051" s="4">
        <f t="shared" si="449"/>
        <v>0</v>
      </c>
      <c r="J4051" s="4">
        <f t="shared" si="447"/>
        <v>55000</v>
      </c>
      <c r="K4051" s="4">
        <f t="shared" si="444"/>
        <v>6000</v>
      </c>
      <c r="L4051" s="4">
        <f>IF(D4051=1,"",VLOOKUP(D4051,系数!$AA$1:$AJ$12,MATCH(C4051,圣物评级,0),1))</f>
        <v>45</v>
      </c>
      <c r="M4051" s="4">
        <f t="shared" si="450"/>
        <v>470295</v>
      </c>
    </row>
    <row r="4052" spans="1:13" x14ac:dyDescent="0.3">
      <c r="A4052" s="4">
        <f t="shared" si="445"/>
        <v>81000034</v>
      </c>
      <c r="B4052" s="4">
        <v>2</v>
      </c>
      <c r="C4052" s="4">
        <f>INDEX(属性!F:F,MATCH(强化!A4052,属性!A:A,0))</f>
        <v>17</v>
      </c>
      <c r="D4052" s="4">
        <f t="shared" si="446"/>
        <v>90</v>
      </c>
      <c r="E4052" s="4">
        <v>0</v>
      </c>
      <c r="F4052" s="4">
        <v>0</v>
      </c>
      <c r="G4052" s="4">
        <v>0</v>
      </c>
      <c r="H4052" s="4">
        <f t="shared" si="448"/>
        <v>1290</v>
      </c>
      <c r="I4052" s="4">
        <f t="shared" si="449"/>
        <v>0</v>
      </c>
      <c r="J4052" s="4">
        <f t="shared" si="447"/>
        <v>55000</v>
      </c>
      <c r="K4052" s="4">
        <f t="shared" si="444"/>
        <v>6000</v>
      </c>
      <c r="L4052" s="4">
        <f>IF(D4052=1,"",VLOOKUP(D4052,系数!$AA$1:$AJ$12,MATCH(C4052,圣物评级,0),1))</f>
        <v>50</v>
      </c>
      <c r="M4052" s="4">
        <f t="shared" si="450"/>
        <v>525295</v>
      </c>
    </row>
    <row r="4053" spans="1:13" x14ac:dyDescent="0.3">
      <c r="A4053" s="4">
        <f t="shared" si="445"/>
        <v>81000034</v>
      </c>
      <c r="B4053" s="4">
        <v>2</v>
      </c>
      <c r="C4053" s="4">
        <f>INDEX(属性!F:F,MATCH(强化!A4053,属性!A:A,0))</f>
        <v>17</v>
      </c>
      <c r="D4053" s="4">
        <f t="shared" si="446"/>
        <v>91</v>
      </c>
      <c r="E4053" s="4">
        <v>0</v>
      </c>
      <c r="F4053" s="4">
        <v>0</v>
      </c>
      <c r="G4053" s="4">
        <v>0</v>
      </c>
      <c r="H4053" s="4">
        <f t="shared" si="448"/>
        <v>1300</v>
      </c>
      <c r="I4053" s="4">
        <f t="shared" si="449"/>
        <v>0</v>
      </c>
      <c r="J4053" s="4">
        <f t="shared" si="447"/>
        <v>55000</v>
      </c>
      <c r="K4053" s="4">
        <f t="shared" si="444"/>
        <v>6000</v>
      </c>
      <c r="L4053" s="4">
        <f>IF(D4053=1,"",VLOOKUP(D4053,系数!$AA$1:$AJ$12,MATCH(C4053,圣物评级,0),1))</f>
        <v>50</v>
      </c>
      <c r="M4053" s="4">
        <f t="shared" si="450"/>
        <v>580295</v>
      </c>
    </row>
    <row r="4054" spans="1:13" x14ac:dyDescent="0.3">
      <c r="A4054" s="4">
        <f t="shared" si="445"/>
        <v>81000034</v>
      </c>
      <c r="B4054" s="4">
        <v>2</v>
      </c>
      <c r="C4054" s="4">
        <f>INDEX(属性!F:F,MATCH(强化!A4054,属性!A:A,0))</f>
        <v>17</v>
      </c>
      <c r="D4054" s="4">
        <f t="shared" si="446"/>
        <v>92</v>
      </c>
      <c r="E4054" s="4">
        <v>0</v>
      </c>
      <c r="F4054" s="4">
        <v>0</v>
      </c>
      <c r="G4054" s="4">
        <v>0</v>
      </c>
      <c r="H4054" s="4">
        <f t="shared" si="448"/>
        <v>1310</v>
      </c>
      <c r="I4054" s="4">
        <f t="shared" si="449"/>
        <v>0</v>
      </c>
      <c r="J4054" s="4">
        <f t="shared" si="447"/>
        <v>55000</v>
      </c>
      <c r="K4054" s="4">
        <f t="shared" si="444"/>
        <v>6000</v>
      </c>
      <c r="L4054" s="4">
        <f>IF(D4054=1,"",VLOOKUP(D4054,系数!$AA$1:$AJ$12,MATCH(C4054,圣物评级,0),1))</f>
        <v>50</v>
      </c>
      <c r="M4054" s="4">
        <f t="shared" si="450"/>
        <v>635295</v>
      </c>
    </row>
    <row r="4055" spans="1:13" x14ac:dyDescent="0.3">
      <c r="A4055" s="4">
        <f t="shared" si="445"/>
        <v>81000034</v>
      </c>
      <c r="B4055" s="4">
        <v>2</v>
      </c>
      <c r="C4055" s="4">
        <f>INDEX(属性!F:F,MATCH(强化!A4055,属性!A:A,0))</f>
        <v>17</v>
      </c>
      <c r="D4055" s="4">
        <f t="shared" si="446"/>
        <v>93</v>
      </c>
      <c r="E4055" s="4">
        <v>0</v>
      </c>
      <c r="F4055" s="4">
        <v>0</v>
      </c>
      <c r="G4055" s="4">
        <v>0</v>
      </c>
      <c r="H4055" s="4">
        <f t="shared" si="448"/>
        <v>1320</v>
      </c>
      <c r="I4055" s="4">
        <f t="shared" si="449"/>
        <v>0</v>
      </c>
      <c r="J4055" s="4">
        <f t="shared" si="447"/>
        <v>55000</v>
      </c>
      <c r="K4055" s="4">
        <f t="shared" si="444"/>
        <v>6000</v>
      </c>
      <c r="L4055" s="4">
        <f>IF(D4055=1,"",VLOOKUP(D4055,系数!$AA$1:$AJ$12,MATCH(C4055,圣物评级,0),1))</f>
        <v>50</v>
      </c>
      <c r="M4055" s="4">
        <f t="shared" si="450"/>
        <v>690295</v>
      </c>
    </row>
    <row r="4056" spans="1:13" x14ac:dyDescent="0.3">
      <c r="A4056" s="4">
        <f t="shared" si="445"/>
        <v>81000034</v>
      </c>
      <c r="B4056" s="4">
        <v>2</v>
      </c>
      <c r="C4056" s="4">
        <f>INDEX(属性!F:F,MATCH(强化!A4056,属性!A:A,0))</f>
        <v>17</v>
      </c>
      <c r="D4056" s="4">
        <f t="shared" si="446"/>
        <v>94</v>
      </c>
      <c r="E4056" s="4">
        <v>0</v>
      </c>
      <c r="F4056" s="4">
        <v>0</v>
      </c>
      <c r="G4056" s="4">
        <v>0</v>
      </c>
      <c r="H4056" s="4">
        <f t="shared" si="448"/>
        <v>1330</v>
      </c>
      <c r="I4056" s="4">
        <f t="shared" si="449"/>
        <v>0</v>
      </c>
      <c r="J4056" s="4">
        <f t="shared" si="447"/>
        <v>55000</v>
      </c>
      <c r="K4056" s="4">
        <f t="shared" si="444"/>
        <v>6000</v>
      </c>
      <c r="L4056" s="4">
        <f>IF(D4056=1,"",VLOOKUP(D4056,系数!$AA$1:$AJ$12,MATCH(C4056,圣物评级,0),1))</f>
        <v>50</v>
      </c>
      <c r="M4056" s="4">
        <f t="shared" si="450"/>
        <v>745295</v>
      </c>
    </row>
    <row r="4057" spans="1:13" x14ac:dyDescent="0.3">
      <c r="A4057" s="4">
        <f t="shared" si="445"/>
        <v>81000034</v>
      </c>
      <c r="B4057" s="4">
        <v>2</v>
      </c>
      <c r="C4057" s="4">
        <f>INDEX(属性!F:F,MATCH(强化!A4057,属性!A:A,0))</f>
        <v>17</v>
      </c>
      <c r="D4057" s="4">
        <f t="shared" si="446"/>
        <v>95</v>
      </c>
      <c r="E4057" s="4">
        <v>0</v>
      </c>
      <c r="F4057" s="4">
        <v>0</v>
      </c>
      <c r="G4057" s="4">
        <v>0</v>
      </c>
      <c r="H4057" s="4">
        <f t="shared" si="448"/>
        <v>1340</v>
      </c>
      <c r="I4057" s="4">
        <f t="shared" si="449"/>
        <v>0</v>
      </c>
      <c r="J4057" s="4">
        <f t="shared" si="447"/>
        <v>55000</v>
      </c>
      <c r="K4057" s="4">
        <f t="shared" si="444"/>
        <v>6000</v>
      </c>
      <c r="L4057" s="4">
        <f>IF(D4057=1,"",VLOOKUP(D4057,系数!$AA$1:$AJ$12,MATCH(C4057,圣物评级,0),1))</f>
        <v>50</v>
      </c>
      <c r="M4057" s="4">
        <f t="shared" si="450"/>
        <v>800295</v>
      </c>
    </row>
    <row r="4058" spans="1:13" x14ac:dyDescent="0.3">
      <c r="A4058" s="4">
        <f t="shared" si="445"/>
        <v>81000034</v>
      </c>
      <c r="B4058" s="4">
        <v>2</v>
      </c>
      <c r="C4058" s="4">
        <f>INDEX(属性!F:F,MATCH(强化!A4058,属性!A:A,0))</f>
        <v>17</v>
      </c>
      <c r="D4058" s="4">
        <f t="shared" si="446"/>
        <v>96</v>
      </c>
      <c r="E4058" s="4">
        <v>0</v>
      </c>
      <c r="F4058" s="4">
        <v>0</v>
      </c>
      <c r="G4058" s="4">
        <v>0</v>
      </c>
      <c r="H4058" s="4">
        <f t="shared" si="448"/>
        <v>1350</v>
      </c>
      <c r="I4058" s="4">
        <f t="shared" si="449"/>
        <v>0</v>
      </c>
      <c r="J4058" s="4">
        <f t="shared" si="447"/>
        <v>55000</v>
      </c>
      <c r="K4058" s="4">
        <f t="shared" si="444"/>
        <v>6000</v>
      </c>
      <c r="L4058" s="4">
        <f>IF(D4058=1,"",VLOOKUP(D4058,系数!$AA$1:$AJ$12,MATCH(C4058,圣物评级,0),1))</f>
        <v>50</v>
      </c>
      <c r="M4058" s="4">
        <f t="shared" si="450"/>
        <v>855295</v>
      </c>
    </row>
    <row r="4059" spans="1:13" x14ac:dyDescent="0.3">
      <c r="A4059" s="4">
        <f t="shared" si="445"/>
        <v>81000034</v>
      </c>
      <c r="B4059" s="4">
        <v>2</v>
      </c>
      <c r="C4059" s="4">
        <f>INDEX(属性!F:F,MATCH(强化!A4059,属性!A:A,0))</f>
        <v>17</v>
      </c>
      <c r="D4059" s="4">
        <f t="shared" si="446"/>
        <v>97</v>
      </c>
      <c r="E4059" s="4">
        <v>0</v>
      </c>
      <c r="F4059" s="4">
        <v>0</v>
      </c>
      <c r="G4059" s="4">
        <v>0</v>
      </c>
      <c r="H4059" s="4">
        <f t="shared" si="448"/>
        <v>1360</v>
      </c>
      <c r="I4059" s="4">
        <f t="shared" si="449"/>
        <v>0</v>
      </c>
      <c r="J4059" s="4">
        <f t="shared" si="447"/>
        <v>55000</v>
      </c>
      <c r="K4059" s="4">
        <f t="shared" si="444"/>
        <v>6000</v>
      </c>
      <c r="L4059" s="4">
        <f>IF(D4059=1,"",VLOOKUP(D4059,系数!$AA$1:$AJ$12,MATCH(C4059,圣物评级,0),1))</f>
        <v>50</v>
      </c>
      <c r="M4059" s="4">
        <f t="shared" si="450"/>
        <v>910295</v>
      </c>
    </row>
    <row r="4060" spans="1:13" x14ac:dyDescent="0.3">
      <c r="A4060" s="4">
        <f t="shared" si="445"/>
        <v>81000034</v>
      </c>
      <c r="B4060" s="4">
        <v>2</v>
      </c>
      <c r="C4060" s="4">
        <f>INDEX(属性!F:F,MATCH(强化!A4060,属性!A:A,0))</f>
        <v>17</v>
      </c>
      <c r="D4060" s="4">
        <f t="shared" si="446"/>
        <v>98</v>
      </c>
      <c r="E4060" s="4">
        <v>0</v>
      </c>
      <c r="F4060" s="4">
        <v>0</v>
      </c>
      <c r="G4060" s="4">
        <v>0</v>
      </c>
      <c r="H4060" s="4">
        <f t="shared" si="448"/>
        <v>1370</v>
      </c>
      <c r="I4060" s="4">
        <f t="shared" si="449"/>
        <v>0</v>
      </c>
      <c r="J4060" s="4">
        <f t="shared" si="447"/>
        <v>55000</v>
      </c>
      <c r="K4060" s="4">
        <f t="shared" si="444"/>
        <v>6000</v>
      </c>
      <c r="L4060" s="4">
        <f>IF(D4060=1,"",VLOOKUP(D4060,系数!$AA$1:$AJ$12,MATCH(C4060,圣物评级,0),1))</f>
        <v>50</v>
      </c>
      <c r="M4060" s="4">
        <f t="shared" si="450"/>
        <v>965295</v>
      </c>
    </row>
    <row r="4061" spans="1:13" x14ac:dyDescent="0.3">
      <c r="A4061" s="4">
        <f t="shared" si="445"/>
        <v>81000034</v>
      </c>
      <c r="B4061" s="4">
        <v>2</v>
      </c>
      <c r="C4061" s="4">
        <f>INDEX(属性!F:F,MATCH(强化!A4061,属性!A:A,0))</f>
        <v>17</v>
      </c>
      <c r="D4061" s="4">
        <f t="shared" si="446"/>
        <v>99</v>
      </c>
      <c r="E4061" s="4">
        <v>0</v>
      </c>
      <c r="F4061" s="4">
        <v>0</v>
      </c>
      <c r="G4061" s="4">
        <v>0</v>
      </c>
      <c r="H4061" s="4">
        <f t="shared" si="448"/>
        <v>1380</v>
      </c>
      <c r="I4061" s="4">
        <f t="shared" si="449"/>
        <v>0</v>
      </c>
      <c r="J4061" s="4">
        <f t="shared" si="447"/>
        <v>55000</v>
      </c>
      <c r="K4061" s="4">
        <f t="shared" si="444"/>
        <v>6000</v>
      </c>
      <c r="L4061" s="4">
        <f>IF(D4061=1,"",VLOOKUP(D4061,系数!$AA$1:$AJ$12,MATCH(C4061,圣物评级,0),1))</f>
        <v>50</v>
      </c>
      <c r="M4061" s="4">
        <f t="shared" si="450"/>
        <v>1020295</v>
      </c>
    </row>
    <row r="4062" spans="1:13" x14ac:dyDescent="0.3">
      <c r="A4062" s="4">
        <f t="shared" si="445"/>
        <v>81000034</v>
      </c>
      <c r="B4062" s="4">
        <v>2</v>
      </c>
      <c r="C4062" s="4">
        <f>INDEX(属性!F:F,MATCH(强化!A4062,属性!A:A,0))</f>
        <v>17</v>
      </c>
      <c r="D4062" s="4">
        <f t="shared" si="446"/>
        <v>100</v>
      </c>
      <c r="E4062" s="4">
        <v>0</v>
      </c>
      <c r="F4062" s="4">
        <v>0</v>
      </c>
      <c r="G4062" s="4">
        <v>0</v>
      </c>
      <c r="H4062" s="4">
        <f t="shared" si="448"/>
        <v>1390</v>
      </c>
      <c r="I4062" s="4">
        <f t="shared" si="449"/>
        <v>0</v>
      </c>
      <c r="J4062" s="4">
        <f t="shared" si="447"/>
        <v>55000</v>
      </c>
      <c r="K4062" s="4">
        <f t="shared" si="444"/>
        <v>6000</v>
      </c>
      <c r="L4062" s="4">
        <f>IF(D4062=1,"",VLOOKUP(D4062,系数!$AA$1:$AJ$12,MATCH(C4062,圣物评级,0),1))</f>
        <v>55</v>
      </c>
      <c r="M4062" s="4">
        <f t="shared" si="450"/>
        <v>1075295</v>
      </c>
    </row>
    <row r="4063" spans="1:13" x14ac:dyDescent="0.3">
      <c r="A4063" s="4">
        <f t="shared" si="445"/>
        <v>81000034</v>
      </c>
      <c r="B4063" s="4">
        <v>2</v>
      </c>
      <c r="C4063" s="4">
        <f>INDEX(属性!F:F,MATCH(强化!A4063,属性!A:A,0))</f>
        <v>17</v>
      </c>
      <c r="D4063" s="4">
        <f t="shared" si="446"/>
        <v>101</v>
      </c>
      <c r="E4063" s="4">
        <v>0</v>
      </c>
      <c r="F4063" s="4">
        <v>0</v>
      </c>
      <c r="G4063" s="4">
        <v>0</v>
      </c>
      <c r="H4063" s="4">
        <f t="shared" si="448"/>
        <v>1400</v>
      </c>
      <c r="I4063" s="4">
        <f t="shared" si="449"/>
        <v>0</v>
      </c>
      <c r="J4063" s="4">
        <f t="shared" si="447"/>
        <v>55000</v>
      </c>
      <c r="K4063" s="4">
        <f t="shared" si="444"/>
        <v>6000</v>
      </c>
      <c r="L4063" s="4">
        <f>IF(D4063=1,"",VLOOKUP(D4063,系数!$AA$1:$AJ$12,MATCH(C4063,圣物评级,0),1))</f>
        <v>55</v>
      </c>
      <c r="M4063" s="4">
        <f t="shared" si="450"/>
        <v>1130295</v>
      </c>
    </row>
    <row r="4064" spans="1:13" x14ac:dyDescent="0.3">
      <c r="A4064" s="4">
        <f t="shared" si="445"/>
        <v>81000034</v>
      </c>
      <c r="B4064" s="4">
        <v>2</v>
      </c>
      <c r="C4064" s="4">
        <f>INDEX(属性!F:F,MATCH(强化!A4064,属性!A:A,0))</f>
        <v>17</v>
      </c>
      <c r="D4064" s="4">
        <f t="shared" si="446"/>
        <v>102</v>
      </c>
      <c r="E4064" s="4">
        <v>0</v>
      </c>
      <c r="F4064" s="4">
        <v>0</v>
      </c>
      <c r="G4064" s="4">
        <v>0</v>
      </c>
      <c r="H4064" s="4">
        <f t="shared" si="448"/>
        <v>1410</v>
      </c>
      <c r="I4064" s="4">
        <f t="shared" si="449"/>
        <v>0</v>
      </c>
      <c r="J4064" s="4">
        <f t="shared" si="447"/>
        <v>55000</v>
      </c>
      <c r="K4064" s="4">
        <f t="shared" si="444"/>
        <v>6000</v>
      </c>
      <c r="L4064" s="4">
        <f>IF(D4064=1,"",VLOOKUP(D4064,系数!$AA$1:$AJ$12,MATCH(C4064,圣物评级,0),1))</f>
        <v>55</v>
      </c>
      <c r="M4064" s="4">
        <f t="shared" si="450"/>
        <v>1185295</v>
      </c>
    </row>
    <row r="4065" spans="1:13" x14ac:dyDescent="0.3">
      <c r="A4065" s="4">
        <f t="shared" si="445"/>
        <v>81000034</v>
      </c>
      <c r="B4065" s="4">
        <v>2</v>
      </c>
      <c r="C4065" s="4">
        <f>INDEX(属性!F:F,MATCH(强化!A4065,属性!A:A,0))</f>
        <v>17</v>
      </c>
      <c r="D4065" s="4">
        <f t="shared" si="446"/>
        <v>103</v>
      </c>
      <c r="E4065" s="4">
        <v>0</v>
      </c>
      <c r="F4065" s="4">
        <v>0</v>
      </c>
      <c r="G4065" s="4">
        <v>0</v>
      </c>
      <c r="H4065" s="4">
        <f t="shared" si="448"/>
        <v>1420</v>
      </c>
      <c r="I4065" s="4">
        <f t="shared" si="449"/>
        <v>0</v>
      </c>
      <c r="J4065" s="4">
        <f t="shared" si="447"/>
        <v>55000</v>
      </c>
      <c r="K4065" s="4">
        <f t="shared" si="444"/>
        <v>6000</v>
      </c>
      <c r="L4065" s="4">
        <f>IF(D4065=1,"",VLOOKUP(D4065,系数!$AA$1:$AJ$12,MATCH(C4065,圣物评级,0),1))</f>
        <v>55</v>
      </c>
      <c r="M4065" s="4">
        <f t="shared" si="450"/>
        <v>1240295</v>
      </c>
    </row>
    <row r="4066" spans="1:13" x14ac:dyDescent="0.3">
      <c r="A4066" s="4">
        <f t="shared" si="445"/>
        <v>81000034</v>
      </c>
      <c r="B4066" s="4">
        <v>2</v>
      </c>
      <c r="C4066" s="4">
        <f>INDEX(属性!F:F,MATCH(强化!A4066,属性!A:A,0))</f>
        <v>17</v>
      </c>
      <c r="D4066" s="4">
        <f t="shared" si="446"/>
        <v>104</v>
      </c>
      <c r="E4066" s="4">
        <v>0</v>
      </c>
      <c r="F4066" s="4">
        <v>0</v>
      </c>
      <c r="G4066" s="4">
        <v>0</v>
      </c>
      <c r="H4066" s="4">
        <f t="shared" si="448"/>
        <v>1430</v>
      </c>
      <c r="I4066" s="4">
        <f t="shared" si="449"/>
        <v>0</v>
      </c>
      <c r="J4066" s="4">
        <f t="shared" si="447"/>
        <v>55000</v>
      </c>
      <c r="K4066" s="4">
        <f t="shared" si="444"/>
        <v>6000</v>
      </c>
      <c r="L4066" s="4">
        <f>IF(D4066=1,"",VLOOKUP(D4066,系数!$AA$1:$AJ$12,MATCH(C4066,圣物评级,0),1))</f>
        <v>55</v>
      </c>
      <c r="M4066" s="4">
        <f t="shared" si="450"/>
        <v>1295295</v>
      </c>
    </row>
    <row r="4067" spans="1:13" x14ac:dyDescent="0.3">
      <c r="A4067" s="4">
        <f t="shared" si="445"/>
        <v>81000034</v>
      </c>
      <c r="B4067" s="4">
        <v>2</v>
      </c>
      <c r="C4067" s="4">
        <f>INDEX(属性!F:F,MATCH(强化!A4067,属性!A:A,0))</f>
        <v>17</v>
      </c>
      <c r="D4067" s="4">
        <f t="shared" si="446"/>
        <v>105</v>
      </c>
      <c r="E4067" s="4">
        <v>0</v>
      </c>
      <c r="F4067" s="4">
        <v>0</v>
      </c>
      <c r="G4067" s="4">
        <v>0</v>
      </c>
      <c r="H4067" s="4">
        <f t="shared" si="448"/>
        <v>1440</v>
      </c>
      <c r="I4067" s="4">
        <f t="shared" si="449"/>
        <v>0</v>
      </c>
      <c r="J4067" s="4">
        <f t="shared" si="447"/>
        <v>55000</v>
      </c>
      <c r="K4067" s="4">
        <f t="shared" si="444"/>
        <v>6000</v>
      </c>
      <c r="L4067" s="4">
        <f>IF(D4067=1,"",VLOOKUP(D4067,系数!$AA$1:$AJ$12,MATCH(C4067,圣物评级,0),1))</f>
        <v>55</v>
      </c>
      <c r="M4067" s="4">
        <f t="shared" si="450"/>
        <v>1350295</v>
      </c>
    </row>
    <row r="4068" spans="1:13" x14ac:dyDescent="0.3">
      <c r="A4068" s="4">
        <f t="shared" si="445"/>
        <v>81000034</v>
      </c>
      <c r="B4068" s="4">
        <v>2</v>
      </c>
      <c r="C4068" s="4">
        <f>INDEX(属性!F:F,MATCH(强化!A4068,属性!A:A,0))</f>
        <v>17</v>
      </c>
      <c r="D4068" s="4">
        <f t="shared" si="446"/>
        <v>106</v>
      </c>
      <c r="E4068" s="4">
        <v>0</v>
      </c>
      <c r="F4068" s="4">
        <v>0</v>
      </c>
      <c r="G4068" s="4">
        <v>0</v>
      </c>
      <c r="H4068" s="4">
        <f t="shared" si="448"/>
        <v>1450</v>
      </c>
      <c r="I4068" s="4">
        <f t="shared" si="449"/>
        <v>0</v>
      </c>
      <c r="J4068" s="4">
        <f t="shared" si="447"/>
        <v>55000</v>
      </c>
      <c r="K4068" s="4">
        <f t="shared" si="444"/>
        <v>6000</v>
      </c>
      <c r="L4068" s="4">
        <f>IF(D4068=1,"",VLOOKUP(D4068,系数!$AA$1:$AJ$12,MATCH(C4068,圣物评级,0),1))</f>
        <v>55</v>
      </c>
      <c r="M4068" s="4">
        <f t="shared" si="450"/>
        <v>1405295</v>
      </c>
    </row>
    <row r="4069" spans="1:13" x14ac:dyDescent="0.3">
      <c r="A4069" s="4">
        <f t="shared" si="445"/>
        <v>81000034</v>
      </c>
      <c r="B4069" s="4">
        <v>2</v>
      </c>
      <c r="C4069" s="4">
        <f>INDEX(属性!F:F,MATCH(强化!A4069,属性!A:A,0))</f>
        <v>17</v>
      </c>
      <c r="D4069" s="4">
        <f t="shared" si="446"/>
        <v>107</v>
      </c>
      <c r="E4069" s="4">
        <v>0</v>
      </c>
      <c r="F4069" s="4">
        <v>0</v>
      </c>
      <c r="G4069" s="4">
        <v>0</v>
      </c>
      <c r="H4069" s="4">
        <f t="shared" si="448"/>
        <v>1460</v>
      </c>
      <c r="I4069" s="4">
        <f t="shared" si="449"/>
        <v>0</v>
      </c>
      <c r="J4069" s="4">
        <f t="shared" si="447"/>
        <v>55000</v>
      </c>
      <c r="K4069" s="4">
        <f t="shared" si="444"/>
        <v>6000</v>
      </c>
      <c r="L4069" s="4">
        <f>IF(D4069=1,"",VLOOKUP(D4069,系数!$AA$1:$AJ$12,MATCH(C4069,圣物评级,0),1))</f>
        <v>55</v>
      </c>
      <c r="M4069" s="4">
        <f t="shared" si="450"/>
        <v>1460295</v>
      </c>
    </row>
    <row r="4070" spans="1:13" x14ac:dyDescent="0.3">
      <c r="A4070" s="4">
        <f t="shared" si="445"/>
        <v>81000034</v>
      </c>
      <c r="B4070" s="4">
        <v>2</v>
      </c>
      <c r="C4070" s="4">
        <f>INDEX(属性!F:F,MATCH(强化!A4070,属性!A:A,0))</f>
        <v>17</v>
      </c>
      <c r="D4070" s="4">
        <f t="shared" si="446"/>
        <v>108</v>
      </c>
      <c r="E4070" s="4">
        <v>0</v>
      </c>
      <c r="F4070" s="4">
        <v>0</v>
      </c>
      <c r="G4070" s="4">
        <v>0</v>
      </c>
      <c r="H4070" s="4">
        <f t="shared" si="448"/>
        <v>1470</v>
      </c>
      <c r="I4070" s="4">
        <f t="shared" si="449"/>
        <v>0</v>
      </c>
      <c r="J4070" s="4">
        <f t="shared" si="447"/>
        <v>55000</v>
      </c>
      <c r="K4070" s="4">
        <f t="shared" si="444"/>
        <v>6000</v>
      </c>
      <c r="L4070" s="4">
        <f>IF(D4070=1,"",VLOOKUP(D4070,系数!$AA$1:$AJ$12,MATCH(C4070,圣物评级,0),1))</f>
        <v>55</v>
      </c>
      <c r="M4070" s="4">
        <f t="shared" si="450"/>
        <v>1515295</v>
      </c>
    </row>
    <row r="4071" spans="1:13" x14ac:dyDescent="0.3">
      <c r="A4071" s="4">
        <f t="shared" si="445"/>
        <v>81000034</v>
      </c>
      <c r="B4071" s="4">
        <v>2</v>
      </c>
      <c r="C4071" s="4">
        <f>INDEX(属性!F:F,MATCH(强化!A4071,属性!A:A,0))</f>
        <v>17</v>
      </c>
      <c r="D4071" s="4">
        <f t="shared" si="446"/>
        <v>109</v>
      </c>
      <c r="E4071" s="4">
        <v>0</v>
      </c>
      <c r="F4071" s="4">
        <v>0</v>
      </c>
      <c r="G4071" s="4">
        <v>0</v>
      </c>
      <c r="H4071" s="4">
        <f t="shared" si="448"/>
        <v>1480</v>
      </c>
      <c r="I4071" s="4">
        <f t="shared" si="449"/>
        <v>0</v>
      </c>
      <c r="J4071" s="4">
        <f t="shared" si="447"/>
        <v>55000</v>
      </c>
      <c r="K4071" s="4">
        <f t="shared" si="444"/>
        <v>6000</v>
      </c>
      <c r="L4071" s="4">
        <f>IF(D4071=1,"",VLOOKUP(D4071,系数!$AA$1:$AJ$12,MATCH(C4071,圣物评级,0),1))</f>
        <v>55</v>
      </c>
      <c r="M4071" s="4">
        <f t="shared" si="450"/>
        <v>1570295</v>
      </c>
    </row>
    <row r="4072" spans="1:13" x14ac:dyDescent="0.3">
      <c r="A4072" s="4">
        <f t="shared" si="445"/>
        <v>81000034</v>
      </c>
      <c r="B4072" s="4">
        <v>2</v>
      </c>
      <c r="C4072" s="4">
        <f>INDEX(属性!F:F,MATCH(强化!A4072,属性!A:A,0))</f>
        <v>17</v>
      </c>
      <c r="D4072" s="4">
        <f t="shared" si="446"/>
        <v>110</v>
      </c>
      <c r="E4072" s="4">
        <v>0</v>
      </c>
      <c r="F4072" s="4">
        <v>0</v>
      </c>
      <c r="G4072" s="4">
        <v>0</v>
      </c>
      <c r="H4072" s="4">
        <f t="shared" si="448"/>
        <v>1490</v>
      </c>
      <c r="I4072" s="4">
        <f t="shared" si="449"/>
        <v>0</v>
      </c>
      <c r="J4072" s="4">
        <f t="shared" si="447"/>
        <v>55000</v>
      </c>
      <c r="K4072" s="4">
        <f t="shared" si="444"/>
        <v>6000</v>
      </c>
      <c r="L4072" s="4">
        <f>IF(D4072=1,"",VLOOKUP(D4072,系数!$AA$1:$AJ$12,MATCH(C4072,圣物评级,0),1))</f>
        <v>55</v>
      </c>
      <c r="M4072" s="4">
        <f t="shared" si="450"/>
        <v>1625295</v>
      </c>
    </row>
    <row r="4073" spans="1:13" x14ac:dyDescent="0.3">
      <c r="A4073" s="4">
        <f t="shared" si="445"/>
        <v>81000034</v>
      </c>
      <c r="B4073" s="4">
        <v>2</v>
      </c>
      <c r="C4073" s="4">
        <f>INDEX(属性!F:F,MATCH(强化!A4073,属性!A:A,0))</f>
        <v>17</v>
      </c>
      <c r="D4073" s="4">
        <f t="shared" si="446"/>
        <v>111</v>
      </c>
      <c r="E4073" s="4">
        <v>0</v>
      </c>
      <c r="F4073" s="4">
        <v>0</v>
      </c>
      <c r="G4073" s="4">
        <v>0</v>
      </c>
      <c r="H4073" s="4">
        <f t="shared" si="448"/>
        <v>1500</v>
      </c>
      <c r="I4073" s="4">
        <f t="shared" si="449"/>
        <v>0</v>
      </c>
      <c r="J4073" s="4">
        <f t="shared" si="447"/>
        <v>55000</v>
      </c>
      <c r="K4073" s="4">
        <f t="shared" si="444"/>
        <v>6000</v>
      </c>
      <c r="L4073" s="4">
        <f>IF(D4073=1,"",VLOOKUP(D4073,系数!$AA$1:$AJ$12,MATCH(C4073,圣物评级,0),1))</f>
        <v>55</v>
      </c>
      <c r="M4073" s="4">
        <f t="shared" si="450"/>
        <v>1680295</v>
      </c>
    </row>
    <row r="4074" spans="1:13" x14ac:dyDescent="0.3">
      <c r="A4074" s="4">
        <f t="shared" si="445"/>
        <v>81000034</v>
      </c>
      <c r="B4074" s="4">
        <v>2</v>
      </c>
      <c r="C4074" s="4">
        <f>INDEX(属性!F:F,MATCH(强化!A4074,属性!A:A,0))</f>
        <v>17</v>
      </c>
      <c r="D4074" s="4">
        <f t="shared" si="446"/>
        <v>112</v>
      </c>
      <c r="E4074" s="4">
        <v>0</v>
      </c>
      <c r="F4074" s="4">
        <v>0</v>
      </c>
      <c r="G4074" s="4">
        <v>0</v>
      </c>
      <c r="H4074" s="4">
        <f t="shared" si="448"/>
        <v>1510</v>
      </c>
      <c r="I4074" s="4">
        <f t="shared" si="449"/>
        <v>0</v>
      </c>
      <c r="J4074" s="4">
        <f t="shared" si="447"/>
        <v>55000</v>
      </c>
      <c r="K4074" s="4">
        <f t="shared" si="444"/>
        <v>6000</v>
      </c>
      <c r="L4074" s="4">
        <f>IF(D4074=1,"",VLOOKUP(D4074,系数!$AA$1:$AJ$12,MATCH(C4074,圣物评级,0),1))</f>
        <v>55</v>
      </c>
      <c r="M4074" s="4">
        <f t="shared" si="450"/>
        <v>1735295</v>
      </c>
    </row>
    <row r="4075" spans="1:13" x14ac:dyDescent="0.3">
      <c r="A4075" s="4">
        <f t="shared" si="445"/>
        <v>81000034</v>
      </c>
      <c r="B4075" s="4">
        <v>2</v>
      </c>
      <c r="C4075" s="4">
        <f>INDEX(属性!F:F,MATCH(强化!A4075,属性!A:A,0))</f>
        <v>17</v>
      </c>
      <c r="D4075" s="4">
        <f t="shared" si="446"/>
        <v>113</v>
      </c>
      <c r="E4075" s="4">
        <v>0</v>
      </c>
      <c r="F4075" s="4">
        <v>0</v>
      </c>
      <c r="G4075" s="4">
        <v>0</v>
      </c>
      <c r="H4075" s="4">
        <f t="shared" si="448"/>
        <v>1520</v>
      </c>
      <c r="I4075" s="4">
        <f t="shared" si="449"/>
        <v>0</v>
      </c>
      <c r="J4075" s="4">
        <f t="shared" si="447"/>
        <v>55000</v>
      </c>
      <c r="K4075" s="4">
        <f t="shared" si="444"/>
        <v>6000</v>
      </c>
      <c r="L4075" s="4">
        <f>IF(D4075=1,"",VLOOKUP(D4075,系数!$AA$1:$AJ$12,MATCH(C4075,圣物评级,0),1))</f>
        <v>55</v>
      </c>
      <c r="M4075" s="4">
        <f t="shared" si="450"/>
        <v>1790295</v>
      </c>
    </row>
    <row r="4076" spans="1:13" x14ac:dyDescent="0.3">
      <c r="A4076" s="4">
        <f t="shared" si="445"/>
        <v>81000034</v>
      </c>
      <c r="B4076" s="4">
        <v>2</v>
      </c>
      <c r="C4076" s="4">
        <f>INDEX(属性!F:F,MATCH(强化!A4076,属性!A:A,0))</f>
        <v>17</v>
      </c>
      <c r="D4076" s="4">
        <f t="shared" si="446"/>
        <v>114</v>
      </c>
      <c r="E4076" s="4">
        <v>0</v>
      </c>
      <c r="F4076" s="4">
        <v>0</v>
      </c>
      <c r="G4076" s="4">
        <v>0</v>
      </c>
      <c r="H4076" s="4">
        <f t="shared" si="448"/>
        <v>1530</v>
      </c>
      <c r="I4076" s="4">
        <f t="shared" si="449"/>
        <v>0</v>
      </c>
      <c r="J4076" s="4">
        <f t="shared" si="447"/>
        <v>55000</v>
      </c>
      <c r="K4076" s="4">
        <f t="shared" si="444"/>
        <v>6000</v>
      </c>
      <c r="L4076" s="4">
        <f>IF(D4076=1,"",VLOOKUP(D4076,系数!$AA$1:$AJ$12,MATCH(C4076,圣物评级,0),1))</f>
        <v>55</v>
      </c>
      <c r="M4076" s="4">
        <f t="shared" si="450"/>
        <v>1845295</v>
      </c>
    </row>
    <row r="4077" spans="1:13" x14ac:dyDescent="0.3">
      <c r="A4077" s="4">
        <f t="shared" si="445"/>
        <v>81000034</v>
      </c>
      <c r="B4077" s="4">
        <v>2</v>
      </c>
      <c r="C4077" s="4">
        <f>INDEX(属性!F:F,MATCH(强化!A4077,属性!A:A,0))</f>
        <v>17</v>
      </c>
      <c r="D4077" s="4">
        <f t="shared" si="446"/>
        <v>115</v>
      </c>
      <c r="E4077" s="4">
        <v>0</v>
      </c>
      <c r="F4077" s="4">
        <v>0</v>
      </c>
      <c r="G4077" s="4">
        <v>0</v>
      </c>
      <c r="H4077" s="4">
        <f t="shared" si="448"/>
        <v>1540</v>
      </c>
      <c r="I4077" s="4">
        <f t="shared" si="449"/>
        <v>0</v>
      </c>
      <c r="J4077" s="4">
        <f t="shared" si="447"/>
        <v>55000</v>
      </c>
      <c r="K4077" s="4">
        <f t="shared" si="444"/>
        <v>6000</v>
      </c>
      <c r="L4077" s="4">
        <f>IF(D4077=1,"",VLOOKUP(D4077,系数!$AA$1:$AJ$12,MATCH(C4077,圣物评级,0),1))</f>
        <v>55</v>
      </c>
      <c r="M4077" s="4">
        <f t="shared" si="450"/>
        <v>1900295</v>
      </c>
    </row>
    <row r="4078" spans="1:13" x14ac:dyDescent="0.3">
      <c r="A4078" s="4">
        <f t="shared" si="445"/>
        <v>81000034</v>
      </c>
      <c r="B4078" s="4">
        <v>2</v>
      </c>
      <c r="C4078" s="4">
        <f>INDEX(属性!F:F,MATCH(强化!A4078,属性!A:A,0))</f>
        <v>17</v>
      </c>
      <c r="D4078" s="4">
        <f t="shared" si="446"/>
        <v>116</v>
      </c>
      <c r="E4078" s="4">
        <v>0</v>
      </c>
      <c r="F4078" s="4">
        <v>0</v>
      </c>
      <c r="G4078" s="4">
        <v>0</v>
      </c>
      <c r="H4078" s="4">
        <f t="shared" si="448"/>
        <v>1550</v>
      </c>
      <c r="I4078" s="4">
        <f t="shared" si="449"/>
        <v>0</v>
      </c>
      <c r="J4078" s="4">
        <f t="shared" si="447"/>
        <v>55000</v>
      </c>
      <c r="K4078" s="4">
        <f t="shared" si="444"/>
        <v>6000</v>
      </c>
      <c r="L4078" s="4">
        <f>IF(D4078=1,"",VLOOKUP(D4078,系数!$AA$1:$AJ$12,MATCH(C4078,圣物评级,0),1))</f>
        <v>55</v>
      </c>
      <c r="M4078" s="4">
        <f t="shared" si="450"/>
        <v>1955295</v>
      </c>
    </row>
    <row r="4079" spans="1:13" x14ac:dyDescent="0.3">
      <c r="A4079" s="4">
        <f t="shared" si="445"/>
        <v>81000034</v>
      </c>
      <c r="B4079" s="4">
        <v>2</v>
      </c>
      <c r="C4079" s="4">
        <f>INDEX(属性!F:F,MATCH(强化!A4079,属性!A:A,0))</f>
        <v>17</v>
      </c>
      <c r="D4079" s="4">
        <f t="shared" si="446"/>
        <v>117</v>
      </c>
      <c r="E4079" s="4">
        <v>0</v>
      </c>
      <c r="F4079" s="4">
        <v>0</v>
      </c>
      <c r="G4079" s="4">
        <v>0</v>
      </c>
      <c r="H4079" s="4">
        <f t="shared" si="448"/>
        <v>1560</v>
      </c>
      <c r="I4079" s="4">
        <f t="shared" si="449"/>
        <v>0</v>
      </c>
      <c r="J4079" s="4">
        <f t="shared" si="447"/>
        <v>55000</v>
      </c>
      <c r="K4079" s="4">
        <f t="shared" si="444"/>
        <v>6000</v>
      </c>
      <c r="L4079" s="4">
        <f>IF(D4079=1,"",VLOOKUP(D4079,系数!$AA$1:$AJ$12,MATCH(C4079,圣物评级,0),1))</f>
        <v>55</v>
      </c>
      <c r="M4079" s="4">
        <f t="shared" si="450"/>
        <v>2010295</v>
      </c>
    </row>
    <row r="4080" spans="1:13" x14ac:dyDescent="0.3">
      <c r="A4080" s="4">
        <f t="shared" si="445"/>
        <v>81000034</v>
      </c>
      <c r="B4080" s="4">
        <v>2</v>
      </c>
      <c r="C4080" s="4">
        <f>INDEX(属性!F:F,MATCH(强化!A4080,属性!A:A,0))</f>
        <v>17</v>
      </c>
      <c r="D4080" s="4">
        <f t="shared" si="446"/>
        <v>118</v>
      </c>
      <c r="E4080" s="4">
        <v>0</v>
      </c>
      <c r="F4080" s="4">
        <v>0</v>
      </c>
      <c r="G4080" s="4">
        <v>0</v>
      </c>
      <c r="H4080" s="4">
        <f t="shared" si="448"/>
        <v>1570</v>
      </c>
      <c r="I4080" s="4">
        <f t="shared" si="449"/>
        <v>0</v>
      </c>
      <c r="J4080" s="4">
        <f t="shared" si="447"/>
        <v>55000</v>
      </c>
      <c r="K4080" s="4">
        <f t="shared" si="444"/>
        <v>6000</v>
      </c>
      <c r="L4080" s="4">
        <f>IF(D4080=1,"",VLOOKUP(D4080,系数!$AA$1:$AJ$12,MATCH(C4080,圣物评级,0),1))</f>
        <v>55</v>
      </c>
      <c r="M4080" s="4">
        <f t="shared" si="450"/>
        <v>2065295</v>
      </c>
    </row>
    <row r="4081" spans="1:13" x14ac:dyDescent="0.3">
      <c r="A4081" s="4">
        <f t="shared" si="445"/>
        <v>81000034</v>
      </c>
      <c r="B4081" s="4">
        <v>2</v>
      </c>
      <c r="C4081" s="4">
        <f>INDEX(属性!F:F,MATCH(强化!A4081,属性!A:A,0))</f>
        <v>17</v>
      </c>
      <c r="D4081" s="4">
        <f t="shared" si="446"/>
        <v>119</v>
      </c>
      <c r="E4081" s="4">
        <v>0</v>
      </c>
      <c r="F4081" s="4">
        <v>0</v>
      </c>
      <c r="G4081" s="4">
        <v>0</v>
      </c>
      <c r="H4081" s="4">
        <f t="shared" si="448"/>
        <v>1580</v>
      </c>
      <c r="I4081" s="4">
        <f t="shared" si="449"/>
        <v>0</v>
      </c>
      <c r="J4081" s="4">
        <f t="shared" si="447"/>
        <v>55000</v>
      </c>
      <c r="K4081" s="4">
        <f t="shared" si="444"/>
        <v>6000</v>
      </c>
      <c r="L4081" s="4">
        <f>IF(D4081=1,"",VLOOKUP(D4081,系数!$AA$1:$AJ$12,MATCH(C4081,圣物评级,0),1))</f>
        <v>55</v>
      </c>
      <c r="M4081" s="4">
        <f t="shared" si="450"/>
        <v>2120295</v>
      </c>
    </row>
    <row r="4082" spans="1:13" x14ac:dyDescent="0.3">
      <c r="A4082" s="4">
        <f t="shared" si="445"/>
        <v>81000034</v>
      </c>
      <c r="B4082" s="4">
        <v>2</v>
      </c>
      <c r="C4082" s="4">
        <f>INDEX(属性!F:F,MATCH(强化!A4082,属性!A:A,0))</f>
        <v>17</v>
      </c>
      <c r="D4082" s="4">
        <f t="shared" si="446"/>
        <v>120</v>
      </c>
      <c r="E4082" s="4">
        <v>0</v>
      </c>
      <c r="F4082" s="4">
        <v>0</v>
      </c>
      <c r="G4082" s="4">
        <v>0</v>
      </c>
      <c r="H4082" s="4">
        <f t="shared" si="448"/>
        <v>1590</v>
      </c>
      <c r="I4082" s="4">
        <f t="shared" si="449"/>
        <v>0</v>
      </c>
      <c r="J4082" s="4">
        <f t="shared" si="447"/>
        <v>55000</v>
      </c>
      <c r="K4082" s="4">
        <f t="shared" si="444"/>
        <v>6000</v>
      </c>
      <c r="L4082" s="4">
        <f>IF(D4082=1,"",VLOOKUP(D4082,系数!$AA$1:$AJ$12,MATCH(C4082,圣物评级,0),1))</f>
        <v>55</v>
      </c>
      <c r="M4082" s="4">
        <f t="shared" si="450"/>
        <v>2175295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B274"/>
  <sheetViews>
    <sheetView workbookViewId="0">
      <pane ySplit="2" topLeftCell="A75" activePane="bottomLeft" state="frozen"/>
      <selection pane="bottomLeft" activeCell="E280" sqref="E280"/>
    </sheetView>
  </sheetViews>
  <sheetFormatPr defaultColWidth="9" defaultRowHeight="16.5" x14ac:dyDescent="0.3"/>
  <cols>
    <col min="1" max="1" width="10.75" style="4" bestFit="1" customWidth="1"/>
    <col min="2" max="2" width="10.75" style="4" customWidth="1"/>
    <col min="3" max="3" width="13.25" style="4" bestFit="1" customWidth="1"/>
    <col min="4" max="4" width="10.375" style="4" bestFit="1" customWidth="1"/>
    <col min="5" max="5" width="9.25" style="4" bestFit="1" customWidth="1"/>
    <col min="6" max="6" width="13.25" style="4" bestFit="1" customWidth="1"/>
    <col min="7" max="9" width="9.25" style="4" bestFit="1" customWidth="1"/>
    <col min="10" max="11" width="9.25" style="4" customWidth="1"/>
    <col min="12" max="12" width="13.75" style="4" bestFit="1" customWidth="1"/>
    <col min="13" max="13" width="18.25" style="4" bestFit="1" customWidth="1"/>
    <col min="14" max="14" width="15.375" style="4" bestFit="1" customWidth="1"/>
    <col min="15" max="15" width="18.375" style="4" bestFit="1" customWidth="1"/>
    <col min="16" max="16" width="19.125" style="4" bestFit="1" customWidth="1"/>
    <col min="17" max="17" width="13.25" style="4" bestFit="1" customWidth="1"/>
    <col min="18" max="18" width="17.5" style="4" customWidth="1"/>
    <col min="19" max="19" width="11.625" style="4" bestFit="1" customWidth="1"/>
    <col min="20" max="20" width="8.125" style="4" bestFit="1" customWidth="1"/>
    <col min="21" max="21" width="12.75" style="4" customWidth="1"/>
    <col min="22" max="22" width="14.625" style="4" bestFit="1" customWidth="1"/>
    <col min="23" max="23" width="18.875" style="4" bestFit="1" customWidth="1"/>
    <col min="24" max="24" width="14.75" style="4" customWidth="1"/>
    <col min="25" max="25" width="15.5" style="4" customWidth="1"/>
    <col min="26" max="26" width="14.125" style="4" customWidth="1"/>
    <col min="27" max="28" width="15.25" style="4" customWidth="1"/>
    <col min="29" max="16384" width="9" style="4"/>
  </cols>
  <sheetData>
    <row r="1" spans="1:28" x14ac:dyDescent="0.3">
      <c r="A1" s="8" t="s">
        <v>1</v>
      </c>
      <c r="B1" s="3" t="s">
        <v>6</v>
      </c>
      <c r="C1" s="9" t="s">
        <v>19</v>
      </c>
      <c r="D1" s="10" t="s">
        <v>216</v>
      </c>
      <c r="E1" s="10" t="s">
        <v>14</v>
      </c>
      <c r="F1" s="10" t="s">
        <v>18</v>
      </c>
      <c r="G1" s="10" t="s">
        <v>355</v>
      </c>
      <c r="H1" s="10" t="s">
        <v>12</v>
      </c>
      <c r="I1" s="10" t="s">
        <v>9</v>
      </c>
      <c r="J1" s="3" t="s">
        <v>361</v>
      </c>
      <c r="K1" s="3" t="s">
        <v>362</v>
      </c>
      <c r="L1" s="10" t="s">
        <v>354</v>
      </c>
      <c r="M1" s="10" t="s">
        <v>352</v>
      </c>
      <c r="N1" s="10" t="s">
        <v>353</v>
      </c>
      <c r="O1" s="3" t="s">
        <v>366</v>
      </c>
      <c r="P1" s="3" t="s">
        <v>367</v>
      </c>
      <c r="Q1" s="10" t="s">
        <v>38</v>
      </c>
      <c r="R1" s="10" t="s">
        <v>85</v>
      </c>
      <c r="S1" s="10" t="s">
        <v>15</v>
      </c>
      <c r="T1" s="10" t="s">
        <v>16</v>
      </c>
      <c r="U1" s="3" t="s">
        <v>240</v>
      </c>
      <c r="V1" s="3" t="s">
        <v>241</v>
      </c>
      <c r="W1" s="3" t="s">
        <v>242</v>
      </c>
      <c r="X1" s="3" t="s">
        <v>239</v>
      </c>
      <c r="Y1" s="3" t="s">
        <v>243</v>
      </c>
      <c r="Z1" s="3" t="s">
        <v>244</v>
      </c>
      <c r="AA1" s="3" t="s">
        <v>245</v>
      </c>
      <c r="AB1" s="3" t="s">
        <v>246</v>
      </c>
    </row>
    <row r="2" spans="1:28" x14ac:dyDescent="0.3">
      <c r="A2" s="8" t="s">
        <v>86</v>
      </c>
      <c r="B2" s="8"/>
      <c r="C2" s="9" t="s">
        <v>90</v>
      </c>
      <c r="D2" s="10"/>
      <c r="E2" s="10" t="s">
        <v>162</v>
      </c>
      <c r="F2" s="10" t="s">
        <v>42</v>
      </c>
      <c r="G2" s="10" t="s">
        <v>17</v>
      </c>
      <c r="H2" s="10" t="s">
        <v>163</v>
      </c>
      <c r="I2" s="10" t="s">
        <v>164</v>
      </c>
      <c r="J2" s="3" t="s">
        <v>363</v>
      </c>
      <c r="K2" s="3" t="s">
        <v>364</v>
      </c>
      <c r="L2" s="10" t="s">
        <v>359</v>
      </c>
      <c r="M2" s="10" t="s">
        <v>357</v>
      </c>
      <c r="N2" s="10" t="s">
        <v>368</v>
      </c>
      <c r="O2" s="3" t="s">
        <v>369</v>
      </c>
      <c r="P2" s="3" t="s">
        <v>370</v>
      </c>
      <c r="Q2" s="10" t="s">
        <v>168</v>
      </c>
      <c r="R2" s="10" t="s">
        <v>284</v>
      </c>
      <c r="S2" s="10" t="s">
        <v>165</v>
      </c>
      <c r="T2" s="10" t="s">
        <v>91</v>
      </c>
      <c r="U2" s="3" t="s">
        <v>236</v>
      </c>
      <c r="V2" s="3" t="s">
        <v>237</v>
      </c>
      <c r="W2" s="3" t="s">
        <v>238</v>
      </c>
      <c r="X2" s="3"/>
      <c r="Y2" s="3" t="s">
        <v>233</v>
      </c>
      <c r="Z2" s="3" t="s">
        <v>234</v>
      </c>
      <c r="AA2" s="3" t="s">
        <v>235</v>
      </c>
      <c r="AB2" s="3" t="s">
        <v>247</v>
      </c>
    </row>
    <row r="3" spans="1:28" x14ac:dyDescent="0.3">
      <c r="A3" s="4">
        <v>81000001</v>
      </c>
      <c r="B3" s="4">
        <f>VLOOKUP(A3,属性!A:G,7,0)</f>
        <v>1</v>
      </c>
      <c r="C3" s="4">
        <f>INDEX(属性!E:E,MATCH(升星!A3,属性!A:A,0))</f>
        <v>2</v>
      </c>
      <c r="D3" s="4" t="str">
        <f>INDEX(属性!I:I,MATCH(升星!A3,属性!A:A,0))</f>
        <v>hit</v>
      </c>
      <c r="E3" s="4">
        <v>0</v>
      </c>
      <c r="F3" s="11">
        <v>10</v>
      </c>
      <c r="G3" s="4">
        <v>0</v>
      </c>
      <c r="H3" s="4">
        <f t="shared" ref="H3" si="0">G3</f>
        <v>0</v>
      </c>
      <c r="I3" s="4">
        <f t="shared" ref="I3" si="1">H3</f>
        <v>0</v>
      </c>
      <c r="J3" s="4">
        <v>0</v>
      </c>
      <c r="K3" s="4">
        <f t="shared" ref="K3:K36" si="2">J3</f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6">
        <v>5120879</v>
      </c>
      <c r="S3" s="4">
        <f>VLOOKUP(C3&amp;","&amp;E3,系数!$V$2:$W$22,2,0)</f>
        <v>2</v>
      </c>
      <c r="T3" s="4">
        <f>VLOOKUP(C3&amp;","&amp;E3,系数!$V$2:$X$22,3,0)</f>
        <v>200</v>
      </c>
      <c r="U3" s="4" t="s">
        <v>40</v>
      </c>
      <c r="V3" s="6">
        <f>R3</f>
        <v>5120879</v>
      </c>
      <c r="W3" s="4">
        <v>0</v>
      </c>
      <c r="X3" s="4">
        <f>T3</f>
        <v>200</v>
      </c>
      <c r="Y3" s="4" t="s">
        <v>91</v>
      </c>
      <c r="Z3" s="6"/>
      <c r="AA3" s="4">
        <v>0</v>
      </c>
      <c r="AB3" s="4">
        <v>0</v>
      </c>
    </row>
    <row r="4" spans="1:28" x14ac:dyDescent="0.3">
      <c r="A4" s="4">
        <v>81000002</v>
      </c>
      <c r="B4" s="4">
        <f>VLOOKUP(A4,属性!A:G,7,0)</f>
        <v>1</v>
      </c>
      <c r="C4" s="4">
        <f>INDEX(属性!E:E,MATCH(升星!A4,属性!A:A,0))</f>
        <v>2</v>
      </c>
      <c r="D4" s="4" t="str">
        <f>INDEX(属性!I:I,MATCH(升星!A4,属性!A:A,0))</f>
        <v>critical</v>
      </c>
      <c r="E4" s="4">
        <v>0</v>
      </c>
      <c r="F4" s="11">
        <v>10</v>
      </c>
      <c r="G4" s="4">
        <v>0</v>
      </c>
      <c r="H4" s="4">
        <f t="shared" ref="H4:H67" si="3">G4</f>
        <v>0</v>
      </c>
      <c r="I4" s="4">
        <f t="shared" ref="I4:I67" si="4">H4</f>
        <v>0</v>
      </c>
      <c r="J4" s="4">
        <v>0</v>
      </c>
      <c r="K4" s="4">
        <f t="shared" si="2"/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6">
        <v>5120879</v>
      </c>
      <c r="S4" s="4">
        <f>VLOOKUP(C4&amp;","&amp;E4,系数!$V$2:$W$22,2,0)</f>
        <v>2</v>
      </c>
      <c r="T4" s="4">
        <f>VLOOKUP(C4&amp;","&amp;E4,系数!$V$2:$X$22,3,0)</f>
        <v>200</v>
      </c>
      <c r="U4" s="4" t="s">
        <v>40</v>
      </c>
      <c r="V4" s="6">
        <f t="shared" ref="V4:V67" si="5">R4</f>
        <v>5120879</v>
      </c>
      <c r="W4" s="4">
        <v>0</v>
      </c>
      <c r="X4" s="4">
        <f t="shared" ref="X4:X36" si="6">T4</f>
        <v>200</v>
      </c>
      <c r="Y4" s="4" t="s">
        <v>91</v>
      </c>
      <c r="Z4" s="6"/>
      <c r="AA4" s="4">
        <v>0</v>
      </c>
      <c r="AB4" s="4">
        <v>0</v>
      </c>
    </row>
    <row r="5" spans="1:28" x14ac:dyDescent="0.3">
      <c r="A5" s="4">
        <v>81000003</v>
      </c>
      <c r="B5" s="4">
        <f>VLOOKUP(A5,属性!A:G,7,0)</f>
        <v>2</v>
      </c>
      <c r="C5" s="4">
        <f>INDEX(属性!E:E,MATCH(升星!A5,属性!A:A,0))</f>
        <v>2</v>
      </c>
      <c r="D5" s="4" t="str">
        <f>INDEX(属性!I:I,MATCH(升星!A5,属性!A:A,0))</f>
        <v>dodge</v>
      </c>
      <c r="E5" s="4">
        <v>0</v>
      </c>
      <c r="F5" s="11">
        <v>10</v>
      </c>
      <c r="G5" s="4">
        <v>0</v>
      </c>
      <c r="H5" s="4">
        <f t="shared" si="3"/>
        <v>0</v>
      </c>
      <c r="I5" s="4">
        <f t="shared" si="4"/>
        <v>0</v>
      </c>
      <c r="J5" s="4">
        <v>0</v>
      </c>
      <c r="K5" s="4">
        <f t="shared" si="2"/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6">
        <v>5120879</v>
      </c>
      <c r="S5" s="4">
        <f>VLOOKUP(C5&amp;","&amp;E5,系数!$V$2:$W$22,2,0)</f>
        <v>2</v>
      </c>
      <c r="T5" s="4">
        <f>VLOOKUP(C5&amp;","&amp;E5,系数!$V$2:$X$22,3,0)</f>
        <v>200</v>
      </c>
      <c r="U5" s="4" t="s">
        <v>40</v>
      </c>
      <c r="V5" s="6">
        <f t="shared" si="5"/>
        <v>5120879</v>
      </c>
      <c r="W5" s="4">
        <v>0</v>
      </c>
      <c r="X5" s="4">
        <f t="shared" si="6"/>
        <v>200</v>
      </c>
      <c r="Y5" s="4" t="s">
        <v>91</v>
      </c>
      <c r="Z5" s="6"/>
      <c r="AA5" s="4">
        <v>0</v>
      </c>
      <c r="AB5" s="4">
        <v>0</v>
      </c>
    </row>
    <row r="6" spans="1:28" x14ac:dyDescent="0.3">
      <c r="A6" s="4">
        <v>81000004</v>
      </c>
      <c r="B6" s="4">
        <f>VLOOKUP(A6,属性!A:G,7,0)</f>
        <v>2</v>
      </c>
      <c r="C6" s="4">
        <f>INDEX(属性!E:E,MATCH(升星!A6,属性!A:A,0))</f>
        <v>2</v>
      </c>
      <c r="D6" s="4" t="str">
        <f>INDEX(属性!I:I,MATCH(升星!A6,属性!A:A,0))</f>
        <v>resilience</v>
      </c>
      <c r="E6" s="4">
        <v>0</v>
      </c>
      <c r="F6" s="11">
        <v>10</v>
      </c>
      <c r="G6" s="4">
        <v>0</v>
      </c>
      <c r="H6" s="4">
        <f t="shared" si="3"/>
        <v>0</v>
      </c>
      <c r="I6" s="4">
        <f t="shared" si="4"/>
        <v>0</v>
      </c>
      <c r="J6" s="4">
        <v>0</v>
      </c>
      <c r="K6" s="4">
        <f t="shared" si="2"/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6">
        <v>5120879</v>
      </c>
      <c r="S6" s="4">
        <f>VLOOKUP(C6&amp;","&amp;E6,系数!$V$2:$W$22,2,0)</f>
        <v>2</v>
      </c>
      <c r="T6" s="4">
        <f>VLOOKUP(C6&amp;","&amp;E6,系数!$V$2:$X$22,3,0)</f>
        <v>200</v>
      </c>
      <c r="U6" s="4" t="s">
        <v>40</v>
      </c>
      <c r="V6" s="6">
        <f t="shared" si="5"/>
        <v>5120879</v>
      </c>
      <c r="W6" s="4">
        <v>0</v>
      </c>
      <c r="X6" s="4">
        <f t="shared" si="6"/>
        <v>200</v>
      </c>
      <c r="Y6" s="4" t="s">
        <v>91</v>
      </c>
      <c r="Z6" s="6"/>
      <c r="AA6" s="4">
        <v>0</v>
      </c>
      <c r="AB6" s="4">
        <v>0</v>
      </c>
    </row>
    <row r="7" spans="1:28" x14ac:dyDescent="0.3">
      <c r="A7" s="4">
        <v>81000005</v>
      </c>
      <c r="B7" s="4">
        <f>VLOOKUP(A7,属性!A:G,7,0)</f>
        <v>1</v>
      </c>
      <c r="C7" s="4">
        <f>INDEX(属性!E:E,MATCH(升星!A7,属性!A:A,0))</f>
        <v>2</v>
      </c>
      <c r="D7" s="4" t="str">
        <f>INDEX(属性!I:I,MATCH(升星!A7,属性!A:A,0))</f>
        <v>heal</v>
      </c>
      <c r="E7" s="4">
        <v>0</v>
      </c>
      <c r="F7" s="11">
        <v>10</v>
      </c>
      <c r="G7" s="4">
        <v>0</v>
      </c>
      <c r="H7" s="4">
        <f t="shared" si="3"/>
        <v>0</v>
      </c>
      <c r="I7" s="4">
        <f t="shared" si="4"/>
        <v>0</v>
      </c>
      <c r="J7" s="4">
        <v>0</v>
      </c>
      <c r="K7" s="4">
        <f t="shared" si="2"/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6">
        <v>5120879</v>
      </c>
      <c r="S7" s="4">
        <f>VLOOKUP(C7&amp;","&amp;E7,系数!$V$2:$W$22,2,0)</f>
        <v>2</v>
      </c>
      <c r="T7" s="4">
        <f>VLOOKUP(C7&amp;","&amp;E7,系数!$V$2:$X$22,3,0)</f>
        <v>200</v>
      </c>
      <c r="U7" s="4" t="s">
        <v>40</v>
      </c>
      <c r="V7" s="6">
        <f t="shared" si="5"/>
        <v>5120879</v>
      </c>
      <c r="W7" s="4">
        <v>0</v>
      </c>
      <c r="X7" s="4">
        <f t="shared" si="6"/>
        <v>200</v>
      </c>
      <c r="Y7" s="4" t="s">
        <v>91</v>
      </c>
      <c r="Z7" s="6"/>
      <c r="AA7" s="4">
        <v>0</v>
      </c>
      <c r="AB7" s="4">
        <v>0</v>
      </c>
    </row>
    <row r="8" spans="1:28" x14ac:dyDescent="0.3">
      <c r="A8" s="4">
        <v>81000006</v>
      </c>
      <c r="B8" s="4">
        <f>VLOOKUP(A8,属性!A:G,7,0)</f>
        <v>2</v>
      </c>
      <c r="C8" s="4">
        <f>INDEX(属性!E:E,MATCH(升星!A8,属性!A:A,0))</f>
        <v>2</v>
      </c>
      <c r="D8" s="4" t="str">
        <f>INDEX(属性!I:I,MATCH(升星!A8,属性!A:A,0))</f>
        <v>block</v>
      </c>
      <c r="E8" s="4">
        <v>0</v>
      </c>
      <c r="F8" s="11">
        <v>10</v>
      </c>
      <c r="G8" s="4">
        <v>0</v>
      </c>
      <c r="H8" s="4">
        <f t="shared" si="3"/>
        <v>0</v>
      </c>
      <c r="I8" s="4">
        <f t="shared" si="4"/>
        <v>0</v>
      </c>
      <c r="J8" s="4">
        <v>0</v>
      </c>
      <c r="K8" s="4">
        <f t="shared" si="2"/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6">
        <v>5120879</v>
      </c>
      <c r="S8" s="4">
        <f>VLOOKUP(C8&amp;","&amp;E8,系数!$V$2:$W$22,2,0)</f>
        <v>2</v>
      </c>
      <c r="T8" s="4">
        <f>VLOOKUP(C8&amp;","&amp;E8,系数!$V$2:$X$22,3,0)</f>
        <v>200</v>
      </c>
      <c r="U8" s="4" t="s">
        <v>40</v>
      </c>
      <c r="V8" s="6">
        <f t="shared" si="5"/>
        <v>5120879</v>
      </c>
      <c r="W8" s="4">
        <v>0</v>
      </c>
      <c r="X8" s="4">
        <f t="shared" si="6"/>
        <v>200</v>
      </c>
      <c r="Y8" s="4" t="s">
        <v>91</v>
      </c>
      <c r="Z8" s="6"/>
      <c r="AA8" s="4">
        <v>0</v>
      </c>
      <c r="AB8" s="4">
        <v>0</v>
      </c>
    </row>
    <row r="9" spans="1:28" x14ac:dyDescent="0.3">
      <c r="A9" s="4">
        <v>81000007</v>
      </c>
      <c r="B9" s="4">
        <f>VLOOKUP(A9,属性!A:G,7,0)</f>
        <v>1</v>
      </c>
      <c r="C9" s="4">
        <f>INDEX(属性!E:E,MATCH(升星!A9,属性!A:A,0))</f>
        <v>3</v>
      </c>
      <c r="D9" s="4" t="str">
        <f>INDEX(属性!I:I,MATCH(升星!A9,属性!A:A,0))</f>
        <v>hit</v>
      </c>
      <c r="E9" s="4">
        <v>0</v>
      </c>
      <c r="F9" s="11">
        <v>10</v>
      </c>
      <c r="G9" s="4">
        <v>0</v>
      </c>
      <c r="H9" s="4">
        <f t="shared" si="3"/>
        <v>0</v>
      </c>
      <c r="I9" s="4">
        <f t="shared" si="4"/>
        <v>0</v>
      </c>
      <c r="J9" s="4">
        <v>0</v>
      </c>
      <c r="K9" s="4">
        <f t="shared" si="2"/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6">
        <v>5120880</v>
      </c>
      <c r="S9" s="4">
        <f>VLOOKUP(C9&amp;","&amp;E9,系数!$V$2:$W$22,2,0)</f>
        <v>2</v>
      </c>
      <c r="T9" s="4">
        <f>VLOOKUP(C9&amp;","&amp;E9,系数!$V$2:$X$22,3,0)</f>
        <v>200</v>
      </c>
      <c r="U9" s="4" t="s">
        <v>40</v>
      </c>
      <c r="V9" s="6">
        <f t="shared" si="5"/>
        <v>5120880</v>
      </c>
      <c r="W9" s="4">
        <v>0</v>
      </c>
      <c r="X9" s="4">
        <f t="shared" si="6"/>
        <v>200</v>
      </c>
      <c r="Y9" s="4" t="s">
        <v>91</v>
      </c>
      <c r="Z9" s="6"/>
      <c r="AA9" s="4">
        <v>0</v>
      </c>
      <c r="AB9" s="4">
        <v>0</v>
      </c>
    </row>
    <row r="10" spans="1:28" x14ac:dyDescent="0.3">
      <c r="A10" s="4">
        <v>81000008</v>
      </c>
      <c r="B10" s="4">
        <f>VLOOKUP(A10,属性!A:G,7,0)</f>
        <v>2</v>
      </c>
      <c r="C10" s="4">
        <f>INDEX(属性!E:E,MATCH(升星!A10,属性!A:A,0))</f>
        <v>3</v>
      </c>
      <c r="D10" s="4" t="str">
        <f>INDEX(属性!I:I,MATCH(升星!A10,属性!A:A,0))</f>
        <v>critical</v>
      </c>
      <c r="E10" s="4">
        <v>0</v>
      </c>
      <c r="F10" s="11">
        <v>10</v>
      </c>
      <c r="G10" s="4">
        <v>0</v>
      </c>
      <c r="H10" s="4">
        <f t="shared" si="3"/>
        <v>0</v>
      </c>
      <c r="I10" s="4">
        <f t="shared" si="4"/>
        <v>0</v>
      </c>
      <c r="J10" s="4">
        <v>0</v>
      </c>
      <c r="K10" s="4">
        <f t="shared" si="2"/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6">
        <v>5120880</v>
      </c>
      <c r="S10" s="4">
        <f>VLOOKUP(C10&amp;","&amp;E10,系数!$V$2:$W$22,2,0)</f>
        <v>2</v>
      </c>
      <c r="T10" s="4">
        <f>VLOOKUP(C10&amp;","&amp;E10,系数!$V$2:$X$22,3,0)</f>
        <v>200</v>
      </c>
      <c r="U10" s="4" t="s">
        <v>40</v>
      </c>
      <c r="V10" s="6">
        <f t="shared" si="5"/>
        <v>5120880</v>
      </c>
      <c r="W10" s="4">
        <v>0</v>
      </c>
      <c r="X10" s="4">
        <f t="shared" si="6"/>
        <v>200</v>
      </c>
      <c r="Y10" s="4" t="s">
        <v>91</v>
      </c>
      <c r="Z10" s="6"/>
      <c r="AA10" s="4">
        <v>0</v>
      </c>
      <c r="AB10" s="4">
        <v>0</v>
      </c>
    </row>
    <row r="11" spans="1:28" x14ac:dyDescent="0.3">
      <c r="A11" s="4">
        <v>81000009</v>
      </c>
      <c r="B11" s="4">
        <f>VLOOKUP(A11,属性!A:G,7,0)</f>
        <v>1</v>
      </c>
      <c r="C11" s="4">
        <f>INDEX(属性!E:E,MATCH(升星!A11,属性!A:A,0))</f>
        <v>3</v>
      </c>
      <c r="D11" s="4" t="str">
        <f>INDEX(属性!I:I,MATCH(升星!A11,属性!A:A,0))</f>
        <v>dodge</v>
      </c>
      <c r="E11" s="4">
        <v>0</v>
      </c>
      <c r="F11" s="11">
        <v>10</v>
      </c>
      <c r="G11" s="4">
        <v>0</v>
      </c>
      <c r="H11" s="4">
        <f t="shared" si="3"/>
        <v>0</v>
      </c>
      <c r="I11" s="4">
        <f t="shared" si="4"/>
        <v>0</v>
      </c>
      <c r="J11" s="4">
        <v>0</v>
      </c>
      <c r="K11" s="4">
        <f t="shared" si="2"/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6">
        <v>5120880</v>
      </c>
      <c r="S11" s="4">
        <f>VLOOKUP(C11&amp;","&amp;E11,系数!$V$2:$W$22,2,0)</f>
        <v>2</v>
      </c>
      <c r="T11" s="4">
        <f>VLOOKUP(C11&amp;","&amp;E11,系数!$V$2:$X$22,3,0)</f>
        <v>200</v>
      </c>
      <c r="U11" s="4" t="s">
        <v>40</v>
      </c>
      <c r="V11" s="6">
        <f t="shared" si="5"/>
        <v>5120880</v>
      </c>
      <c r="W11" s="4">
        <v>0</v>
      </c>
      <c r="X11" s="4">
        <f t="shared" si="6"/>
        <v>200</v>
      </c>
      <c r="Y11" s="4" t="s">
        <v>91</v>
      </c>
      <c r="Z11" s="6"/>
      <c r="AA11" s="4">
        <v>0</v>
      </c>
      <c r="AB11" s="4">
        <v>0</v>
      </c>
    </row>
    <row r="12" spans="1:28" x14ac:dyDescent="0.3">
      <c r="A12" s="4">
        <v>81000010</v>
      </c>
      <c r="B12" s="4">
        <f>VLOOKUP(A12,属性!A:G,7,0)</f>
        <v>2</v>
      </c>
      <c r="C12" s="4">
        <f>INDEX(属性!E:E,MATCH(升星!A12,属性!A:A,0))</f>
        <v>3</v>
      </c>
      <c r="D12" s="4" t="str">
        <f>INDEX(属性!I:I,MATCH(升星!A12,属性!A:A,0))</f>
        <v>resilience</v>
      </c>
      <c r="E12" s="4">
        <v>0</v>
      </c>
      <c r="F12" s="11">
        <v>10</v>
      </c>
      <c r="G12" s="4">
        <v>0</v>
      </c>
      <c r="H12" s="4">
        <f t="shared" si="3"/>
        <v>0</v>
      </c>
      <c r="I12" s="4">
        <f t="shared" si="4"/>
        <v>0</v>
      </c>
      <c r="J12" s="4">
        <v>0</v>
      </c>
      <c r="K12" s="4">
        <f t="shared" si="2"/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6">
        <v>5120880</v>
      </c>
      <c r="S12" s="4">
        <f>VLOOKUP(C12&amp;","&amp;E12,系数!$V$2:$W$22,2,0)</f>
        <v>2</v>
      </c>
      <c r="T12" s="4">
        <f>VLOOKUP(C12&amp;","&amp;E12,系数!$V$2:$X$22,3,0)</f>
        <v>200</v>
      </c>
      <c r="U12" s="4" t="s">
        <v>40</v>
      </c>
      <c r="V12" s="6">
        <f t="shared" si="5"/>
        <v>5120880</v>
      </c>
      <c r="W12" s="4">
        <v>0</v>
      </c>
      <c r="X12" s="4">
        <f t="shared" si="6"/>
        <v>200</v>
      </c>
      <c r="Y12" s="4" t="s">
        <v>91</v>
      </c>
      <c r="Z12" s="6"/>
      <c r="AA12" s="4">
        <v>0</v>
      </c>
      <c r="AB12" s="4">
        <v>0</v>
      </c>
    </row>
    <row r="13" spans="1:28" x14ac:dyDescent="0.3">
      <c r="A13" s="4">
        <v>81000011</v>
      </c>
      <c r="B13" s="4">
        <f>VLOOKUP(A13,属性!A:G,7,0)</f>
        <v>1</v>
      </c>
      <c r="C13" s="4">
        <f>INDEX(属性!E:E,MATCH(升星!A13,属性!A:A,0))</f>
        <v>4</v>
      </c>
      <c r="D13" s="4" t="str">
        <f>INDEX(属性!I:I,MATCH(升星!A13,属性!A:A,0))</f>
        <v>hit</v>
      </c>
      <c r="E13" s="4">
        <v>0</v>
      </c>
      <c r="F13" s="11">
        <v>10</v>
      </c>
      <c r="G13" s="4">
        <v>0</v>
      </c>
      <c r="H13" s="4">
        <f t="shared" si="3"/>
        <v>0</v>
      </c>
      <c r="I13" s="4">
        <f t="shared" si="4"/>
        <v>0</v>
      </c>
      <c r="J13" s="4">
        <v>0</v>
      </c>
      <c r="K13" s="4">
        <f t="shared" si="2"/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6">
        <v>5120881</v>
      </c>
      <c r="S13" s="4">
        <f>VLOOKUP(C13&amp;","&amp;E13,系数!$V$2:$W$22,2,0)</f>
        <v>2</v>
      </c>
      <c r="T13" s="4">
        <f>VLOOKUP(C13&amp;","&amp;E13,系数!$V$2:$X$22,3,0)</f>
        <v>200</v>
      </c>
      <c r="U13" s="4" t="s">
        <v>40</v>
      </c>
      <c r="V13" s="6">
        <f t="shared" si="5"/>
        <v>5120881</v>
      </c>
      <c r="W13" s="4">
        <v>0</v>
      </c>
      <c r="X13" s="4">
        <f t="shared" si="6"/>
        <v>200</v>
      </c>
      <c r="Y13" s="4" t="s">
        <v>91</v>
      </c>
      <c r="Z13" s="6"/>
      <c r="AA13" s="4">
        <v>0</v>
      </c>
      <c r="AB13" s="4">
        <v>0</v>
      </c>
    </row>
    <row r="14" spans="1:28" x14ac:dyDescent="0.3">
      <c r="A14" s="4">
        <v>81000012</v>
      </c>
      <c r="B14" s="4">
        <f>VLOOKUP(A14,属性!A:G,7,0)</f>
        <v>1</v>
      </c>
      <c r="C14" s="4">
        <f>INDEX(属性!E:E,MATCH(升星!A14,属性!A:A,0))</f>
        <v>4</v>
      </c>
      <c r="D14" s="4" t="str">
        <f>INDEX(属性!I:I,MATCH(升星!A14,属性!A:A,0))</f>
        <v>critical</v>
      </c>
      <c r="E14" s="4">
        <v>0</v>
      </c>
      <c r="F14" s="11">
        <v>10</v>
      </c>
      <c r="G14" s="4">
        <v>0</v>
      </c>
      <c r="H14" s="4">
        <f t="shared" si="3"/>
        <v>0</v>
      </c>
      <c r="I14" s="4">
        <f t="shared" si="4"/>
        <v>0</v>
      </c>
      <c r="J14" s="4">
        <v>0</v>
      </c>
      <c r="K14" s="4">
        <f t="shared" si="2"/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6">
        <v>5120881</v>
      </c>
      <c r="S14" s="4">
        <f>VLOOKUP(C14&amp;","&amp;E14,系数!$V$2:$W$22,2,0)</f>
        <v>2</v>
      </c>
      <c r="T14" s="4">
        <f>VLOOKUP(C14&amp;","&amp;E14,系数!$V$2:$X$22,3,0)</f>
        <v>200</v>
      </c>
      <c r="U14" s="4" t="s">
        <v>40</v>
      </c>
      <c r="V14" s="6">
        <f t="shared" si="5"/>
        <v>5120881</v>
      </c>
      <c r="W14" s="4">
        <v>0</v>
      </c>
      <c r="X14" s="4">
        <f t="shared" si="6"/>
        <v>200</v>
      </c>
      <c r="Y14" s="4" t="s">
        <v>91</v>
      </c>
      <c r="Z14" s="6"/>
      <c r="AA14" s="4">
        <v>0</v>
      </c>
      <c r="AB14" s="4">
        <v>0</v>
      </c>
    </row>
    <row r="15" spans="1:28" x14ac:dyDescent="0.3">
      <c r="A15" s="4">
        <v>81000013</v>
      </c>
      <c r="B15" s="4">
        <f>VLOOKUP(A15,属性!A:G,7,0)</f>
        <v>1</v>
      </c>
      <c r="C15" s="4">
        <f>INDEX(属性!E:E,MATCH(升星!A15,属性!A:A,0))</f>
        <v>4</v>
      </c>
      <c r="D15" s="4" t="str">
        <f>INDEX(属性!I:I,MATCH(升星!A15,属性!A:A,0))</f>
        <v>broke</v>
      </c>
      <c r="E15" s="4">
        <v>0</v>
      </c>
      <c r="F15" s="11">
        <v>10</v>
      </c>
      <c r="G15" s="4">
        <v>0</v>
      </c>
      <c r="H15" s="4">
        <f t="shared" si="3"/>
        <v>0</v>
      </c>
      <c r="I15" s="4">
        <f t="shared" si="4"/>
        <v>0</v>
      </c>
      <c r="J15" s="4">
        <v>0</v>
      </c>
      <c r="K15" s="4">
        <f t="shared" si="2"/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6">
        <v>5120881</v>
      </c>
      <c r="S15" s="4">
        <f>VLOOKUP(C15&amp;","&amp;E15,系数!$V$2:$W$22,2,0)</f>
        <v>2</v>
      </c>
      <c r="T15" s="4">
        <f>VLOOKUP(C15&amp;","&amp;E15,系数!$V$2:$X$22,3,0)</f>
        <v>200</v>
      </c>
      <c r="U15" s="4" t="s">
        <v>40</v>
      </c>
      <c r="V15" s="6">
        <f t="shared" si="5"/>
        <v>5120881</v>
      </c>
      <c r="W15" s="4">
        <v>0</v>
      </c>
      <c r="X15" s="4">
        <f t="shared" si="6"/>
        <v>200</v>
      </c>
      <c r="Y15" s="4" t="s">
        <v>91</v>
      </c>
      <c r="Z15" s="6"/>
      <c r="AA15" s="4">
        <v>0</v>
      </c>
      <c r="AB15" s="4">
        <v>0</v>
      </c>
    </row>
    <row r="16" spans="1:28" x14ac:dyDescent="0.3">
      <c r="A16" s="4">
        <v>81000014</v>
      </c>
      <c r="B16" s="4">
        <f>VLOOKUP(A16,属性!A:G,7,0)</f>
        <v>1</v>
      </c>
      <c r="C16" s="4">
        <f>INDEX(属性!E:E,MATCH(升星!A16,属性!A:A,0))</f>
        <v>4</v>
      </c>
      <c r="D16" s="4" t="str">
        <f>INDEX(属性!I:I,MATCH(升星!A16,属性!A:A,0))</f>
        <v>atkrate</v>
      </c>
      <c r="E16" s="4">
        <v>0</v>
      </c>
      <c r="F16" s="11">
        <v>10</v>
      </c>
      <c r="G16" s="4">
        <v>0</v>
      </c>
      <c r="H16" s="4">
        <f t="shared" si="3"/>
        <v>0</v>
      </c>
      <c r="I16" s="4">
        <f t="shared" si="4"/>
        <v>0</v>
      </c>
      <c r="J16" s="4">
        <v>0</v>
      </c>
      <c r="K16" s="4">
        <f t="shared" si="2"/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6">
        <v>5120881</v>
      </c>
      <c r="S16" s="4">
        <f>VLOOKUP(C16&amp;","&amp;E16,系数!$V$2:$W$22,2,0)</f>
        <v>2</v>
      </c>
      <c r="T16" s="4">
        <f>VLOOKUP(C16&amp;","&amp;E16,系数!$V$2:$X$22,3,0)</f>
        <v>200</v>
      </c>
      <c r="U16" s="4" t="s">
        <v>40</v>
      </c>
      <c r="V16" s="6">
        <f t="shared" si="5"/>
        <v>5120881</v>
      </c>
      <c r="W16" s="4">
        <v>0</v>
      </c>
      <c r="X16" s="4">
        <f t="shared" si="6"/>
        <v>200</v>
      </c>
      <c r="Y16" s="4" t="s">
        <v>91</v>
      </c>
      <c r="Z16" s="6"/>
      <c r="AA16" s="4">
        <v>0</v>
      </c>
      <c r="AB16" s="4">
        <v>0</v>
      </c>
    </row>
    <row r="17" spans="1:28" x14ac:dyDescent="0.3">
      <c r="A17" s="4">
        <v>81000015</v>
      </c>
      <c r="B17" s="4">
        <f>VLOOKUP(A17,属性!A:G,7,0)</f>
        <v>2</v>
      </c>
      <c r="C17" s="4">
        <f>INDEX(属性!E:E,MATCH(升星!A17,属性!A:A,0))</f>
        <v>4</v>
      </c>
      <c r="D17" s="4" t="str">
        <f>INDEX(属性!I:I,MATCH(升星!A17,属性!A:A,0))</f>
        <v>dodge</v>
      </c>
      <c r="E17" s="4">
        <v>0</v>
      </c>
      <c r="F17" s="11">
        <v>10</v>
      </c>
      <c r="G17" s="4">
        <v>0</v>
      </c>
      <c r="H17" s="4">
        <f t="shared" si="3"/>
        <v>0</v>
      </c>
      <c r="I17" s="4">
        <f t="shared" si="4"/>
        <v>0</v>
      </c>
      <c r="J17" s="4">
        <v>0</v>
      </c>
      <c r="K17" s="4">
        <f t="shared" si="2"/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6">
        <v>5120881</v>
      </c>
      <c r="S17" s="4">
        <f>VLOOKUP(C17&amp;","&amp;E17,系数!$V$2:$W$22,2,0)</f>
        <v>2</v>
      </c>
      <c r="T17" s="4">
        <f>VLOOKUP(C17&amp;","&amp;E17,系数!$V$2:$X$22,3,0)</f>
        <v>200</v>
      </c>
      <c r="U17" s="4" t="s">
        <v>40</v>
      </c>
      <c r="V17" s="6">
        <f t="shared" si="5"/>
        <v>5120881</v>
      </c>
      <c r="W17" s="4">
        <v>0</v>
      </c>
      <c r="X17" s="4">
        <f t="shared" si="6"/>
        <v>200</v>
      </c>
      <c r="Y17" s="4" t="s">
        <v>91</v>
      </c>
      <c r="Z17" s="6"/>
      <c r="AA17" s="4">
        <v>0</v>
      </c>
      <c r="AB17" s="4">
        <v>0</v>
      </c>
    </row>
    <row r="18" spans="1:28" x14ac:dyDescent="0.3">
      <c r="A18" s="4">
        <v>81000016</v>
      </c>
      <c r="B18" s="4">
        <f>VLOOKUP(A18,属性!A:G,7,0)</f>
        <v>2</v>
      </c>
      <c r="C18" s="4">
        <f>INDEX(属性!E:E,MATCH(升星!A18,属性!A:A,0))</f>
        <v>4</v>
      </c>
      <c r="D18" s="4" t="str">
        <f>INDEX(属性!I:I,MATCH(升星!A18,属性!A:A,0))</f>
        <v>resilience</v>
      </c>
      <c r="E18" s="4">
        <v>0</v>
      </c>
      <c r="F18" s="11">
        <v>10</v>
      </c>
      <c r="G18" s="4">
        <v>0</v>
      </c>
      <c r="H18" s="4">
        <f t="shared" si="3"/>
        <v>0</v>
      </c>
      <c r="I18" s="4">
        <f t="shared" si="4"/>
        <v>0</v>
      </c>
      <c r="J18" s="4">
        <v>0</v>
      </c>
      <c r="K18" s="4">
        <f t="shared" si="2"/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6">
        <v>5120881</v>
      </c>
      <c r="S18" s="4">
        <f>VLOOKUP(C18&amp;","&amp;E18,系数!$V$2:$W$22,2,0)</f>
        <v>2</v>
      </c>
      <c r="T18" s="4">
        <f>VLOOKUP(C18&amp;","&amp;E18,系数!$V$2:$X$22,3,0)</f>
        <v>200</v>
      </c>
      <c r="U18" s="4" t="s">
        <v>40</v>
      </c>
      <c r="V18" s="6">
        <f t="shared" si="5"/>
        <v>5120881</v>
      </c>
      <c r="W18" s="4">
        <v>0</v>
      </c>
      <c r="X18" s="4">
        <f t="shared" si="6"/>
        <v>200</v>
      </c>
      <c r="Y18" s="4" t="s">
        <v>91</v>
      </c>
      <c r="Z18" s="6"/>
      <c r="AA18" s="4">
        <v>0</v>
      </c>
      <c r="AB18" s="4">
        <v>0</v>
      </c>
    </row>
    <row r="19" spans="1:28" x14ac:dyDescent="0.3">
      <c r="A19" s="4">
        <v>81000017</v>
      </c>
      <c r="B19" s="4">
        <f>VLOOKUP(A19,属性!A:G,7,0)</f>
        <v>2</v>
      </c>
      <c r="C19" s="4">
        <f>INDEX(属性!E:E,MATCH(升星!A19,属性!A:A,0))</f>
        <v>4</v>
      </c>
      <c r="D19" s="4" t="str">
        <f>INDEX(属性!I:I,MATCH(升星!A19,属性!A:A,0))</f>
        <v>block</v>
      </c>
      <c r="E19" s="4">
        <v>0</v>
      </c>
      <c r="F19" s="11">
        <v>10</v>
      </c>
      <c r="G19" s="4">
        <v>0</v>
      </c>
      <c r="H19" s="4">
        <f t="shared" si="3"/>
        <v>0</v>
      </c>
      <c r="I19" s="4">
        <f t="shared" si="4"/>
        <v>0</v>
      </c>
      <c r="J19" s="4">
        <v>0</v>
      </c>
      <c r="K19" s="4">
        <f t="shared" si="2"/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6">
        <v>5120881</v>
      </c>
      <c r="S19" s="4">
        <f>VLOOKUP(C19&amp;","&amp;E19,系数!$V$2:$W$22,2,0)</f>
        <v>2</v>
      </c>
      <c r="T19" s="4">
        <f>VLOOKUP(C19&amp;","&amp;E19,系数!$V$2:$X$22,3,0)</f>
        <v>200</v>
      </c>
      <c r="U19" s="4" t="s">
        <v>40</v>
      </c>
      <c r="V19" s="6">
        <f t="shared" si="5"/>
        <v>5120881</v>
      </c>
      <c r="W19" s="4">
        <v>0</v>
      </c>
      <c r="X19" s="4">
        <f t="shared" si="6"/>
        <v>200</v>
      </c>
      <c r="Y19" s="4" t="s">
        <v>91</v>
      </c>
      <c r="Z19" s="6"/>
      <c r="AA19" s="4">
        <v>0</v>
      </c>
      <c r="AB19" s="4">
        <v>0</v>
      </c>
    </row>
    <row r="20" spans="1:28" x14ac:dyDescent="0.3">
      <c r="A20" s="4">
        <v>81000018</v>
      </c>
      <c r="B20" s="4">
        <f>VLOOKUP(A20,属性!A:G,7,0)</f>
        <v>2</v>
      </c>
      <c r="C20" s="4">
        <f>INDEX(属性!E:E,MATCH(升星!A20,属性!A:A,0))</f>
        <v>4</v>
      </c>
      <c r="D20" s="4" t="str">
        <f>INDEX(属性!I:I,MATCH(升星!A20,属性!A:A,0))</f>
        <v>heal</v>
      </c>
      <c r="E20" s="4">
        <v>0</v>
      </c>
      <c r="F20" s="11">
        <v>10</v>
      </c>
      <c r="G20" s="4">
        <v>0</v>
      </c>
      <c r="H20" s="4">
        <f t="shared" si="3"/>
        <v>0</v>
      </c>
      <c r="I20" s="4">
        <f t="shared" si="4"/>
        <v>0</v>
      </c>
      <c r="J20" s="4">
        <v>0</v>
      </c>
      <c r="K20" s="4">
        <f t="shared" si="2"/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6">
        <v>5120881</v>
      </c>
      <c r="S20" s="4">
        <f>VLOOKUP(C20&amp;","&amp;E20,系数!$V$2:$W$22,2,0)</f>
        <v>2</v>
      </c>
      <c r="T20" s="4">
        <f>VLOOKUP(C20&amp;","&amp;E20,系数!$V$2:$X$22,3,0)</f>
        <v>200</v>
      </c>
      <c r="U20" s="4" t="s">
        <v>40</v>
      </c>
      <c r="V20" s="6">
        <f t="shared" si="5"/>
        <v>5120881</v>
      </c>
      <c r="W20" s="4">
        <v>0</v>
      </c>
      <c r="X20" s="4">
        <f t="shared" si="6"/>
        <v>200</v>
      </c>
      <c r="Y20" s="4" t="s">
        <v>91</v>
      </c>
      <c r="Z20" s="6"/>
      <c r="AA20" s="4">
        <v>0</v>
      </c>
      <c r="AB20" s="4">
        <v>0</v>
      </c>
    </row>
    <row r="21" spans="1:28" x14ac:dyDescent="0.3">
      <c r="A21" s="4">
        <v>81000019</v>
      </c>
      <c r="B21" s="4">
        <f>VLOOKUP(A21,属性!A:G,7,0)</f>
        <v>1</v>
      </c>
      <c r="C21" s="4">
        <f>INDEX(属性!E:E,MATCH(升星!A21,属性!A:A,0))</f>
        <v>4</v>
      </c>
      <c r="D21" s="4" t="str">
        <f>INDEX(属性!I:I,MATCH(升星!A21,属性!A:A,0))</f>
        <v>hit</v>
      </c>
      <c r="E21" s="4">
        <v>0</v>
      </c>
      <c r="F21" s="11">
        <v>10</v>
      </c>
      <c r="G21" s="4">
        <v>0</v>
      </c>
      <c r="H21" s="4">
        <f t="shared" si="3"/>
        <v>0</v>
      </c>
      <c r="I21" s="4">
        <f t="shared" si="4"/>
        <v>0</v>
      </c>
      <c r="J21" s="4">
        <v>0</v>
      </c>
      <c r="K21" s="4">
        <f t="shared" si="2"/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6">
        <v>5120881</v>
      </c>
      <c r="S21" s="4">
        <f>VLOOKUP(C21&amp;","&amp;E21,系数!$V$2:$W$22,2,0)</f>
        <v>2</v>
      </c>
      <c r="T21" s="4">
        <f>VLOOKUP(C21&amp;","&amp;E21,系数!$V$2:$X$22,3,0)</f>
        <v>200</v>
      </c>
      <c r="U21" s="4" t="s">
        <v>40</v>
      </c>
      <c r="V21" s="6">
        <f t="shared" si="5"/>
        <v>5120881</v>
      </c>
      <c r="W21" s="4">
        <v>0</v>
      </c>
      <c r="X21" s="4">
        <f t="shared" si="6"/>
        <v>200</v>
      </c>
      <c r="Y21" s="4" t="s">
        <v>91</v>
      </c>
      <c r="Z21" s="6"/>
      <c r="AA21" s="4">
        <v>0</v>
      </c>
      <c r="AB21" s="4">
        <v>0</v>
      </c>
    </row>
    <row r="22" spans="1:28" x14ac:dyDescent="0.3">
      <c r="A22" s="4">
        <v>81000020</v>
      </c>
      <c r="B22" s="4">
        <f>VLOOKUP(A22,属性!A:G,7,0)</f>
        <v>1</v>
      </c>
      <c r="C22" s="4">
        <f>INDEX(属性!E:E,MATCH(升星!A22,属性!A:A,0))</f>
        <v>4</v>
      </c>
      <c r="D22" s="4" t="str">
        <f>INDEX(属性!I:I,MATCH(升星!A22,属性!A:A,0))</f>
        <v>dodge</v>
      </c>
      <c r="E22" s="4">
        <v>0</v>
      </c>
      <c r="F22" s="11">
        <v>10</v>
      </c>
      <c r="G22" s="4">
        <v>0</v>
      </c>
      <c r="H22" s="4">
        <f t="shared" si="3"/>
        <v>0</v>
      </c>
      <c r="I22" s="4">
        <f t="shared" si="4"/>
        <v>0</v>
      </c>
      <c r="J22" s="4">
        <v>0</v>
      </c>
      <c r="K22" s="4">
        <f t="shared" si="2"/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6">
        <v>5120881</v>
      </c>
      <c r="S22" s="4">
        <f>VLOOKUP(C22&amp;","&amp;E22,系数!$V$2:$W$22,2,0)</f>
        <v>2</v>
      </c>
      <c r="T22" s="4">
        <f>VLOOKUP(C22&amp;","&amp;E22,系数!$V$2:$X$22,3,0)</f>
        <v>200</v>
      </c>
      <c r="U22" s="4" t="s">
        <v>40</v>
      </c>
      <c r="V22" s="6">
        <f t="shared" si="5"/>
        <v>5120881</v>
      </c>
      <c r="W22" s="4">
        <v>0</v>
      </c>
      <c r="X22" s="4">
        <f t="shared" si="6"/>
        <v>200</v>
      </c>
      <c r="Y22" s="4" t="s">
        <v>91</v>
      </c>
      <c r="Z22" s="6"/>
      <c r="AA22" s="4">
        <v>0</v>
      </c>
      <c r="AB22" s="4">
        <v>0</v>
      </c>
    </row>
    <row r="23" spans="1:28" x14ac:dyDescent="0.3">
      <c r="A23" s="4">
        <v>81000021</v>
      </c>
      <c r="B23" s="4">
        <f>VLOOKUP(A23,属性!A:G,7,0)</f>
        <v>1</v>
      </c>
      <c r="C23" s="4">
        <f>INDEX(属性!E:E,MATCH(升星!A23,属性!A:A,0))</f>
        <v>4</v>
      </c>
      <c r="D23" s="4" t="str">
        <f>INDEX(属性!I:I,MATCH(升星!A23,属性!A:A,0))</f>
        <v>critical</v>
      </c>
      <c r="E23" s="4">
        <v>0</v>
      </c>
      <c r="F23" s="11">
        <v>10</v>
      </c>
      <c r="G23" s="4">
        <v>0</v>
      </c>
      <c r="H23" s="4">
        <f t="shared" si="3"/>
        <v>0</v>
      </c>
      <c r="I23" s="4">
        <f t="shared" si="4"/>
        <v>0</v>
      </c>
      <c r="J23" s="4">
        <v>0</v>
      </c>
      <c r="K23" s="4">
        <f t="shared" si="2"/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6">
        <v>5120881</v>
      </c>
      <c r="S23" s="4">
        <f>VLOOKUP(C23&amp;","&amp;E23,系数!$V$2:$W$22,2,0)</f>
        <v>2</v>
      </c>
      <c r="T23" s="4">
        <f>VLOOKUP(C23&amp;","&amp;E23,系数!$V$2:$X$22,3,0)</f>
        <v>200</v>
      </c>
      <c r="U23" s="4" t="s">
        <v>40</v>
      </c>
      <c r="V23" s="6">
        <f t="shared" si="5"/>
        <v>5120881</v>
      </c>
      <c r="W23" s="4">
        <v>0</v>
      </c>
      <c r="X23" s="4">
        <f t="shared" si="6"/>
        <v>200</v>
      </c>
      <c r="Y23" s="4" t="s">
        <v>91</v>
      </c>
      <c r="Z23" s="6"/>
      <c r="AA23" s="4">
        <v>0</v>
      </c>
      <c r="AB23" s="4">
        <v>0</v>
      </c>
    </row>
    <row r="24" spans="1:28" x14ac:dyDescent="0.3">
      <c r="A24" s="4">
        <v>81000022</v>
      </c>
      <c r="B24" s="4">
        <f>VLOOKUP(A24,属性!A:G,7,0)</f>
        <v>1</v>
      </c>
      <c r="C24" s="4">
        <f>INDEX(属性!E:E,MATCH(升星!A24,属性!A:A,0))</f>
        <v>4</v>
      </c>
      <c r="D24" s="4" t="str">
        <f>INDEX(属性!I:I,MATCH(升星!A24,属性!A:A,0))</f>
        <v>resilience</v>
      </c>
      <c r="E24" s="4">
        <v>0</v>
      </c>
      <c r="F24" s="11">
        <v>10</v>
      </c>
      <c r="G24" s="4">
        <v>0</v>
      </c>
      <c r="H24" s="4">
        <f t="shared" si="3"/>
        <v>0</v>
      </c>
      <c r="I24" s="4">
        <f t="shared" si="4"/>
        <v>0</v>
      </c>
      <c r="J24" s="4">
        <v>0</v>
      </c>
      <c r="K24" s="4">
        <f t="shared" si="2"/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6">
        <v>5120881</v>
      </c>
      <c r="S24" s="4">
        <f>VLOOKUP(C24&amp;","&amp;E24,系数!$V$2:$W$22,2,0)</f>
        <v>2</v>
      </c>
      <c r="T24" s="4">
        <f>VLOOKUP(C24&amp;","&amp;E24,系数!$V$2:$X$22,3,0)</f>
        <v>200</v>
      </c>
      <c r="U24" s="4" t="s">
        <v>40</v>
      </c>
      <c r="V24" s="6">
        <f t="shared" si="5"/>
        <v>5120881</v>
      </c>
      <c r="W24" s="4">
        <v>0</v>
      </c>
      <c r="X24" s="4">
        <f t="shared" si="6"/>
        <v>200</v>
      </c>
      <c r="Y24" s="4" t="s">
        <v>91</v>
      </c>
      <c r="Z24" s="6"/>
      <c r="AA24" s="4">
        <v>0</v>
      </c>
      <c r="AB24" s="4">
        <v>0</v>
      </c>
    </row>
    <row r="25" spans="1:28" x14ac:dyDescent="0.3">
      <c r="A25" s="4">
        <v>81000023</v>
      </c>
      <c r="B25" s="4">
        <f>VLOOKUP(A25,属性!A:G,7,0)</f>
        <v>1</v>
      </c>
      <c r="C25" s="4">
        <f>INDEX(属性!E:E,MATCH(升星!A25,属性!A:A,0))</f>
        <v>4</v>
      </c>
      <c r="D25" s="4" t="str">
        <f>INDEX(属性!I:I,MATCH(升星!A25,属性!A:A,0))</f>
        <v>block</v>
      </c>
      <c r="E25" s="4">
        <v>0</v>
      </c>
      <c r="F25" s="11">
        <v>10</v>
      </c>
      <c r="G25" s="4">
        <v>0</v>
      </c>
      <c r="H25" s="4">
        <f t="shared" si="3"/>
        <v>0</v>
      </c>
      <c r="I25" s="4">
        <f t="shared" si="4"/>
        <v>0</v>
      </c>
      <c r="J25" s="4">
        <v>0</v>
      </c>
      <c r="K25" s="4">
        <f t="shared" si="2"/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6">
        <v>5120881</v>
      </c>
      <c r="S25" s="4">
        <f>VLOOKUP(C25&amp;","&amp;E25,系数!$V$2:$W$22,2,0)</f>
        <v>2</v>
      </c>
      <c r="T25" s="4">
        <f>VLOOKUP(C25&amp;","&amp;E25,系数!$V$2:$X$22,3,0)</f>
        <v>200</v>
      </c>
      <c r="U25" s="4" t="s">
        <v>40</v>
      </c>
      <c r="V25" s="6">
        <f t="shared" si="5"/>
        <v>5120881</v>
      </c>
      <c r="W25" s="4">
        <v>0</v>
      </c>
      <c r="X25" s="4">
        <f t="shared" si="6"/>
        <v>200</v>
      </c>
      <c r="Y25" s="4" t="s">
        <v>91</v>
      </c>
      <c r="Z25" s="6"/>
      <c r="AA25" s="4">
        <v>0</v>
      </c>
      <c r="AB25" s="4">
        <v>0</v>
      </c>
    </row>
    <row r="26" spans="1:28" x14ac:dyDescent="0.3">
      <c r="A26" s="4">
        <v>81000024</v>
      </c>
      <c r="B26" s="4">
        <f>VLOOKUP(A26,属性!A:G,7,0)</f>
        <v>1</v>
      </c>
      <c r="C26" s="4">
        <f>INDEX(属性!E:E,MATCH(升星!A26,属性!A:A,0))</f>
        <v>4</v>
      </c>
      <c r="D26" s="4" t="str">
        <f>INDEX(属性!I:I,MATCH(升星!A26,属性!A:A,0))</f>
        <v>broke</v>
      </c>
      <c r="E26" s="4">
        <v>0</v>
      </c>
      <c r="F26" s="11">
        <v>10</v>
      </c>
      <c r="G26" s="4">
        <v>0</v>
      </c>
      <c r="H26" s="4">
        <f t="shared" si="3"/>
        <v>0</v>
      </c>
      <c r="I26" s="4">
        <f t="shared" si="4"/>
        <v>0</v>
      </c>
      <c r="J26" s="4">
        <v>0</v>
      </c>
      <c r="K26" s="4">
        <f t="shared" si="2"/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6">
        <v>5120881</v>
      </c>
      <c r="S26" s="4">
        <f>VLOOKUP(C26&amp;","&amp;E26,系数!$V$2:$W$22,2,0)</f>
        <v>2</v>
      </c>
      <c r="T26" s="4">
        <f>VLOOKUP(C26&amp;","&amp;E26,系数!$V$2:$X$22,3,0)</f>
        <v>200</v>
      </c>
      <c r="U26" s="4" t="s">
        <v>40</v>
      </c>
      <c r="V26" s="6">
        <f t="shared" si="5"/>
        <v>5120881</v>
      </c>
      <c r="W26" s="4">
        <v>0</v>
      </c>
      <c r="X26" s="4">
        <f t="shared" si="6"/>
        <v>200</v>
      </c>
      <c r="Y26" s="4" t="s">
        <v>91</v>
      </c>
      <c r="Z26" s="6"/>
      <c r="AA26" s="4">
        <v>0</v>
      </c>
      <c r="AB26" s="4">
        <v>0</v>
      </c>
    </row>
    <row r="27" spans="1:28" x14ac:dyDescent="0.3">
      <c r="A27" s="4">
        <v>81000025</v>
      </c>
      <c r="B27" s="4">
        <f>VLOOKUP(A27,属性!A:G,7,0)</f>
        <v>1</v>
      </c>
      <c r="C27" s="4">
        <f>INDEX(属性!E:E,MATCH(升星!A27,属性!A:A,0))</f>
        <v>4</v>
      </c>
      <c r="D27" s="4" t="str">
        <f>INDEX(属性!I:I,MATCH(升星!A27,属性!A:A,0))</f>
        <v>heal</v>
      </c>
      <c r="E27" s="4">
        <v>0</v>
      </c>
      <c r="F27" s="11">
        <v>10</v>
      </c>
      <c r="G27" s="4">
        <v>0</v>
      </c>
      <c r="H27" s="4">
        <f t="shared" si="3"/>
        <v>0</v>
      </c>
      <c r="I27" s="4">
        <f t="shared" si="4"/>
        <v>0</v>
      </c>
      <c r="J27" s="4">
        <v>0</v>
      </c>
      <c r="K27" s="4">
        <f t="shared" si="2"/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6">
        <v>5120881</v>
      </c>
      <c r="S27" s="4">
        <f>VLOOKUP(C27&amp;","&amp;E27,系数!$V$2:$W$22,2,0)</f>
        <v>2</v>
      </c>
      <c r="T27" s="4">
        <f>VLOOKUP(C27&amp;","&amp;E27,系数!$V$2:$X$22,3,0)</f>
        <v>200</v>
      </c>
      <c r="U27" s="4" t="s">
        <v>40</v>
      </c>
      <c r="V27" s="6">
        <f t="shared" si="5"/>
        <v>5120881</v>
      </c>
      <c r="W27" s="4">
        <v>0</v>
      </c>
      <c r="X27" s="4">
        <f t="shared" si="6"/>
        <v>200</v>
      </c>
      <c r="Y27" s="4" t="s">
        <v>91</v>
      </c>
      <c r="Z27" s="6"/>
      <c r="AA27" s="4">
        <v>0</v>
      </c>
      <c r="AB27" s="4">
        <v>0</v>
      </c>
    </row>
    <row r="28" spans="1:28" x14ac:dyDescent="0.3">
      <c r="A28" s="4">
        <v>81000026</v>
      </c>
      <c r="B28" s="4">
        <f>VLOOKUP(A28,属性!A:G,7,0)</f>
        <v>1</v>
      </c>
      <c r="C28" s="4">
        <f>INDEX(属性!E:E,MATCH(升星!A28,属性!A:A,0))</f>
        <v>4</v>
      </c>
      <c r="D28" s="4" t="str">
        <f>INDEX(属性!I:I,MATCH(升星!A28,属性!A:A,0))</f>
        <v>atkrate</v>
      </c>
      <c r="E28" s="4">
        <v>0</v>
      </c>
      <c r="F28" s="11">
        <v>10</v>
      </c>
      <c r="G28" s="4">
        <v>0</v>
      </c>
      <c r="H28" s="4">
        <f t="shared" si="3"/>
        <v>0</v>
      </c>
      <c r="I28" s="4">
        <f t="shared" si="4"/>
        <v>0</v>
      </c>
      <c r="J28" s="4">
        <v>0</v>
      </c>
      <c r="K28" s="4">
        <f t="shared" si="2"/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6">
        <v>5120881</v>
      </c>
      <c r="S28" s="4">
        <f>VLOOKUP(C28&amp;","&amp;E28,系数!$V$2:$W$22,2,0)</f>
        <v>2</v>
      </c>
      <c r="T28" s="4">
        <f>VLOOKUP(C28&amp;","&amp;E28,系数!$V$2:$X$22,3,0)</f>
        <v>200</v>
      </c>
      <c r="U28" s="4" t="s">
        <v>40</v>
      </c>
      <c r="V28" s="6">
        <f t="shared" si="5"/>
        <v>5120881</v>
      </c>
      <c r="W28" s="4">
        <v>0</v>
      </c>
      <c r="X28" s="4">
        <f t="shared" si="6"/>
        <v>200</v>
      </c>
      <c r="Y28" s="4" t="s">
        <v>91</v>
      </c>
      <c r="Z28" s="6"/>
      <c r="AA28" s="4">
        <v>0</v>
      </c>
      <c r="AB28" s="4">
        <v>0</v>
      </c>
    </row>
    <row r="29" spans="1:28" x14ac:dyDescent="0.3">
      <c r="A29" s="4">
        <v>81000027</v>
      </c>
      <c r="B29" s="4">
        <f>VLOOKUP(A29,属性!A:G,7,0)</f>
        <v>2</v>
      </c>
      <c r="C29" s="4">
        <f>INDEX(属性!E:E,MATCH(升星!A29,属性!A:A,0))</f>
        <v>4</v>
      </c>
      <c r="D29" s="4" t="str">
        <f>INDEX(属性!I:I,MATCH(升星!A29,属性!A:A,0))</f>
        <v>hit</v>
      </c>
      <c r="E29" s="4">
        <v>0</v>
      </c>
      <c r="F29" s="11">
        <v>10</v>
      </c>
      <c r="G29" s="4">
        <v>0</v>
      </c>
      <c r="H29" s="4">
        <f t="shared" si="3"/>
        <v>0</v>
      </c>
      <c r="I29" s="4">
        <f t="shared" si="4"/>
        <v>0</v>
      </c>
      <c r="J29" s="4">
        <v>0</v>
      </c>
      <c r="K29" s="4">
        <f t="shared" si="2"/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6">
        <v>5120881</v>
      </c>
      <c r="S29" s="4">
        <f>VLOOKUP(C29&amp;","&amp;E29,系数!$V$2:$W$22,2,0)</f>
        <v>2</v>
      </c>
      <c r="T29" s="4">
        <f>VLOOKUP(C29&amp;","&amp;E29,系数!$V$2:$X$22,3,0)</f>
        <v>200</v>
      </c>
      <c r="U29" s="4" t="s">
        <v>40</v>
      </c>
      <c r="V29" s="6">
        <f t="shared" si="5"/>
        <v>5120881</v>
      </c>
      <c r="W29" s="4">
        <v>0</v>
      </c>
      <c r="X29" s="4">
        <f t="shared" si="6"/>
        <v>200</v>
      </c>
      <c r="Y29" s="4" t="s">
        <v>91</v>
      </c>
      <c r="Z29" s="6"/>
      <c r="AA29" s="4">
        <v>0</v>
      </c>
      <c r="AB29" s="4">
        <v>0</v>
      </c>
    </row>
    <row r="30" spans="1:28" x14ac:dyDescent="0.3">
      <c r="A30" s="4">
        <v>81000028</v>
      </c>
      <c r="B30" s="4">
        <f>VLOOKUP(A30,属性!A:G,7,0)</f>
        <v>2</v>
      </c>
      <c r="C30" s="4">
        <f>INDEX(属性!E:E,MATCH(升星!A30,属性!A:A,0))</f>
        <v>4</v>
      </c>
      <c r="D30" s="4" t="str">
        <f>INDEX(属性!I:I,MATCH(升星!A30,属性!A:A,0))</f>
        <v>dodge</v>
      </c>
      <c r="E30" s="4">
        <v>0</v>
      </c>
      <c r="F30" s="11">
        <v>10</v>
      </c>
      <c r="G30" s="4">
        <v>0</v>
      </c>
      <c r="H30" s="4">
        <f t="shared" si="3"/>
        <v>0</v>
      </c>
      <c r="I30" s="4">
        <f t="shared" si="4"/>
        <v>0</v>
      </c>
      <c r="J30" s="4">
        <v>0</v>
      </c>
      <c r="K30" s="4">
        <f t="shared" si="2"/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6">
        <v>5120881</v>
      </c>
      <c r="S30" s="4">
        <f>VLOOKUP(C30&amp;","&amp;E30,系数!$V$2:$W$22,2,0)</f>
        <v>2</v>
      </c>
      <c r="T30" s="4">
        <f>VLOOKUP(C30&amp;","&amp;E30,系数!$V$2:$X$22,3,0)</f>
        <v>200</v>
      </c>
      <c r="U30" s="4" t="s">
        <v>40</v>
      </c>
      <c r="V30" s="6">
        <f t="shared" si="5"/>
        <v>5120881</v>
      </c>
      <c r="W30" s="4">
        <v>0</v>
      </c>
      <c r="X30" s="4">
        <f t="shared" si="6"/>
        <v>200</v>
      </c>
      <c r="Y30" s="4" t="s">
        <v>91</v>
      </c>
      <c r="Z30" s="6"/>
      <c r="AA30" s="4">
        <v>0</v>
      </c>
      <c r="AB30" s="4">
        <v>0</v>
      </c>
    </row>
    <row r="31" spans="1:28" x14ac:dyDescent="0.3">
      <c r="A31" s="4">
        <v>81000029</v>
      </c>
      <c r="B31" s="4">
        <f>VLOOKUP(A31,属性!A:G,7,0)</f>
        <v>2</v>
      </c>
      <c r="C31" s="4">
        <f>INDEX(属性!E:E,MATCH(升星!A31,属性!A:A,0))</f>
        <v>4</v>
      </c>
      <c r="D31" s="4" t="str">
        <f>INDEX(属性!I:I,MATCH(升星!A31,属性!A:A,0))</f>
        <v>critical</v>
      </c>
      <c r="E31" s="4">
        <v>0</v>
      </c>
      <c r="F31" s="11">
        <v>10</v>
      </c>
      <c r="G31" s="4">
        <v>0</v>
      </c>
      <c r="H31" s="4">
        <f t="shared" si="3"/>
        <v>0</v>
      </c>
      <c r="I31" s="4">
        <f t="shared" si="4"/>
        <v>0</v>
      </c>
      <c r="J31" s="4">
        <v>0</v>
      </c>
      <c r="K31" s="4">
        <f t="shared" si="2"/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6">
        <v>5120881</v>
      </c>
      <c r="S31" s="4">
        <f>VLOOKUP(C31&amp;","&amp;E31,系数!$V$2:$W$22,2,0)</f>
        <v>2</v>
      </c>
      <c r="T31" s="4">
        <f>VLOOKUP(C31&amp;","&amp;E31,系数!$V$2:$X$22,3,0)</f>
        <v>200</v>
      </c>
      <c r="U31" s="4" t="s">
        <v>40</v>
      </c>
      <c r="V31" s="6">
        <f t="shared" si="5"/>
        <v>5120881</v>
      </c>
      <c r="W31" s="4">
        <v>0</v>
      </c>
      <c r="X31" s="4">
        <f t="shared" si="6"/>
        <v>200</v>
      </c>
      <c r="Y31" s="4" t="s">
        <v>91</v>
      </c>
      <c r="Z31" s="6"/>
      <c r="AA31" s="4">
        <v>0</v>
      </c>
      <c r="AB31" s="4">
        <v>0</v>
      </c>
    </row>
    <row r="32" spans="1:28" x14ac:dyDescent="0.3">
      <c r="A32" s="4">
        <v>81000030</v>
      </c>
      <c r="B32" s="4">
        <f>VLOOKUP(A32,属性!A:G,7,0)</f>
        <v>2</v>
      </c>
      <c r="C32" s="4">
        <f>INDEX(属性!E:E,MATCH(升星!A32,属性!A:A,0))</f>
        <v>4</v>
      </c>
      <c r="D32" s="4" t="str">
        <f>INDEX(属性!I:I,MATCH(升星!A32,属性!A:A,0))</f>
        <v>resilience</v>
      </c>
      <c r="E32" s="4">
        <v>0</v>
      </c>
      <c r="F32" s="11">
        <v>10</v>
      </c>
      <c r="G32" s="4">
        <v>0</v>
      </c>
      <c r="H32" s="4">
        <f t="shared" si="3"/>
        <v>0</v>
      </c>
      <c r="I32" s="4">
        <f t="shared" si="4"/>
        <v>0</v>
      </c>
      <c r="J32" s="4">
        <v>0</v>
      </c>
      <c r="K32" s="4">
        <f t="shared" si="2"/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6">
        <v>5120881</v>
      </c>
      <c r="S32" s="4">
        <f>VLOOKUP(C32&amp;","&amp;E32,系数!$V$2:$W$22,2,0)</f>
        <v>2</v>
      </c>
      <c r="T32" s="4">
        <f>VLOOKUP(C32&amp;","&amp;E32,系数!$V$2:$X$22,3,0)</f>
        <v>200</v>
      </c>
      <c r="U32" s="4" t="s">
        <v>40</v>
      </c>
      <c r="V32" s="6">
        <f t="shared" si="5"/>
        <v>5120881</v>
      </c>
      <c r="W32" s="4">
        <v>0</v>
      </c>
      <c r="X32" s="4">
        <f t="shared" si="6"/>
        <v>200</v>
      </c>
      <c r="Y32" s="4" t="s">
        <v>91</v>
      </c>
      <c r="Z32" s="6"/>
      <c r="AA32" s="4">
        <v>0</v>
      </c>
      <c r="AB32" s="4">
        <v>0</v>
      </c>
    </row>
    <row r="33" spans="1:28" x14ac:dyDescent="0.3">
      <c r="A33" s="4">
        <v>81000031</v>
      </c>
      <c r="B33" s="4">
        <f>VLOOKUP(A33,属性!A:G,7,0)</f>
        <v>2</v>
      </c>
      <c r="C33" s="4">
        <f>INDEX(属性!E:E,MATCH(升星!A33,属性!A:A,0))</f>
        <v>4</v>
      </c>
      <c r="D33" s="4" t="str">
        <f>INDEX(属性!I:I,MATCH(升星!A33,属性!A:A,0))</f>
        <v>block</v>
      </c>
      <c r="E33" s="4">
        <v>0</v>
      </c>
      <c r="F33" s="11">
        <v>10</v>
      </c>
      <c r="G33" s="4">
        <v>0</v>
      </c>
      <c r="H33" s="4">
        <f t="shared" si="3"/>
        <v>0</v>
      </c>
      <c r="I33" s="4">
        <f t="shared" si="4"/>
        <v>0</v>
      </c>
      <c r="J33" s="4">
        <v>0</v>
      </c>
      <c r="K33" s="4">
        <f t="shared" si="2"/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6">
        <v>5120881</v>
      </c>
      <c r="S33" s="4">
        <f>VLOOKUP(C33&amp;","&amp;E33,系数!$V$2:$W$22,2,0)</f>
        <v>2</v>
      </c>
      <c r="T33" s="4">
        <f>VLOOKUP(C33&amp;","&amp;E33,系数!$V$2:$X$22,3,0)</f>
        <v>200</v>
      </c>
      <c r="U33" s="4" t="s">
        <v>40</v>
      </c>
      <c r="V33" s="6">
        <f t="shared" si="5"/>
        <v>5120881</v>
      </c>
      <c r="W33" s="4">
        <v>0</v>
      </c>
      <c r="X33" s="4">
        <f t="shared" si="6"/>
        <v>200</v>
      </c>
      <c r="Y33" s="4" t="s">
        <v>91</v>
      </c>
      <c r="Z33" s="6"/>
      <c r="AA33" s="4">
        <v>0</v>
      </c>
      <c r="AB33" s="4">
        <v>0</v>
      </c>
    </row>
    <row r="34" spans="1:28" x14ac:dyDescent="0.3">
      <c r="A34" s="4">
        <v>81000032</v>
      </c>
      <c r="B34" s="4">
        <f>VLOOKUP(A34,属性!A:G,7,0)</f>
        <v>2</v>
      </c>
      <c r="C34" s="4">
        <f>INDEX(属性!E:E,MATCH(升星!A34,属性!A:A,0))</f>
        <v>4</v>
      </c>
      <c r="D34" s="4" t="str">
        <f>INDEX(属性!I:I,MATCH(升星!A34,属性!A:A,0))</f>
        <v>broke</v>
      </c>
      <c r="E34" s="4">
        <v>0</v>
      </c>
      <c r="F34" s="11">
        <v>10</v>
      </c>
      <c r="G34" s="4">
        <v>0</v>
      </c>
      <c r="H34" s="4">
        <f t="shared" si="3"/>
        <v>0</v>
      </c>
      <c r="I34" s="4">
        <f t="shared" si="4"/>
        <v>0</v>
      </c>
      <c r="J34" s="4">
        <v>0</v>
      </c>
      <c r="K34" s="4">
        <f t="shared" si="2"/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6">
        <v>5120881</v>
      </c>
      <c r="S34" s="4">
        <f>VLOOKUP(C34&amp;","&amp;E34,系数!$V$2:$W$22,2,0)</f>
        <v>2</v>
      </c>
      <c r="T34" s="4">
        <f>VLOOKUP(C34&amp;","&amp;E34,系数!$V$2:$X$22,3,0)</f>
        <v>200</v>
      </c>
      <c r="U34" s="4" t="s">
        <v>40</v>
      </c>
      <c r="V34" s="6">
        <f t="shared" si="5"/>
        <v>5120881</v>
      </c>
      <c r="W34" s="4">
        <v>0</v>
      </c>
      <c r="X34" s="4">
        <f t="shared" si="6"/>
        <v>200</v>
      </c>
      <c r="Y34" s="4" t="s">
        <v>91</v>
      </c>
      <c r="Z34" s="6"/>
      <c r="AA34" s="4">
        <v>0</v>
      </c>
      <c r="AB34" s="4">
        <v>0</v>
      </c>
    </row>
    <row r="35" spans="1:28" x14ac:dyDescent="0.3">
      <c r="A35" s="4">
        <v>81000033</v>
      </c>
      <c r="B35" s="4">
        <f>VLOOKUP(A35,属性!A:G,7,0)</f>
        <v>2</v>
      </c>
      <c r="C35" s="4">
        <f>INDEX(属性!E:E,MATCH(升星!A35,属性!A:A,0))</f>
        <v>4</v>
      </c>
      <c r="D35" s="4" t="str">
        <f>INDEX(属性!I:I,MATCH(升星!A35,属性!A:A,0))</f>
        <v>heal</v>
      </c>
      <c r="E35" s="4">
        <v>0</v>
      </c>
      <c r="F35" s="11">
        <v>10</v>
      </c>
      <c r="G35" s="4">
        <v>0</v>
      </c>
      <c r="H35" s="4">
        <f t="shared" si="3"/>
        <v>0</v>
      </c>
      <c r="I35" s="4">
        <f t="shared" si="4"/>
        <v>0</v>
      </c>
      <c r="J35" s="4">
        <v>0</v>
      </c>
      <c r="K35" s="4">
        <f t="shared" si="2"/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6">
        <v>5120881</v>
      </c>
      <c r="S35" s="4">
        <f>VLOOKUP(C35&amp;","&amp;E35,系数!$V$2:$W$22,2,0)</f>
        <v>2</v>
      </c>
      <c r="T35" s="4">
        <f>VLOOKUP(C35&amp;","&amp;E35,系数!$V$2:$X$22,3,0)</f>
        <v>200</v>
      </c>
      <c r="U35" s="4" t="s">
        <v>40</v>
      </c>
      <c r="V35" s="6">
        <f t="shared" si="5"/>
        <v>5120881</v>
      </c>
      <c r="W35" s="4">
        <v>0</v>
      </c>
      <c r="X35" s="4">
        <f t="shared" si="6"/>
        <v>200</v>
      </c>
      <c r="Y35" s="4" t="s">
        <v>91</v>
      </c>
      <c r="Z35" s="6"/>
      <c r="AA35" s="4">
        <v>0</v>
      </c>
      <c r="AB35" s="4">
        <v>0</v>
      </c>
    </row>
    <row r="36" spans="1:28" x14ac:dyDescent="0.3">
      <c r="A36" s="4">
        <v>81000034</v>
      </c>
      <c r="B36" s="4">
        <f>VLOOKUP(A36,属性!A:G,7,0)</f>
        <v>2</v>
      </c>
      <c r="C36" s="4">
        <f>INDEX(属性!E:E,MATCH(升星!A36,属性!A:A,0))</f>
        <v>4</v>
      </c>
      <c r="D36" s="4" t="str">
        <f>INDEX(属性!I:I,MATCH(升星!A36,属性!A:A,0))</f>
        <v>atkrate</v>
      </c>
      <c r="E36" s="4">
        <v>0</v>
      </c>
      <c r="F36" s="11">
        <v>10</v>
      </c>
      <c r="G36" s="4">
        <v>0</v>
      </c>
      <c r="H36" s="4">
        <f t="shared" si="3"/>
        <v>0</v>
      </c>
      <c r="I36" s="4">
        <f t="shared" si="4"/>
        <v>0</v>
      </c>
      <c r="J36" s="4">
        <v>0</v>
      </c>
      <c r="K36" s="4">
        <f t="shared" si="2"/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6">
        <v>5120881</v>
      </c>
      <c r="S36" s="4">
        <f>VLOOKUP(C36&amp;","&amp;E36,系数!$V$2:$W$22,2,0)</f>
        <v>2</v>
      </c>
      <c r="T36" s="4">
        <f>VLOOKUP(C36&amp;","&amp;E36,系数!$V$2:$X$22,3,0)</f>
        <v>200</v>
      </c>
      <c r="U36" s="4" t="s">
        <v>40</v>
      </c>
      <c r="V36" s="6">
        <f t="shared" si="5"/>
        <v>5120881</v>
      </c>
      <c r="W36" s="4">
        <v>0</v>
      </c>
      <c r="X36" s="4">
        <f t="shared" si="6"/>
        <v>200</v>
      </c>
      <c r="Y36" s="4" t="s">
        <v>91</v>
      </c>
      <c r="Z36" s="6"/>
      <c r="AA36" s="4">
        <v>0</v>
      </c>
      <c r="AB36" s="4">
        <v>0</v>
      </c>
    </row>
    <row r="37" spans="1:28" x14ac:dyDescent="0.3">
      <c r="A37" s="4">
        <v>81000001</v>
      </c>
      <c r="B37" s="4">
        <f>VLOOKUP(A37,属性!A:G,7,0)</f>
        <v>1</v>
      </c>
      <c r="C37" s="4">
        <f>INDEX(属性!E:E,MATCH(升星!A37,属性!A:A,0))</f>
        <v>2</v>
      </c>
      <c r="D37" s="4" t="str">
        <f>INDEX(属性!I:I,MATCH(升星!A37,属性!A:A,0))</f>
        <v>hit</v>
      </c>
      <c r="E37" s="4">
        <v>1</v>
      </c>
      <c r="F37" s="11">
        <v>10</v>
      </c>
      <c r="G37" s="4">
        <v>0</v>
      </c>
      <c r="H37" s="4">
        <f t="shared" si="3"/>
        <v>0</v>
      </c>
      <c r="I37" s="4">
        <f t="shared" si="4"/>
        <v>0</v>
      </c>
      <c r="J37" s="4">
        <f>IF(B37=1,0,2000)</f>
        <v>0</v>
      </c>
      <c r="K37" s="4">
        <f>IF(B37=2,0,2000)</f>
        <v>2000</v>
      </c>
      <c r="L37" s="4">
        <v>0</v>
      </c>
      <c r="M37" s="4">
        <v>0</v>
      </c>
      <c r="N37" s="4">
        <v>0</v>
      </c>
      <c r="O37" s="4">
        <f>IF(J37=0,0,VLOOKUP(C37&amp;E37,系数!AT:AU,2,0))</f>
        <v>0</v>
      </c>
      <c r="P37" s="4">
        <f>IF(K37=0,0,VLOOKUP(C37&amp;E37,系数!AT:AU,2,0))</f>
        <v>20</v>
      </c>
      <c r="Q37" s="4">
        <v>20</v>
      </c>
      <c r="R37" s="6">
        <v>5120879</v>
      </c>
      <c r="S37" s="4">
        <f>VLOOKUP(C37&amp;","&amp;E37,系数!$V$2:$W$22,2,0)</f>
        <v>5</v>
      </c>
      <c r="T37" s="4">
        <f>VLOOKUP(C37&amp;","&amp;E37,系数!$V$2:$X$22,3,0)</f>
        <v>400</v>
      </c>
      <c r="U37" s="4" t="s">
        <v>40</v>
      </c>
      <c r="V37" s="6">
        <f t="shared" si="5"/>
        <v>5120879</v>
      </c>
      <c r="W37" s="4">
        <f>S3+W3</f>
        <v>2</v>
      </c>
      <c r="X37" s="4">
        <f>T37+X3</f>
        <v>600</v>
      </c>
      <c r="Y37" s="4" t="s">
        <v>91</v>
      </c>
      <c r="Z37" s="6"/>
      <c r="AA37" s="4">
        <f>X3+AA3</f>
        <v>200</v>
      </c>
      <c r="AB37" s="4">
        <f>VLOOKUP(E37,系数!$AL$1:$AP$8,MATCH(升星!C37,圣物升星,0),0)</f>
        <v>0</v>
      </c>
    </row>
    <row r="38" spans="1:28" x14ac:dyDescent="0.3">
      <c r="A38" s="4">
        <v>81000002</v>
      </c>
      <c r="B38" s="4">
        <f>VLOOKUP(A38,属性!A:G,7,0)</f>
        <v>1</v>
      </c>
      <c r="C38" s="4">
        <f>INDEX(属性!E:E,MATCH(升星!A38,属性!A:A,0))</f>
        <v>2</v>
      </c>
      <c r="D38" s="4" t="str">
        <f>INDEX(属性!I:I,MATCH(升星!A38,属性!A:A,0))</f>
        <v>critical</v>
      </c>
      <c r="E38" s="4">
        <v>1</v>
      </c>
      <c r="F38" s="11">
        <v>10</v>
      </c>
      <c r="G38" s="4">
        <v>0</v>
      </c>
      <c r="H38" s="4">
        <f t="shared" si="3"/>
        <v>0</v>
      </c>
      <c r="I38" s="4">
        <f t="shared" si="4"/>
        <v>0</v>
      </c>
      <c r="J38" s="4">
        <f t="shared" ref="J38:J70" si="7">IF(B38=1,0,2000)</f>
        <v>0</v>
      </c>
      <c r="K38" s="4">
        <f t="shared" ref="K38:K70" si="8">IF(B38=2,0,2000)</f>
        <v>2000</v>
      </c>
      <c r="L38" s="4">
        <v>0</v>
      </c>
      <c r="M38" s="4">
        <v>0</v>
      </c>
      <c r="N38" s="4">
        <v>0</v>
      </c>
      <c r="O38" s="4">
        <f>IF(J38=0,0,VLOOKUP(C38&amp;E38,系数!AT:AU,2,0))</f>
        <v>0</v>
      </c>
      <c r="P38" s="4">
        <f>IF(K38=0,0,VLOOKUP(C38&amp;E38,系数!AT:AU,2,0))</f>
        <v>20</v>
      </c>
      <c r="Q38" s="4">
        <v>10</v>
      </c>
      <c r="R38" s="6">
        <v>5120879</v>
      </c>
      <c r="S38" s="4">
        <f>VLOOKUP(C38&amp;","&amp;E38,系数!$V$2:$W$22,2,0)</f>
        <v>5</v>
      </c>
      <c r="T38" s="4">
        <f>VLOOKUP(C38&amp;","&amp;E38,系数!$V$2:$X$22,3,0)</f>
        <v>400</v>
      </c>
      <c r="U38" s="4" t="s">
        <v>40</v>
      </c>
      <c r="V38" s="6">
        <f t="shared" si="5"/>
        <v>5120879</v>
      </c>
      <c r="W38" s="4">
        <f t="shared" ref="W38:W70" si="9">S4+W4</f>
        <v>2</v>
      </c>
      <c r="X38" s="4">
        <f t="shared" ref="X38:X101" si="10">T38+X4</f>
        <v>600</v>
      </c>
      <c r="Y38" s="4" t="s">
        <v>91</v>
      </c>
      <c r="Z38" s="6"/>
      <c r="AA38" s="4">
        <f t="shared" ref="AA38:AA101" si="11">X4+AA4</f>
        <v>200</v>
      </c>
      <c r="AB38" s="4">
        <f>VLOOKUP(E38,系数!$AL$1:$AP$8,MATCH(升星!C38,圣物升星,0),0)</f>
        <v>0</v>
      </c>
    </row>
    <row r="39" spans="1:28" x14ac:dyDescent="0.3">
      <c r="A39" s="4">
        <v>81000003</v>
      </c>
      <c r="B39" s="4">
        <f>VLOOKUP(A39,属性!A:G,7,0)</f>
        <v>2</v>
      </c>
      <c r="C39" s="4">
        <f>INDEX(属性!E:E,MATCH(升星!A39,属性!A:A,0))</f>
        <v>2</v>
      </c>
      <c r="D39" s="4" t="str">
        <f>INDEX(属性!I:I,MATCH(升星!A39,属性!A:A,0))</f>
        <v>dodge</v>
      </c>
      <c r="E39" s="4">
        <v>1</v>
      </c>
      <c r="F39" s="11">
        <v>10</v>
      </c>
      <c r="G39" s="4">
        <v>0</v>
      </c>
      <c r="H39" s="4">
        <f t="shared" si="3"/>
        <v>0</v>
      </c>
      <c r="I39" s="4">
        <f t="shared" si="4"/>
        <v>0</v>
      </c>
      <c r="J39" s="4">
        <f t="shared" si="7"/>
        <v>2000</v>
      </c>
      <c r="K39" s="4">
        <f t="shared" si="8"/>
        <v>0</v>
      </c>
      <c r="L39" s="4">
        <v>0</v>
      </c>
      <c r="M39" s="4">
        <v>0</v>
      </c>
      <c r="N39" s="4">
        <v>0</v>
      </c>
      <c r="O39" s="4">
        <f>IF(J39=0,0,VLOOKUP(C39&amp;E39,系数!AT:AU,2,0))</f>
        <v>20</v>
      </c>
      <c r="P39" s="4">
        <f>IF(K39=0,0,VLOOKUP(C39&amp;E39,系数!AT:AU,2,0))</f>
        <v>0</v>
      </c>
      <c r="Q39" s="4">
        <v>20</v>
      </c>
      <c r="R39" s="6">
        <v>5120879</v>
      </c>
      <c r="S39" s="4">
        <f>VLOOKUP(C39&amp;","&amp;E39,系数!$V$2:$W$22,2,0)</f>
        <v>5</v>
      </c>
      <c r="T39" s="4">
        <f>VLOOKUP(C39&amp;","&amp;E39,系数!$V$2:$X$22,3,0)</f>
        <v>400</v>
      </c>
      <c r="U39" s="4" t="s">
        <v>40</v>
      </c>
      <c r="V39" s="6">
        <f t="shared" si="5"/>
        <v>5120879</v>
      </c>
      <c r="W39" s="4">
        <f t="shared" si="9"/>
        <v>2</v>
      </c>
      <c r="X39" s="4">
        <f t="shared" si="10"/>
        <v>600</v>
      </c>
      <c r="Y39" s="4" t="s">
        <v>91</v>
      </c>
      <c r="Z39" s="6"/>
      <c r="AA39" s="4">
        <f t="shared" si="11"/>
        <v>200</v>
      </c>
      <c r="AB39" s="4">
        <f>VLOOKUP(E39,系数!$AL$1:$AP$8,MATCH(升星!C39,圣物升星,0),0)</f>
        <v>0</v>
      </c>
    </row>
    <row r="40" spans="1:28" x14ac:dyDescent="0.3">
      <c r="A40" s="4">
        <v>81000004</v>
      </c>
      <c r="B40" s="4">
        <f>VLOOKUP(A40,属性!A:G,7,0)</f>
        <v>2</v>
      </c>
      <c r="C40" s="4">
        <f>INDEX(属性!E:E,MATCH(升星!A40,属性!A:A,0))</f>
        <v>2</v>
      </c>
      <c r="D40" s="4" t="str">
        <f>INDEX(属性!I:I,MATCH(升星!A40,属性!A:A,0))</f>
        <v>resilience</v>
      </c>
      <c r="E40" s="4">
        <v>1</v>
      </c>
      <c r="F40" s="11">
        <v>10</v>
      </c>
      <c r="G40" s="4">
        <v>0</v>
      </c>
      <c r="H40" s="4">
        <f t="shared" si="3"/>
        <v>0</v>
      </c>
      <c r="I40" s="4">
        <f t="shared" si="4"/>
        <v>0</v>
      </c>
      <c r="J40" s="4">
        <f t="shared" si="7"/>
        <v>2000</v>
      </c>
      <c r="K40" s="4">
        <f t="shared" si="8"/>
        <v>0</v>
      </c>
      <c r="L40" s="4">
        <v>0</v>
      </c>
      <c r="M40" s="4">
        <v>0</v>
      </c>
      <c r="N40" s="4">
        <v>0</v>
      </c>
      <c r="O40" s="4">
        <f>IF(J40=0,0,VLOOKUP(C40&amp;E40,系数!AT:AU,2,0))</f>
        <v>20</v>
      </c>
      <c r="P40" s="4">
        <f>IF(K40=0,0,VLOOKUP(C40&amp;E40,系数!AT:AU,2,0))</f>
        <v>0</v>
      </c>
      <c r="Q40" s="4">
        <v>10</v>
      </c>
      <c r="R40" s="6">
        <v>5120879</v>
      </c>
      <c r="S40" s="4">
        <f>VLOOKUP(C40&amp;","&amp;E40,系数!$V$2:$W$22,2,0)</f>
        <v>5</v>
      </c>
      <c r="T40" s="4">
        <f>VLOOKUP(C40&amp;","&amp;E40,系数!$V$2:$X$22,3,0)</f>
        <v>400</v>
      </c>
      <c r="U40" s="4" t="s">
        <v>40</v>
      </c>
      <c r="V40" s="6">
        <f t="shared" si="5"/>
        <v>5120879</v>
      </c>
      <c r="W40" s="4">
        <f t="shared" si="9"/>
        <v>2</v>
      </c>
      <c r="X40" s="4">
        <f t="shared" si="10"/>
        <v>600</v>
      </c>
      <c r="Y40" s="4" t="s">
        <v>91</v>
      </c>
      <c r="Z40" s="6"/>
      <c r="AA40" s="4">
        <f t="shared" si="11"/>
        <v>200</v>
      </c>
      <c r="AB40" s="4">
        <f>VLOOKUP(E40,系数!$AL$1:$AP$8,MATCH(升星!C40,圣物升星,0),0)</f>
        <v>0</v>
      </c>
    </row>
    <row r="41" spans="1:28" x14ac:dyDescent="0.3">
      <c r="A41" s="4">
        <v>81000005</v>
      </c>
      <c r="B41" s="4">
        <f>VLOOKUP(A41,属性!A:G,7,0)</f>
        <v>1</v>
      </c>
      <c r="C41" s="4">
        <f>INDEX(属性!E:E,MATCH(升星!A41,属性!A:A,0))</f>
        <v>2</v>
      </c>
      <c r="D41" s="4" t="str">
        <f>INDEX(属性!I:I,MATCH(升星!A41,属性!A:A,0))</f>
        <v>heal</v>
      </c>
      <c r="E41" s="4">
        <v>1</v>
      </c>
      <c r="F41" s="11">
        <v>10</v>
      </c>
      <c r="G41" s="4">
        <v>0</v>
      </c>
      <c r="H41" s="4">
        <f t="shared" si="3"/>
        <v>0</v>
      </c>
      <c r="I41" s="4">
        <f t="shared" si="4"/>
        <v>0</v>
      </c>
      <c r="J41" s="4">
        <f t="shared" si="7"/>
        <v>0</v>
      </c>
      <c r="K41" s="4">
        <f t="shared" si="8"/>
        <v>2000</v>
      </c>
      <c r="L41" s="4">
        <v>0</v>
      </c>
      <c r="M41" s="4">
        <v>0</v>
      </c>
      <c r="N41" s="4">
        <v>0</v>
      </c>
      <c r="O41" s="4">
        <f>IF(J41=0,0,VLOOKUP(C41&amp;E41,系数!AT:AU,2,0))</f>
        <v>0</v>
      </c>
      <c r="P41" s="4">
        <f>IF(K41=0,0,VLOOKUP(C41&amp;E41,系数!AT:AU,2,0))</f>
        <v>20</v>
      </c>
      <c r="Q41" s="4">
        <v>70</v>
      </c>
      <c r="R41" s="6">
        <v>5120879</v>
      </c>
      <c r="S41" s="4">
        <f>VLOOKUP(C41&amp;","&amp;E41,系数!$V$2:$W$22,2,0)</f>
        <v>5</v>
      </c>
      <c r="T41" s="4">
        <f>VLOOKUP(C41&amp;","&amp;E41,系数!$V$2:$X$22,3,0)</f>
        <v>400</v>
      </c>
      <c r="U41" s="4" t="s">
        <v>40</v>
      </c>
      <c r="V41" s="6">
        <f t="shared" si="5"/>
        <v>5120879</v>
      </c>
      <c r="W41" s="4">
        <f t="shared" si="9"/>
        <v>2</v>
      </c>
      <c r="X41" s="4">
        <f t="shared" si="10"/>
        <v>600</v>
      </c>
      <c r="Y41" s="4" t="s">
        <v>91</v>
      </c>
      <c r="Z41" s="6"/>
      <c r="AA41" s="4">
        <f t="shared" si="11"/>
        <v>200</v>
      </c>
      <c r="AB41" s="4">
        <f>VLOOKUP(E41,系数!$AL$1:$AP$8,MATCH(升星!C41,圣物升星,0),0)</f>
        <v>0</v>
      </c>
    </row>
    <row r="42" spans="1:28" x14ac:dyDescent="0.3">
      <c r="A42" s="4">
        <v>81000006</v>
      </c>
      <c r="B42" s="4">
        <f>VLOOKUP(A42,属性!A:G,7,0)</f>
        <v>2</v>
      </c>
      <c r="C42" s="4">
        <f>INDEX(属性!E:E,MATCH(升星!A42,属性!A:A,0))</f>
        <v>2</v>
      </c>
      <c r="D42" s="4" t="str">
        <f>INDEX(属性!I:I,MATCH(升星!A42,属性!A:A,0))</f>
        <v>block</v>
      </c>
      <c r="E42" s="4">
        <v>1</v>
      </c>
      <c r="F42" s="11">
        <v>10</v>
      </c>
      <c r="G42" s="4">
        <v>0</v>
      </c>
      <c r="H42" s="4">
        <f t="shared" si="3"/>
        <v>0</v>
      </c>
      <c r="I42" s="4">
        <f t="shared" si="4"/>
        <v>0</v>
      </c>
      <c r="J42" s="4">
        <f t="shared" si="7"/>
        <v>2000</v>
      </c>
      <c r="K42" s="4">
        <f t="shared" si="8"/>
        <v>0</v>
      </c>
      <c r="L42" s="4">
        <v>0</v>
      </c>
      <c r="M42" s="4">
        <v>0</v>
      </c>
      <c r="N42" s="4">
        <v>0</v>
      </c>
      <c r="O42" s="4">
        <f>IF(J42=0,0,VLOOKUP(C42&amp;E42,系数!AT:AU,2,0))</f>
        <v>20</v>
      </c>
      <c r="P42" s="4">
        <f>IF(K42=0,0,VLOOKUP(C42&amp;E42,系数!AT:AU,2,0))</f>
        <v>0</v>
      </c>
      <c r="Q42" s="4">
        <v>20</v>
      </c>
      <c r="R42" s="6">
        <v>5120879</v>
      </c>
      <c r="S42" s="4">
        <f>VLOOKUP(C42&amp;","&amp;E42,系数!$V$2:$W$22,2,0)</f>
        <v>5</v>
      </c>
      <c r="T42" s="4">
        <f>VLOOKUP(C42&amp;","&amp;E42,系数!$V$2:$X$22,3,0)</f>
        <v>400</v>
      </c>
      <c r="U42" s="4" t="s">
        <v>40</v>
      </c>
      <c r="V42" s="6">
        <f t="shared" si="5"/>
        <v>5120879</v>
      </c>
      <c r="W42" s="4">
        <f t="shared" si="9"/>
        <v>2</v>
      </c>
      <c r="X42" s="4">
        <f t="shared" si="10"/>
        <v>600</v>
      </c>
      <c r="Y42" s="4" t="s">
        <v>91</v>
      </c>
      <c r="Z42" s="6"/>
      <c r="AA42" s="4">
        <f t="shared" si="11"/>
        <v>200</v>
      </c>
      <c r="AB42" s="4">
        <f>VLOOKUP(E42,系数!$AL$1:$AP$8,MATCH(升星!C42,圣物升星,0),0)</f>
        <v>0</v>
      </c>
    </row>
    <row r="43" spans="1:28" x14ac:dyDescent="0.3">
      <c r="A43" s="4">
        <v>81000007</v>
      </c>
      <c r="B43" s="4">
        <f>VLOOKUP(A43,属性!A:G,7,0)</f>
        <v>1</v>
      </c>
      <c r="C43" s="4">
        <f>INDEX(属性!E:E,MATCH(升星!A43,属性!A:A,0))</f>
        <v>3</v>
      </c>
      <c r="D43" s="4" t="str">
        <f>INDEX(属性!I:I,MATCH(升星!A43,属性!A:A,0))</f>
        <v>hit</v>
      </c>
      <c r="E43" s="4">
        <v>1</v>
      </c>
      <c r="F43" s="11">
        <v>10</v>
      </c>
      <c r="G43" s="4">
        <v>0</v>
      </c>
      <c r="H43" s="4">
        <f t="shared" si="3"/>
        <v>0</v>
      </c>
      <c r="I43" s="4">
        <f t="shared" si="4"/>
        <v>0</v>
      </c>
      <c r="J43" s="4">
        <f t="shared" si="7"/>
        <v>0</v>
      </c>
      <c r="K43" s="4">
        <f t="shared" si="8"/>
        <v>2000</v>
      </c>
      <c r="L43" s="4">
        <v>0</v>
      </c>
      <c r="M43" s="4">
        <v>0</v>
      </c>
      <c r="N43" s="4">
        <v>0</v>
      </c>
      <c r="O43" s="4">
        <f>IF(J43=0,0,VLOOKUP(C43&amp;E43,系数!AT:AU,2,0))</f>
        <v>0</v>
      </c>
      <c r="P43" s="4">
        <f>IF(K43=0,0,VLOOKUP(C43&amp;E43,系数!AT:AU,2,0))</f>
        <v>30</v>
      </c>
      <c r="Q43" s="4">
        <v>30</v>
      </c>
      <c r="R43" s="6">
        <v>5120880</v>
      </c>
      <c r="S43" s="4">
        <f>VLOOKUP(C43&amp;","&amp;E43,系数!$V$2:$W$22,2,0)</f>
        <v>5</v>
      </c>
      <c r="T43" s="4">
        <f>VLOOKUP(C43&amp;","&amp;E43,系数!$V$2:$X$22,3,0)</f>
        <v>400</v>
      </c>
      <c r="U43" s="4" t="s">
        <v>40</v>
      </c>
      <c r="V43" s="6">
        <f t="shared" si="5"/>
        <v>5120880</v>
      </c>
      <c r="W43" s="4">
        <f t="shared" si="9"/>
        <v>2</v>
      </c>
      <c r="X43" s="4">
        <f t="shared" si="10"/>
        <v>600</v>
      </c>
      <c r="Y43" s="4" t="s">
        <v>91</v>
      </c>
      <c r="Z43" s="6"/>
      <c r="AA43" s="4">
        <f t="shared" si="11"/>
        <v>200</v>
      </c>
      <c r="AB43" s="4">
        <f>VLOOKUP(E43,系数!$AL$1:$AP$8,MATCH(升星!C43,圣物升星,0),0)</f>
        <v>0</v>
      </c>
    </row>
    <row r="44" spans="1:28" x14ac:dyDescent="0.3">
      <c r="A44" s="4">
        <v>81000008</v>
      </c>
      <c r="B44" s="4">
        <f>VLOOKUP(A44,属性!A:G,7,0)</f>
        <v>2</v>
      </c>
      <c r="C44" s="4">
        <f>INDEX(属性!E:E,MATCH(升星!A44,属性!A:A,0))</f>
        <v>3</v>
      </c>
      <c r="D44" s="4" t="str">
        <f>INDEX(属性!I:I,MATCH(升星!A44,属性!A:A,0))</f>
        <v>critical</v>
      </c>
      <c r="E44" s="4">
        <v>1</v>
      </c>
      <c r="F44" s="11">
        <v>10</v>
      </c>
      <c r="G44" s="4">
        <v>0</v>
      </c>
      <c r="H44" s="4">
        <f t="shared" si="3"/>
        <v>0</v>
      </c>
      <c r="I44" s="4">
        <f t="shared" si="4"/>
        <v>0</v>
      </c>
      <c r="J44" s="4">
        <f t="shared" si="7"/>
        <v>2000</v>
      </c>
      <c r="K44" s="4">
        <f t="shared" si="8"/>
        <v>0</v>
      </c>
      <c r="L44" s="4">
        <v>0</v>
      </c>
      <c r="M44" s="4">
        <v>0</v>
      </c>
      <c r="N44" s="4">
        <v>0</v>
      </c>
      <c r="O44" s="4">
        <f>IF(J44=0,0,VLOOKUP(C44&amp;E44,系数!AT:AU,2,0))</f>
        <v>30</v>
      </c>
      <c r="P44" s="4">
        <f>IF(K44=0,0,VLOOKUP(C44&amp;E44,系数!AT:AU,2,0))</f>
        <v>0</v>
      </c>
      <c r="Q44" s="4">
        <v>15</v>
      </c>
      <c r="R44" s="6">
        <v>5120880</v>
      </c>
      <c r="S44" s="4">
        <f>VLOOKUP(C44&amp;","&amp;E44,系数!$V$2:$W$22,2,0)</f>
        <v>5</v>
      </c>
      <c r="T44" s="4">
        <f>VLOOKUP(C44&amp;","&amp;E44,系数!$V$2:$X$22,3,0)</f>
        <v>400</v>
      </c>
      <c r="U44" s="4" t="s">
        <v>40</v>
      </c>
      <c r="V44" s="6">
        <f t="shared" si="5"/>
        <v>5120880</v>
      </c>
      <c r="W44" s="4">
        <f t="shared" si="9"/>
        <v>2</v>
      </c>
      <c r="X44" s="4">
        <f t="shared" si="10"/>
        <v>600</v>
      </c>
      <c r="Y44" s="4" t="s">
        <v>91</v>
      </c>
      <c r="Z44" s="6"/>
      <c r="AA44" s="4">
        <f t="shared" si="11"/>
        <v>200</v>
      </c>
      <c r="AB44" s="4">
        <f>VLOOKUP(E44,系数!$AL$1:$AP$8,MATCH(升星!C44,圣物升星,0),0)</f>
        <v>0</v>
      </c>
    </row>
    <row r="45" spans="1:28" x14ac:dyDescent="0.3">
      <c r="A45" s="4">
        <v>81000009</v>
      </c>
      <c r="B45" s="4">
        <f>VLOOKUP(A45,属性!A:G,7,0)</f>
        <v>1</v>
      </c>
      <c r="C45" s="4">
        <f>INDEX(属性!E:E,MATCH(升星!A45,属性!A:A,0))</f>
        <v>3</v>
      </c>
      <c r="D45" s="4" t="str">
        <f>INDEX(属性!I:I,MATCH(升星!A45,属性!A:A,0))</f>
        <v>dodge</v>
      </c>
      <c r="E45" s="4">
        <v>1</v>
      </c>
      <c r="F45" s="11">
        <v>10</v>
      </c>
      <c r="G45" s="4">
        <v>0</v>
      </c>
      <c r="H45" s="4">
        <f t="shared" si="3"/>
        <v>0</v>
      </c>
      <c r="I45" s="4">
        <f t="shared" si="4"/>
        <v>0</v>
      </c>
      <c r="J45" s="4">
        <f t="shared" si="7"/>
        <v>0</v>
      </c>
      <c r="K45" s="4">
        <f t="shared" si="8"/>
        <v>2000</v>
      </c>
      <c r="L45" s="4">
        <v>0</v>
      </c>
      <c r="M45" s="4">
        <v>0</v>
      </c>
      <c r="N45" s="4">
        <v>0</v>
      </c>
      <c r="O45" s="4">
        <f>IF(J45=0,0,VLOOKUP(C45&amp;E45,系数!AT:AU,2,0))</f>
        <v>0</v>
      </c>
      <c r="P45" s="4">
        <f>IF(K45=0,0,VLOOKUP(C45&amp;E45,系数!AT:AU,2,0))</f>
        <v>30</v>
      </c>
      <c r="Q45" s="4">
        <v>30</v>
      </c>
      <c r="R45" s="6">
        <v>5120880</v>
      </c>
      <c r="S45" s="4">
        <f>VLOOKUP(C45&amp;","&amp;E45,系数!$V$2:$W$22,2,0)</f>
        <v>5</v>
      </c>
      <c r="T45" s="4">
        <f>VLOOKUP(C45&amp;","&amp;E45,系数!$V$2:$X$22,3,0)</f>
        <v>400</v>
      </c>
      <c r="U45" s="4" t="s">
        <v>40</v>
      </c>
      <c r="V45" s="6">
        <f t="shared" si="5"/>
        <v>5120880</v>
      </c>
      <c r="W45" s="4">
        <f t="shared" si="9"/>
        <v>2</v>
      </c>
      <c r="X45" s="4">
        <f t="shared" si="10"/>
        <v>600</v>
      </c>
      <c r="Y45" s="4" t="s">
        <v>91</v>
      </c>
      <c r="Z45" s="6"/>
      <c r="AA45" s="4">
        <f t="shared" si="11"/>
        <v>200</v>
      </c>
      <c r="AB45" s="4">
        <f>VLOOKUP(E45,系数!$AL$1:$AP$8,MATCH(升星!C45,圣物升星,0),0)</f>
        <v>0</v>
      </c>
    </row>
    <row r="46" spans="1:28" x14ac:dyDescent="0.3">
      <c r="A46" s="4">
        <v>81000010</v>
      </c>
      <c r="B46" s="4">
        <f>VLOOKUP(A46,属性!A:G,7,0)</f>
        <v>2</v>
      </c>
      <c r="C46" s="4">
        <f>INDEX(属性!E:E,MATCH(升星!A46,属性!A:A,0))</f>
        <v>3</v>
      </c>
      <c r="D46" s="4" t="str">
        <f>INDEX(属性!I:I,MATCH(升星!A46,属性!A:A,0))</f>
        <v>resilience</v>
      </c>
      <c r="E46" s="4">
        <v>1</v>
      </c>
      <c r="F46" s="11">
        <v>10</v>
      </c>
      <c r="G46" s="4">
        <v>0</v>
      </c>
      <c r="H46" s="4">
        <f t="shared" si="3"/>
        <v>0</v>
      </c>
      <c r="I46" s="4">
        <f t="shared" si="4"/>
        <v>0</v>
      </c>
      <c r="J46" s="4">
        <f t="shared" si="7"/>
        <v>2000</v>
      </c>
      <c r="K46" s="4">
        <f t="shared" si="8"/>
        <v>0</v>
      </c>
      <c r="L46" s="4">
        <v>0</v>
      </c>
      <c r="M46" s="4">
        <v>0</v>
      </c>
      <c r="N46" s="4">
        <v>0</v>
      </c>
      <c r="O46" s="4">
        <f>IF(J46=0,0,VLOOKUP(C46&amp;E46,系数!AT:AU,2,0))</f>
        <v>30</v>
      </c>
      <c r="P46" s="4">
        <f>IF(K46=0,0,VLOOKUP(C46&amp;E46,系数!AT:AU,2,0))</f>
        <v>0</v>
      </c>
      <c r="Q46" s="4">
        <v>15</v>
      </c>
      <c r="R46" s="6">
        <v>5120880</v>
      </c>
      <c r="S46" s="4">
        <f>VLOOKUP(C46&amp;","&amp;E46,系数!$V$2:$W$22,2,0)</f>
        <v>5</v>
      </c>
      <c r="T46" s="4">
        <f>VLOOKUP(C46&amp;","&amp;E46,系数!$V$2:$X$22,3,0)</f>
        <v>400</v>
      </c>
      <c r="U46" s="4" t="s">
        <v>40</v>
      </c>
      <c r="V46" s="6">
        <f t="shared" si="5"/>
        <v>5120880</v>
      </c>
      <c r="W46" s="4">
        <f t="shared" si="9"/>
        <v>2</v>
      </c>
      <c r="X46" s="4">
        <f t="shared" si="10"/>
        <v>600</v>
      </c>
      <c r="Y46" s="4" t="s">
        <v>91</v>
      </c>
      <c r="Z46" s="6"/>
      <c r="AA46" s="4">
        <f t="shared" si="11"/>
        <v>200</v>
      </c>
      <c r="AB46" s="4">
        <f>VLOOKUP(E46,系数!$AL$1:$AP$8,MATCH(升星!C46,圣物升星,0),0)</f>
        <v>0</v>
      </c>
    </row>
    <row r="47" spans="1:28" x14ac:dyDescent="0.3">
      <c r="A47" s="4">
        <v>81000011</v>
      </c>
      <c r="B47" s="4">
        <f>VLOOKUP(A47,属性!A:G,7,0)</f>
        <v>1</v>
      </c>
      <c r="C47" s="4">
        <f>INDEX(属性!E:E,MATCH(升星!A47,属性!A:A,0))</f>
        <v>4</v>
      </c>
      <c r="D47" s="4" t="str">
        <f>INDEX(属性!I:I,MATCH(升星!A47,属性!A:A,0))</f>
        <v>hit</v>
      </c>
      <c r="E47" s="4">
        <v>1</v>
      </c>
      <c r="F47" s="11">
        <v>10</v>
      </c>
      <c r="G47" s="4">
        <v>0</v>
      </c>
      <c r="H47" s="4">
        <f t="shared" si="3"/>
        <v>0</v>
      </c>
      <c r="I47" s="4">
        <f t="shared" si="4"/>
        <v>0</v>
      </c>
      <c r="J47" s="4">
        <f t="shared" si="7"/>
        <v>0</v>
      </c>
      <c r="K47" s="4">
        <f t="shared" si="8"/>
        <v>2000</v>
      </c>
      <c r="L47" s="4">
        <v>0</v>
      </c>
      <c r="M47" s="4">
        <v>0</v>
      </c>
      <c r="N47" s="4">
        <v>0</v>
      </c>
      <c r="O47" s="4">
        <f>IF(J47=0,0,VLOOKUP(C47&amp;E47,系数!AT:AU,2,0))</f>
        <v>0</v>
      </c>
      <c r="P47" s="4">
        <f>IF(K47=0,0,VLOOKUP(C47&amp;E47,系数!AT:AU,2,0))</f>
        <v>50</v>
      </c>
      <c r="Q47" s="4">
        <v>40</v>
      </c>
      <c r="R47" s="6">
        <v>5120881</v>
      </c>
      <c r="S47" s="4">
        <f>VLOOKUP(C47&amp;","&amp;E47,系数!$V$2:$W$22,2,0)</f>
        <v>5</v>
      </c>
      <c r="T47" s="4">
        <f>VLOOKUP(C47&amp;","&amp;E47,系数!$V$2:$X$22,3,0)</f>
        <v>400</v>
      </c>
      <c r="U47" s="4" t="s">
        <v>40</v>
      </c>
      <c r="V47" s="6">
        <f t="shared" si="5"/>
        <v>5120881</v>
      </c>
      <c r="W47" s="4">
        <f t="shared" si="9"/>
        <v>2</v>
      </c>
      <c r="X47" s="4">
        <f t="shared" si="10"/>
        <v>600</v>
      </c>
      <c r="Y47" s="4" t="s">
        <v>91</v>
      </c>
      <c r="Z47" s="6"/>
      <c r="AA47" s="4">
        <f t="shared" si="11"/>
        <v>200</v>
      </c>
      <c r="AB47" s="4">
        <f>VLOOKUP(E47,系数!$AL$1:$AP$8,MATCH(升星!C47,圣物升星,0),0)</f>
        <v>5</v>
      </c>
    </row>
    <row r="48" spans="1:28" x14ac:dyDescent="0.3">
      <c r="A48" s="4">
        <v>81000012</v>
      </c>
      <c r="B48" s="4">
        <f>VLOOKUP(A48,属性!A:G,7,0)</f>
        <v>1</v>
      </c>
      <c r="C48" s="4">
        <f>INDEX(属性!E:E,MATCH(升星!A48,属性!A:A,0))</f>
        <v>4</v>
      </c>
      <c r="D48" s="4" t="str">
        <f>INDEX(属性!I:I,MATCH(升星!A48,属性!A:A,0))</f>
        <v>critical</v>
      </c>
      <c r="E48" s="4">
        <v>1</v>
      </c>
      <c r="F48" s="11">
        <v>10</v>
      </c>
      <c r="G48" s="4">
        <v>0</v>
      </c>
      <c r="H48" s="4">
        <f t="shared" si="3"/>
        <v>0</v>
      </c>
      <c r="I48" s="4">
        <f t="shared" si="4"/>
        <v>0</v>
      </c>
      <c r="J48" s="4">
        <f t="shared" si="7"/>
        <v>0</v>
      </c>
      <c r="K48" s="4">
        <f t="shared" si="8"/>
        <v>2000</v>
      </c>
      <c r="L48" s="4">
        <v>0</v>
      </c>
      <c r="M48" s="4">
        <v>0</v>
      </c>
      <c r="N48" s="4">
        <v>0</v>
      </c>
      <c r="O48" s="4">
        <f>IF(J48=0,0,VLOOKUP(C48&amp;E48,系数!AT:AU,2,0))</f>
        <v>0</v>
      </c>
      <c r="P48" s="4">
        <f>IF(K48=0,0,VLOOKUP(C48&amp;E48,系数!AT:AU,2,0))</f>
        <v>50</v>
      </c>
      <c r="Q48" s="4">
        <v>20</v>
      </c>
      <c r="R48" s="6">
        <v>5120881</v>
      </c>
      <c r="S48" s="4">
        <f>VLOOKUP(C48&amp;","&amp;E48,系数!$V$2:$W$22,2,0)</f>
        <v>5</v>
      </c>
      <c r="T48" s="4">
        <f>VLOOKUP(C48&amp;","&amp;E48,系数!$V$2:$X$22,3,0)</f>
        <v>400</v>
      </c>
      <c r="U48" s="4" t="s">
        <v>40</v>
      </c>
      <c r="V48" s="6">
        <f t="shared" si="5"/>
        <v>5120881</v>
      </c>
      <c r="W48" s="4">
        <f t="shared" si="9"/>
        <v>2</v>
      </c>
      <c r="X48" s="4">
        <f t="shared" si="10"/>
        <v>600</v>
      </c>
      <c r="Y48" s="4" t="s">
        <v>91</v>
      </c>
      <c r="Z48" s="6"/>
      <c r="AA48" s="4">
        <f t="shared" si="11"/>
        <v>200</v>
      </c>
      <c r="AB48" s="4">
        <f>VLOOKUP(E48,系数!$AL$1:$AP$8,MATCH(升星!C48,圣物升星,0),0)</f>
        <v>5</v>
      </c>
    </row>
    <row r="49" spans="1:28" x14ac:dyDescent="0.3">
      <c r="A49" s="4">
        <v>81000013</v>
      </c>
      <c r="B49" s="4">
        <f>VLOOKUP(A49,属性!A:G,7,0)</f>
        <v>1</v>
      </c>
      <c r="C49" s="4">
        <f>INDEX(属性!E:E,MATCH(升星!A49,属性!A:A,0))</f>
        <v>4</v>
      </c>
      <c r="D49" s="4" t="str">
        <f>INDEX(属性!I:I,MATCH(升星!A49,属性!A:A,0))</f>
        <v>broke</v>
      </c>
      <c r="E49" s="4">
        <v>1</v>
      </c>
      <c r="F49" s="11">
        <v>10</v>
      </c>
      <c r="G49" s="4">
        <v>0</v>
      </c>
      <c r="H49" s="4">
        <f t="shared" si="3"/>
        <v>0</v>
      </c>
      <c r="I49" s="4">
        <f t="shared" si="4"/>
        <v>0</v>
      </c>
      <c r="J49" s="4">
        <f t="shared" si="7"/>
        <v>0</v>
      </c>
      <c r="K49" s="4">
        <f t="shared" si="8"/>
        <v>2000</v>
      </c>
      <c r="L49" s="4">
        <v>0</v>
      </c>
      <c r="M49" s="4">
        <v>0</v>
      </c>
      <c r="N49" s="4">
        <v>0</v>
      </c>
      <c r="O49" s="4">
        <f>IF(J49=0,0,VLOOKUP(C49&amp;E49,系数!AT:AU,2,0))</f>
        <v>0</v>
      </c>
      <c r="P49" s="4">
        <f>IF(K49=0,0,VLOOKUP(C49&amp;E49,系数!AT:AU,2,0))</f>
        <v>50</v>
      </c>
      <c r="Q49" s="4">
        <v>20</v>
      </c>
      <c r="R49" s="6">
        <v>5120881</v>
      </c>
      <c r="S49" s="4">
        <f>VLOOKUP(C49&amp;","&amp;E49,系数!$V$2:$W$22,2,0)</f>
        <v>5</v>
      </c>
      <c r="T49" s="4">
        <f>VLOOKUP(C49&amp;","&amp;E49,系数!$V$2:$X$22,3,0)</f>
        <v>400</v>
      </c>
      <c r="U49" s="4" t="s">
        <v>40</v>
      </c>
      <c r="V49" s="6">
        <f t="shared" si="5"/>
        <v>5120881</v>
      </c>
      <c r="W49" s="4">
        <f t="shared" si="9"/>
        <v>2</v>
      </c>
      <c r="X49" s="4">
        <f t="shared" si="10"/>
        <v>600</v>
      </c>
      <c r="Y49" s="4" t="s">
        <v>91</v>
      </c>
      <c r="Z49" s="6"/>
      <c r="AA49" s="4">
        <f t="shared" si="11"/>
        <v>200</v>
      </c>
      <c r="AB49" s="4">
        <f>VLOOKUP(E49,系数!$AL$1:$AP$8,MATCH(升星!C49,圣物升星,0),0)</f>
        <v>5</v>
      </c>
    </row>
    <row r="50" spans="1:28" x14ac:dyDescent="0.3">
      <c r="A50" s="4">
        <v>81000014</v>
      </c>
      <c r="B50" s="4">
        <f>VLOOKUP(A50,属性!A:G,7,0)</f>
        <v>1</v>
      </c>
      <c r="C50" s="4">
        <f>INDEX(属性!E:E,MATCH(升星!A50,属性!A:A,0))</f>
        <v>4</v>
      </c>
      <c r="D50" s="4" t="str">
        <f>INDEX(属性!I:I,MATCH(升星!A50,属性!A:A,0))</f>
        <v>atkrate</v>
      </c>
      <c r="E50" s="4">
        <v>1</v>
      </c>
      <c r="F50" s="11">
        <v>10</v>
      </c>
      <c r="G50" s="4">
        <v>0</v>
      </c>
      <c r="H50" s="4">
        <f t="shared" si="3"/>
        <v>0</v>
      </c>
      <c r="I50" s="4">
        <f t="shared" si="4"/>
        <v>0</v>
      </c>
      <c r="J50" s="4">
        <f t="shared" si="7"/>
        <v>0</v>
      </c>
      <c r="K50" s="4">
        <f t="shared" si="8"/>
        <v>2000</v>
      </c>
      <c r="L50" s="4">
        <v>0</v>
      </c>
      <c r="M50" s="4">
        <v>0</v>
      </c>
      <c r="N50" s="4">
        <v>0</v>
      </c>
      <c r="O50" s="4">
        <f>IF(J50=0,0,VLOOKUP(C50&amp;E50,系数!AT:AU,2,0))</f>
        <v>0</v>
      </c>
      <c r="P50" s="4">
        <f>IF(K50=0,0,VLOOKUP(C50&amp;E50,系数!AT:AU,2,0))</f>
        <v>50</v>
      </c>
      <c r="Q50" s="4">
        <v>200</v>
      </c>
      <c r="R50" s="6">
        <v>5120881</v>
      </c>
      <c r="S50" s="4">
        <f>VLOOKUP(C50&amp;","&amp;E50,系数!$V$2:$W$22,2,0)</f>
        <v>5</v>
      </c>
      <c r="T50" s="4">
        <f>VLOOKUP(C50&amp;","&amp;E50,系数!$V$2:$X$22,3,0)</f>
        <v>400</v>
      </c>
      <c r="U50" s="4" t="s">
        <v>40</v>
      </c>
      <c r="V50" s="6">
        <f t="shared" si="5"/>
        <v>5120881</v>
      </c>
      <c r="W50" s="4">
        <f t="shared" si="9"/>
        <v>2</v>
      </c>
      <c r="X50" s="4">
        <f t="shared" si="10"/>
        <v>600</v>
      </c>
      <c r="Y50" s="4" t="s">
        <v>91</v>
      </c>
      <c r="Z50" s="6"/>
      <c r="AA50" s="4">
        <f t="shared" si="11"/>
        <v>200</v>
      </c>
      <c r="AB50" s="4">
        <f>VLOOKUP(E50,系数!$AL$1:$AP$8,MATCH(升星!C50,圣物升星,0),0)</f>
        <v>5</v>
      </c>
    </row>
    <row r="51" spans="1:28" x14ac:dyDescent="0.3">
      <c r="A51" s="4">
        <v>81000015</v>
      </c>
      <c r="B51" s="4">
        <f>VLOOKUP(A51,属性!A:G,7,0)</f>
        <v>2</v>
      </c>
      <c r="C51" s="4">
        <f>INDEX(属性!E:E,MATCH(升星!A51,属性!A:A,0))</f>
        <v>4</v>
      </c>
      <c r="D51" s="4" t="str">
        <f>INDEX(属性!I:I,MATCH(升星!A51,属性!A:A,0))</f>
        <v>dodge</v>
      </c>
      <c r="E51" s="4">
        <v>1</v>
      </c>
      <c r="F51" s="11">
        <v>10</v>
      </c>
      <c r="G51" s="4">
        <v>0</v>
      </c>
      <c r="H51" s="4">
        <f t="shared" si="3"/>
        <v>0</v>
      </c>
      <c r="I51" s="4">
        <f t="shared" si="4"/>
        <v>0</v>
      </c>
      <c r="J51" s="4">
        <f t="shared" si="7"/>
        <v>2000</v>
      </c>
      <c r="K51" s="4">
        <f t="shared" si="8"/>
        <v>0</v>
      </c>
      <c r="L51" s="4">
        <v>0</v>
      </c>
      <c r="M51" s="4">
        <v>0</v>
      </c>
      <c r="N51" s="4">
        <v>0</v>
      </c>
      <c r="O51" s="4">
        <f>IF(J51=0,0,VLOOKUP(C51&amp;E51,系数!AT:AU,2,0))</f>
        <v>50</v>
      </c>
      <c r="P51" s="4">
        <f>IF(K51=0,0,VLOOKUP(C51&amp;E51,系数!AT:AU,2,0))</f>
        <v>0</v>
      </c>
      <c r="Q51" s="4">
        <v>40</v>
      </c>
      <c r="R51" s="6">
        <v>5120881</v>
      </c>
      <c r="S51" s="4">
        <f>VLOOKUP(C51&amp;","&amp;E51,系数!$V$2:$W$22,2,0)</f>
        <v>5</v>
      </c>
      <c r="T51" s="4">
        <f>VLOOKUP(C51&amp;","&amp;E51,系数!$V$2:$X$22,3,0)</f>
        <v>400</v>
      </c>
      <c r="U51" s="4" t="s">
        <v>40</v>
      </c>
      <c r="V51" s="6">
        <f t="shared" si="5"/>
        <v>5120881</v>
      </c>
      <c r="W51" s="4">
        <f t="shared" si="9"/>
        <v>2</v>
      </c>
      <c r="X51" s="4">
        <f t="shared" si="10"/>
        <v>600</v>
      </c>
      <c r="Y51" s="4" t="s">
        <v>91</v>
      </c>
      <c r="Z51" s="6"/>
      <c r="AA51" s="4">
        <f t="shared" si="11"/>
        <v>200</v>
      </c>
      <c r="AB51" s="4">
        <f>VLOOKUP(E51,系数!$AL$1:$AP$8,MATCH(升星!C51,圣物升星,0),0)</f>
        <v>5</v>
      </c>
    </row>
    <row r="52" spans="1:28" x14ac:dyDescent="0.3">
      <c r="A52" s="4">
        <v>81000016</v>
      </c>
      <c r="B52" s="4">
        <f>VLOOKUP(A52,属性!A:G,7,0)</f>
        <v>2</v>
      </c>
      <c r="C52" s="4">
        <f>INDEX(属性!E:E,MATCH(升星!A52,属性!A:A,0))</f>
        <v>4</v>
      </c>
      <c r="D52" s="4" t="str">
        <f>INDEX(属性!I:I,MATCH(升星!A52,属性!A:A,0))</f>
        <v>resilience</v>
      </c>
      <c r="E52" s="4">
        <v>1</v>
      </c>
      <c r="F52" s="11">
        <v>10</v>
      </c>
      <c r="G52" s="4">
        <v>0</v>
      </c>
      <c r="H52" s="4">
        <f t="shared" si="3"/>
        <v>0</v>
      </c>
      <c r="I52" s="4">
        <f t="shared" si="4"/>
        <v>0</v>
      </c>
      <c r="J52" s="4">
        <f t="shared" si="7"/>
        <v>2000</v>
      </c>
      <c r="K52" s="4">
        <f t="shared" si="8"/>
        <v>0</v>
      </c>
      <c r="L52" s="4">
        <v>0</v>
      </c>
      <c r="M52" s="4">
        <v>0</v>
      </c>
      <c r="N52" s="4">
        <v>0</v>
      </c>
      <c r="O52" s="4">
        <f>IF(J52=0,0,VLOOKUP(C52&amp;E52,系数!AT:AU,2,0))</f>
        <v>50</v>
      </c>
      <c r="P52" s="4">
        <f>IF(K52=0,0,VLOOKUP(C52&amp;E52,系数!AT:AU,2,0))</f>
        <v>0</v>
      </c>
      <c r="Q52" s="4">
        <v>20</v>
      </c>
      <c r="R52" s="6">
        <v>5120881</v>
      </c>
      <c r="S52" s="4">
        <f>VLOOKUP(C52&amp;","&amp;E52,系数!$V$2:$W$22,2,0)</f>
        <v>5</v>
      </c>
      <c r="T52" s="4">
        <f>VLOOKUP(C52&amp;","&amp;E52,系数!$V$2:$X$22,3,0)</f>
        <v>400</v>
      </c>
      <c r="U52" s="4" t="s">
        <v>40</v>
      </c>
      <c r="V52" s="6">
        <f t="shared" si="5"/>
        <v>5120881</v>
      </c>
      <c r="W52" s="4">
        <f t="shared" si="9"/>
        <v>2</v>
      </c>
      <c r="X52" s="4">
        <f t="shared" si="10"/>
        <v>600</v>
      </c>
      <c r="Y52" s="4" t="s">
        <v>91</v>
      </c>
      <c r="Z52" s="6"/>
      <c r="AA52" s="4">
        <f t="shared" si="11"/>
        <v>200</v>
      </c>
      <c r="AB52" s="4">
        <f>VLOOKUP(E52,系数!$AL$1:$AP$8,MATCH(升星!C52,圣物升星,0),0)</f>
        <v>5</v>
      </c>
    </row>
    <row r="53" spans="1:28" x14ac:dyDescent="0.3">
      <c r="A53" s="4">
        <v>81000017</v>
      </c>
      <c r="B53" s="4">
        <f>VLOOKUP(A53,属性!A:G,7,0)</f>
        <v>2</v>
      </c>
      <c r="C53" s="4">
        <f>INDEX(属性!E:E,MATCH(升星!A53,属性!A:A,0))</f>
        <v>4</v>
      </c>
      <c r="D53" s="4" t="str">
        <f>INDEX(属性!I:I,MATCH(升星!A53,属性!A:A,0))</f>
        <v>block</v>
      </c>
      <c r="E53" s="4">
        <v>1</v>
      </c>
      <c r="F53" s="11">
        <v>10</v>
      </c>
      <c r="G53" s="4">
        <v>0</v>
      </c>
      <c r="H53" s="4">
        <f t="shared" si="3"/>
        <v>0</v>
      </c>
      <c r="I53" s="4">
        <f t="shared" si="4"/>
        <v>0</v>
      </c>
      <c r="J53" s="4">
        <f t="shared" si="7"/>
        <v>2000</v>
      </c>
      <c r="K53" s="4">
        <f t="shared" si="8"/>
        <v>0</v>
      </c>
      <c r="L53" s="4">
        <v>0</v>
      </c>
      <c r="M53" s="4">
        <v>0</v>
      </c>
      <c r="N53" s="4">
        <v>0</v>
      </c>
      <c r="O53" s="4">
        <f>IF(J53=0,0,VLOOKUP(C53&amp;E53,系数!AT:AU,2,0))</f>
        <v>50</v>
      </c>
      <c r="P53" s="4">
        <f>IF(K53=0,0,VLOOKUP(C53&amp;E53,系数!AT:AU,2,0))</f>
        <v>0</v>
      </c>
      <c r="Q53" s="4">
        <v>20</v>
      </c>
      <c r="R53" s="6">
        <v>5120881</v>
      </c>
      <c r="S53" s="4">
        <f>VLOOKUP(C53&amp;","&amp;E53,系数!$V$2:$W$22,2,0)</f>
        <v>5</v>
      </c>
      <c r="T53" s="4">
        <f>VLOOKUP(C53&amp;","&amp;E53,系数!$V$2:$X$22,3,0)</f>
        <v>400</v>
      </c>
      <c r="U53" s="4" t="s">
        <v>40</v>
      </c>
      <c r="V53" s="6">
        <f t="shared" si="5"/>
        <v>5120881</v>
      </c>
      <c r="W53" s="4">
        <f t="shared" si="9"/>
        <v>2</v>
      </c>
      <c r="X53" s="4">
        <f t="shared" si="10"/>
        <v>600</v>
      </c>
      <c r="Y53" s="4" t="s">
        <v>91</v>
      </c>
      <c r="Z53" s="6"/>
      <c r="AA53" s="4">
        <f t="shared" si="11"/>
        <v>200</v>
      </c>
      <c r="AB53" s="4">
        <f>VLOOKUP(E53,系数!$AL$1:$AP$8,MATCH(升星!C53,圣物升星,0),0)</f>
        <v>5</v>
      </c>
    </row>
    <row r="54" spans="1:28" x14ac:dyDescent="0.3">
      <c r="A54" s="4">
        <v>81000018</v>
      </c>
      <c r="B54" s="4">
        <f>VLOOKUP(A54,属性!A:G,7,0)</f>
        <v>2</v>
      </c>
      <c r="C54" s="4">
        <f>INDEX(属性!E:E,MATCH(升星!A54,属性!A:A,0))</f>
        <v>4</v>
      </c>
      <c r="D54" s="4" t="str">
        <f>INDEX(属性!I:I,MATCH(升星!A54,属性!A:A,0))</f>
        <v>heal</v>
      </c>
      <c r="E54" s="4">
        <v>1</v>
      </c>
      <c r="F54" s="11">
        <v>10</v>
      </c>
      <c r="G54" s="4">
        <v>0</v>
      </c>
      <c r="H54" s="4">
        <f t="shared" si="3"/>
        <v>0</v>
      </c>
      <c r="I54" s="4">
        <f t="shared" si="4"/>
        <v>0</v>
      </c>
      <c r="J54" s="4">
        <f t="shared" si="7"/>
        <v>2000</v>
      </c>
      <c r="K54" s="4">
        <f t="shared" si="8"/>
        <v>0</v>
      </c>
      <c r="L54" s="4">
        <v>0</v>
      </c>
      <c r="M54" s="4">
        <v>0</v>
      </c>
      <c r="N54" s="4">
        <v>0</v>
      </c>
      <c r="O54" s="4">
        <f>IF(J54=0,0,VLOOKUP(C54&amp;E54,系数!AT:AU,2,0))</f>
        <v>50</v>
      </c>
      <c r="P54" s="4">
        <f>IF(K54=0,0,VLOOKUP(C54&amp;E54,系数!AT:AU,2,0))</f>
        <v>0</v>
      </c>
      <c r="Q54" s="4">
        <v>150</v>
      </c>
      <c r="R54" s="6">
        <v>5120881</v>
      </c>
      <c r="S54" s="4">
        <f>VLOOKUP(C54&amp;","&amp;E54,系数!$V$2:$W$22,2,0)</f>
        <v>5</v>
      </c>
      <c r="T54" s="4">
        <f>VLOOKUP(C54&amp;","&amp;E54,系数!$V$2:$X$22,3,0)</f>
        <v>400</v>
      </c>
      <c r="U54" s="4" t="s">
        <v>40</v>
      </c>
      <c r="V54" s="6">
        <f t="shared" si="5"/>
        <v>5120881</v>
      </c>
      <c r="W54" s="4">
        <f t="shared" si="9"/>
        <v>2</v>
      </c>
      <c r="X54" s="4">
        <f t="shared" si="10"/>
        <v>600</v>
      </c>
      <c r="Y54" s="4" t="s">
        <v>91</v>
      </c>
      <c r="Z54" s="6"/>
      <c r="AA54" s="4">
        <f t="shared" si="11"/>
        <v>200</v>
      </c>
      <c r="AB54" s="4">
        <f>VLOOKUP(E54,系数!$AL$1:$AP$8,MATCH(升星!C54,圣物升星,0),0)</f>
        <v>5</v>
      </c>
    </row>
    <row r="55" spans="1:28" s="28" customFormat="1" x14ac:dyDescent="0.3">
      <c r="A55" s="28">
        <v>81000019</v>
      </c>
      <c r="B55" s="4">
        <f>VLOOKUP(A55,属性!A:G,7,0)</f>
        <v>1</v>
      </c>
      <c r="C55" s="28">
        <f>INDEX(属性!E:E,MATCH(升星!A55,属性!A:A,0))</f>
        <v>4</v>
      </c>
      <c r="D55" s="28" t="str">
        <f>INDEX(属性!I:I,MATCH(升星!A55,属性!A:A,0))</f>
        <v>hit</v>
      </c>
      <c r="E55" s="28">
        <v>1</v>
      </c>
      <c r="F55" s="29">
        <v>10</v>
      </c>
      <c r="G55" s="4">
        <v>0</v>
      </c>
      <c r="H55" s="4">
        <f t="shared" si="3"/>
        <v>0</v>
      </c>
      <c r="I55" s="4">
        <f t="shared" si="4"/>
        <v>0</v>
      </c>
      <c r="J55" s="4">
        <f t="shared" si="7"/>
        <v>0</v>
      </c>
      <c r="K55" s="4">
        <f t="shared" si="8"/>
        <v>2000</v>
      </c>
      <c r="L55" s="4">
        <v>0</v>
      </c>
      <c r="M55" s="4">
        <v>0</v>
      </c>
      <c r="N55" s="4">
        <v>0</v>
      </c>
      <c r="O55" s="4">
        <f>IF(J55=0,0,VLOOKUP(C55&amp;E55,系数!AT:AU,2,0))</f>
        <v>0</v>
      </c>
      <c r="P55" s="4">
        <f>IF(K55=0,0,VLOOKUP(C55&amp;E55,系数!AT:AU,2,0))</f>
        <v>50</v>
      </c>
      <c r="Q55" s="28">
        <v>50</v>
      </c>
      <c r="R55" s="30">
        <v>5120881</v>
      </c>
      <c r="S55" s="28">
        <f>VLOOKUP(C55&amp;","&amp;E55,系数!$V$2:$W$22,2,0)</f>
        <v>5</v>
      </c>
      <c r="T55" s="28">
        <f>VLOOKUP(C55&amp;","&amp;E55,系数!$V$2:$X$22,3,0)</f>
        <v>400</v>
      </c>
      <c r="U55" s="28" t="s">
        <v>40</v>
      </c>
      <c r="V55" s="30">
        <f t="shared" si="5"/>
        <v>5120881</v>
      </c>
      <c r="W55" s="28">
        <f t="shared" si="9"/>
        <v>2</v>
      </c>
      <c r="X55" s="28">
        <f t="shared" si="10"/>
        <v>600</v>
      </c>
      <c r="Y55" s="28" t="s">
        <v>91</v>
      </c>
      <c r="Z55" s="30"/>
      <c r="AA55" s="28">
        <f t="shared" si="11"/>
        <v>200</v>
      </c>
      <c r="AB55" s="28">
        <f>VLOOKUP(E55,系数!$AL$1:$AP$8,MATCH(升星!C55,圣物升星,0),0)</f>
        <v>5</v>
      </c>
    </row>
    <row r="56" spans="1:28" x14ac:dyDescent="0.3">
      <c r="A56" s="4">
        <v>81000020</v>
      </c>
      <c r="B56" s="4">
        <f>VLOOKUP(A56,属性!A:G,7,0)</f>
        <v>1</v>
      </c>
      <c r="C56" s="4">
        <f>INDEX(属性!E:E,MATCH(升星!A56,属性!A:A,0))</f>
        <v>4</v>
      </c>
      <c r="D56" s="4" t="str">
        <f>INDEX(属性!I:I,MATCH(升星!A56,属性!A:A,0))</f>
        <v>dodge</v>
      </c>
      <c r="E56" s="4">
        <v>1</v>
      </c>
      <c r="F56" s="11">
        <v>10</v>
      </c>
      <c r="G56" s="4">
        <v>0</v>
      </c>
      <c r="H56" s="4">
        <f t="shared" si="3"/>
        <v>0</v>
      </c>
      <c r="I56" s="4">
        <f t="shared" si="4"/>
        <v>0</v>
      </c>
      <c r="J56" s="4">
        <f t="shared" si="7"/>
        <v>0</v>
      </c>
      <c r="K56" s="4">
        <f t="shared" si="8"/>
        <v>2000</v>
      </c>
      <c r="L56" s="4">
        <v>0</v>
      </c>
      <c r="M56" s="4">
        <v>0</v>
      </c>
      <c r="N56" s="4">
        <v>0</v>
      </c>
      <c r="O56" s="4">
        <f>IF(J56=0,0,VLOOKUP(C56&amp;E56,系数!AT:AU,2,0))</f>
        <v>0</v>
      </c>
      <c r="P56" s="4">
        <f>IF(K56=0,0,VLOOKUP(C56&amp;E56,系数!AT:AU,2,0))</f>
        <v>50</v>
      </c>
      <c r="Q56" s="4">
        <v>50</v>
      </c>
      <c r="R56" s="6">
        <v>5120881</v>
      </c>
      <c r="S56" s="4">
        <f>VLOOKUP(C56&amp;","&amp;E56,系数!$V$2:$W$22,2,0)</f>
        <v>5</v>
      </c>
      <c r="T56" s="4">
        <f>VLOOKUP(C56&amp;","&amp;E56,系数!$V$2:$X$22,3,0)</f>
        <v>400</v>
      </c>
      <c r="U56" s="4" t="s">
        <v>40</v>
      </c>
      <c r="V56" s="6">
        <f t="shared" si="5"/>
        <v>5120881</v>
      </c>
      <c r="W56" s="4">
        <f t="shared" si="9"/>
        <v>2</v>
      </c>
      <c r="X56" s="4">
        <f t="shared" si="10"/>
        <v>600</v>
      </c>
      <c r="Y56" s="4" t="s">
        <v>91</v>
      </c>
      <c r="Z56" s="6"/>
      <c r="AA56" s="4">
        <f t="shared" si="11"/>
        <v>200</v>
      </c>
      <c r="AB56" s="4">
        <f>VLOOKUP(E56,系数!$AL$1:$AP$8,MATCH(升星!C56,圣物升星,0),0)</f>
        <v>5</v>
      </c>
    </row>
    <row r="57" spans="1:28" x14ac:dyDescent="0.3">
      <c r="A57" s="4">
        <v>81000021</v>
      </c>
      <c r="B57" s="4">
        <f>VLOOKUP(A57,属性!A:G,7,0)</f>
        <v>1</v>
      </c>
      <c r="C57" s="4">
        <f>INDEX(属性!E:E,MATCH(升星!A57,属性!A:A,0))</f>
        <v>4</v>
      </c>
      <c r="D57" s="4" t="str">
        <f>INDEX(属性!I:I,MATCH(升星!A57,属性!A:A,0))</f>
        <v>critical</v>
      </c>
      <c r="E57" s="4">
        <v>1</v>
      </c>
      <c r="F57" s="11">
        <v>10</v>
      </c>
      <c r="G57" s="4">
        <v>0</v>
      </c>
      <c r="H57" s="4">
        <f t="shared" si="3"/>
        <v>0</v>
      </c>
      <c r="I57" s="4">
        <f t="shared" si="4"/>
        <v>0</v>
      </c>
      <c r="J57" s="4">
        <f t="shared" si="7"/>
        <v>0</v>
      </c>
      <c r="K57" s="4">
        <f t="shared" si="8"/>
        <v>2000</v>
      </c>
      <c r="L57" s="4">
        <v>0</v>
      </c>
      <c r="M57" s="4">
        <v>0</v>
      </c>
      <c r="N57" s="4">
        <v>0</v>
      </c>
      <c r="O57" s="4">
        <f>IF(J57=0,0,VLOOKUP(C57&amp;E57,系数!AT:AU,2,0))</f>
        <v>0</v>
      </c>
      <c r="P57" s="4">
        <f>IF(K57=0,0,VLOOKUP(C57&amp;E57,系数!AT:AU,2,0))</f>
        <v>50</v>
      </c>
      <c r="Q57" s="4">
        <v>25</v>
      </c>
      <c r="R57" s="6">
        <v>5120881</v>
      </c>
      <c r="S57" s="4">
        <f>VLOOKUP(C57&amp;","&amp;E57,系数!$V$2:$W$22,2,0)</f>
        <v>5</v>
      </c>
      <c r="T57" s="4">
        <f>VLOOKUP(C57&amp;","&amp;E57,系数!$V$2:$X$22,3,0)</f>
        <v>400</v>
      </c>
      <c r="U57" s="4" t="s">
        <v>40</v>
      </c>
      <c r="V57" s="6">
        <f t="shared" si="5"/>
        <v>5120881</v>
      </c>
      <c r="W57" s="4">
        <f t="shared" si="9"/>
        <v>2</v>
      </c>
      <c r="X57" s="4">
        <f t="shared" si="10"/>
        <v>600</v>
      </c>
      <c r="Y57" s="4" t="s">
        <v>91</v>
      </c>
      <c r="Z57" s="6"/>
      <c r="AA57" s="4">
        <f t="shared" si="11"/>
        <v>200</v>
      </c>
      <c r="AB57" s="4">
        <f>VLOOKUP(E57,系数!$AL$1:$AP$8,MATCH(升星!C57,圣物升星,0),0)</f>
        <v>5</v>
      </c>
    </row>
    <row r="58" spans="1:28" x14ac:dyDescent="0.3">
      <c r="A58" s="4">
        <v>81000022</v>
      </c>
      <c r="B58" s="4">
        <f>VLOOKUP(A58,属性!A:G,7,0)</f>
        <v>1</v>
      </c>
      <c r="C58" s="4">
        <f>INDEX(属性!E:E,MATCH(升星!A58,属性!A:A,0))</f>
        <v>4</v>
      </c>
      <c r="D58" s="4" t="str">
        <f>INDEX(属性!I:I,MATCH(升星!A58,属性!A:A,0))</f>
        <v>resilience</v>
      </c>
      <c r="E58" s="4">
        <v>1</v>
      </c>
      <c r="F58" s="11">
        <v>10</v>
      </c>
      <c r="G58" s="4">
        <v>0</v>
      </c>
      <c r="H58" s="4">
        <f t="shared" si="3"/>
        <v>0</v>
      </c>
      <c r="I58" s="4">
        <f t="shared" si="4"/>
        <v>0</v>
      </c>
      <c r="J58" s="4">
        <f t="shared" si="7"/>
        <v>0</v>
      </c>
      <c r="K58" s="4">
        <f t="shared" si="8"/>
        <v>2000</v>
      </c>
      <c r="L58" s="4">
        <v>0</v>
      </c>
      <c r="M58" s="4">
        <v>0</v>
      </c>
      <c r="N58" s="4">
        <v>0</v>
      </c>
      <c r="O58" s="4">
        <f>IF(J58=0,0,VLOOKUP(C58&amp;E58,系数!AT:AU,2,0))</f>
        <v>0</v>
      </c>
      <c r="P58" s="4">
        <f>IF(K58=0,0,VLOOKUP(C58&amp;E58,系数!AT:AU,2,0))</f>
        <v>50</v>
      </c>
      <c r="Q58" s="4">
        <v>25</v>
      </c>
      <c r="R58" s="6">
        <v>5120881</v>
      </c>
      <c r="S58" s="4">
        <f>VLOOKUP(C58&amp;","&amp;E58,系数!$V$2:$W$22,2,0)</f>
        <v>5</v>
      </c>
      <c r="T58" s="4">
        <f>VLOOKUP(C58&amp;","&amp;E58,系数!$V$2:$X$22,3,0)</f>
        <v>400</v>
      </c>
      <c r="U58" s="4" t="s">
        <v>40</v>
      </c>
      <c r="V58" s="6">
        <f t="shared" si="5"/>
        <v>5120881</v>
      </c>
      <c r="W58" s="4">
        <f t="shared" si="9"/>
        <v>2</v>
      </c>
      <c r="X58" s="4">
        <f t="shared" si="10"/>
        <v>600</v>
      </c>
      <c r="Y58" s="4" t="s">
        <v>91</v>
      </c>
      <c r="Z58" s="6"/>
      <c r="AA58" s="4">
        <f t="shared" si="11"/>
        <v>200</v>
      </c>
      <c r="AB58" s="4">
        <f>VLOOKUP(E58,系数!$AL$1:$AP$8,MATCH(升星!C58,圣物升星,0),0)</f>
        <v>5</v>
      </c>
    </row>
    <row r="59" spans="1:28" x14ac:dyDescent="0.3">
      <c r="A59" s="4">
        <v>81000023</v>
      </c>
      <c r="B59" s="4">
        <f>VLOOKUP(A59,属性!A:G,7,0)</f>
        <v>1</v>
      </c>
      <c r="C59" s="4">
        <f>INDEX(属性!E:E,MATCH(升星!A59,属性!A:A,0))</f>
        <v>4</v>
      </c>
      <c r="D59" s="4" t="str">
        <f>INDEX(属性!I:I,MATCH(升星!A59,属性!A:A,0))</f>
        <v>block</v>
      </c>
      <c r="E59" s="4">
        <v>1</v>
      </c>
      <c r="F59" s="11">
        <v>10</v>
      </c>
      <c r="G59" s="4">
        <v>0</v>
      </c>
      <c r="H59" s="4">
        <f t="shared" si="3"/>
        <v>0</v>
      </c>
      <c r="I59" s="4">
        <f t="shared" si="4"/>
        <v>0</v>
      </c>
      <c r="J59" s="4">
        <f t="shared" si="7"/>
        <v>0</v>
      </c>
      <c r="K59" s="4">
        <f t="shared" si="8"/>
        <v>2000</v>
      </c>
      <c r="L59" s="4">
        <v>0</v>
      </c>
      <c r="M59" s="4">
        <v>0</v>
      </c>
      <c r="N59" s="4">
        <v>0</v>
      </c>
      <c r="O59" s="4">
        <f>IF(J59=0,0,VLOOKUP(C59&amp;E59,系数!AT:AU,2,0))</f>
        <v>0</v>
      </c>
      <c r="P59" s="4">
        <f>IF(K59=0,0,VLOOKUP(C59&amp;E59,系数!AT:AU,2,0))</f>
        <v>50</v>
      </c>
      <c r="Q59" s="4">
        <v>25</v>
      </c>
      <c r="R59" s="6">
        <v>5120881</v>
      </c>
      <c r="S59" s="4">
        <f>VLOOKUP(C59&amp;","&amp;E59,系数!$V$2:$W$22,2,0)</f>
        <v>5</v>
      </c>
      <c r="T59" s="4">
        <f>VLOOKUP(C59&amp;","&amp;E59,系数!$V$2:$X$22,3,0)</f>
        <v>400</v>
      </c>
      <c r="U59" s="4" t="s">
        <v>40</v>
      </c>
      <c r="V59" s="6">
        <f t="shared" si="5"/>
        <v>5120881</v>
      </c>
      <c r="W59" s="4">
        <f t="shared" si="9"/>
        <v>2</v>
      </c>
      <c r="X59" s="4">
        <f t="shared" si="10"/>
        <v>600</v>
      </c>
      <c r="Y59" s="4" t="s">
        <v>91</v>
      </c>
      <c r="Z59" s="6"/>
      <c r="AA59" s="4">
        <f t="shared" si="11"/>
        <v>200</v>
      </c>
      <c r="AB59" s="4">
        <f>VLOOKUP(E59,系数!$AL$1:$AP$8,MATCH(升星!C59,圣物升星,0),0)</f>
        <v>5</v>
      </c>
    </row>
    <row r="60" spans="1:28" x14ac:dyDescent="0.3">
      <c r="A60" s="4">
        <v>81000024</v>
      </c>
      <c r="B60" s="4">
        <f>VLOOKUP(A60,属性!A:G,7,0)</f>
        <v>1</v>
      </c>
      <c r="C60" s="4">
        <f>INDEX(属性!E:E,MATCH(升星!A60,属性!A:A,0))</f>
        <v>4</v>
      </c>
      <c r="D60" s="4" t="str">
        <f>INDEX(属性!I:I,MATCH(升星!A60,属性!A:A,0))</f>
        <v>broke</v>
      </c>
      <c r="E60" s="4">
        <v>1</v>
      </c>
      <c r="F60" s="11">
        <v>10</v>
      </c>
      <c r="G60" s="4">
        <v>0</v>
      </c>
      <c r="H60" s="4">
        <f t="shared" si="3"/>
        <v>0</v>
      </c>
      <c r="I60" s="4">
        <f t="shared" si="4"/>
        <v>0</v>
      </c>
      <c r="J60" s="4">
        <f t="shared" si="7"/>
        <v>0</v>
      </c>
      <c r="K60" s="4">
        <f t="shared" si="8"/>
        <v>2000</v>
      </c>
      <c r="L60" s="4">
        <v>0</v>
      </c>
      <c r="M60" s="4">
        <v>0</v>
      </c>
      <c r="N60" s="4">
        <v>0</v>
      </c>
      <c r="O60" s="4">
        <f>IF(J60=0,0,VLOOKUP(C60&amp;E60,系数!AT:AU,2,0))</f>
        <v>0</v>
      </c>
      <c r="P60" s="4">
        <f>IF(K60=0,0,VLOOKUP(C60&amp;E60,系数!AT:AU,2,0))</f>
        <v>50</v>
      </c>
      <c r="Q60" s="4">
        <v>25</v>
      </c>
      <c r="R60" s="6">
        <v>5120881</v>
      </c>
      <c r="S60" s="4">
        <f>VLOOKUP(C60&amp;","&amp;E60,系数!$V$2:$W$22,2,0)</f>
        <v>5</v>
      </c>
      <c r="T60" s="4">
        <f>VLOOKUP(C60&amp;","&amp;E60,系数!$V$2:$X$22,3,0)</f>
        <v>400</v>
      </c>
      <c r="U60" s="4" t="s">
        <v>40</v>
      </c>
      <c r="V60" s="6">
        <f t="shared" si="5"/>
        <v>5120881</v>
      </c>
      <c r="W60" s="4">
        <f t="shared" si="9"/>
        <v>2</v>
      </c>
      <c r="X60" s="4">
        <f t="shared" si="10"/>
        <v>600</v>
      </c>
      <c r="Y60" s="4" t="s">
        <v>91</v>
      </c>
      <c r="Z60" s="6"/>
      <c r="AA60" s="4">
        <f t="shared" si="11"/>
        <v>200</v>
      </c>
      <c r="AB60" s="4">
        <f>VLOOKUP(E60,系数!$AL$1:$AP$8,MATCH(升星!C60,圣物升星,0),0)</f>
        <v>5</v>
      </c>
    </row>
    <row r="61" spans="1:28" x14ac:dyDescent="0.3">
      <c r="A61" s="4">
        <v>81000025</v>
      </c>
      <c r="B61" s="4">
        <f>VLOOKUP(A61,属性!A:G,7,0)</f>
        <v>1</v>
      </c>
      <c r="C61" s="4">
        <f>INDEX(属性!E:E,MATCH(升星!A61,属性!A:A,0))</f>
        <v>4</v>
      </c>
      <c r="D61" s="4" t="str">
        <f>INDEX(属性!I:I,MATCH(升星!A61,属性!A:A,0))</f>
        <v>heal</v>
      </c>
      <c r="E61" s="4">
        <v>1</v>
      </c>
      <c r="F61" s="11">
        <v>10</v>
      </c>
      <c r="G61" s="4">
        <v>0</v>
      </c>
      <c r="H61" s="4">
        <f t="shared" si="3"/>
        <v>0</v>
      </c>
      <c r="I61" s="4">
        <f t="shared" si="4"/>
        <v>0</v>
      </c>
      <c r="J61" s="4">
        <f t="shared" si="7"/>
        <v>0</v>
      </c>
      <c r="K61" s="4">
        <f t="shared" si="8"/>
        <v>2000</v>
      </c>
      <c r="L61" s="4">
        <v>0</v>
      </c>
      <c r="M61" s="4">
        <v>0</v>
      </c>
      <c r="N61" s="4">
        <v>0</v>
      </c>
      <c r="O61" s="4">
        <f>IF(J61=0,0,VLOOKUP(C61&amp;E61,系数!AT:AU,2,0))</f>
        <v>0</v>
      </c>
      <c r="P61" s="4">
        <f>IF(K61=0,0,VLOOKUP(C61&amp;E61,系数!AT:AU,2,0))</f>
        <v>50</v>
      </c>
      <c r="Q61" s="4">
        <v>200</v>
      </c>
      <c r="R61" s="6">
        <v>5120881</v>
      </c>
      <c r="S61" s="4">
        <f>VLOOKUP(C61&amp;","&amp;E61,系数!$V$2:$W$22,2,0)</f>
        <v>5</v>
      </c>
      <c r="T61" s="4">
        <f>VLOOKUP(C61&amp;","&amp;E61,系数!$V$2:$X$22,3,0)</f>
        <v>400</v>
      </c>
      <c r="U61" s="4" t="s">
        <v>40</v>
      </c>
      <c r="V61" s="6">
        <f t="shared" si="5"/>
        <v>5120881</v>
      </c>
      <c r="W61" s="4">
        <f t="shared" si="9"/>
        <v>2</v>
      </c>
      <c r="X61" s="4">
        <f t="shared" si="10"/>
        <v>600</v>
      </c>
      <c r="Y61" s="4" t="s">
        <v>91</v>
      </c>
      <c r="Z61" s="6"/>
      <c r="AA61" s="4">
        <f t="shared" si="11"/>
        <v>200</v>
      </c>
      <c r="AB61" s="4">
        <f>VLOOKUP(E61,系数!$AL$1:$AP$8,MATCH(升星!C61,圣物升星,0),0)</f>
        <v>5</v>
      </c>
    </row>
    <row r="62" spans="1:28" x14ac:dyDescent="0.3">
      <c r="A62" s="4">
        <v>81000026</v>
      </c>
      <c r="B62" s="4">
        <f>VLOOKUP(A62,属性!A:G,7,0)</f>
        <v>1</v>
      </c>
      <c r="C62" s="4">
        <f>INDEX(属性!E:E,MATCH(升星!A62,属性!A:A,0))</f>
        <v>4</v>
      </c>
      <c r="D62" s="4" t="str">
        <f>INDEX(属性!I:I,MATCH(升星!A62,属性!A:A,0))</f>
        <v>atkrate</v>
      </c>
      <c r="E62" s="4">
        <v>1</v>
      </c>
      <c r="F62" s="11">
        <v>10</v>
      </c>
      <c r="G62" s="4">
        <v>0</v>
      </c>
      <c r="H62" s="4">
        <f t="shared" si="3"/>
        <v>0</v>
      </c>
      <c r="I62" s="4">
        <f t="shared" si="4"/>
        <v>0</v>
      </c>
      <c r="J62" s="4">
        <f t="shared" si="7"/>
        <v>0</v>
      </c>
      <c r="K62" s="4">
        <f t="shared" si="8"/>
        <v>2000</v>
      </c>
      <c r="L62" s="4">
        <v>0</v>
      </c>
      <c r="M62" s="4">
        <v>0</v>
      </c>
      <c r="N62" s="4">
        <v>0</v>
      </c>
      <c r="O62" s="4">
        <f>IF(J62=0,0,VLOOKUP(C62&amp;E62,系数!AT:AU,2,0))</f>
        <v>0</v>
      </c>
      <c r="P62" s="4">
        <f>IF(K62=0,0,VLOOKUP(C62&amp;E62,系数!AT:AU,2,0))</f>
        <v>50</v>
      </c>
      <c r="Q62" s="4">
        <v>300</v>
      </c>
      <c r="R62" s="6">
        <v>5120881</v>
      </c>
      <c r="S62" s="4">
        <f>VLOOKUP(C62&amp;","&amp;E62,系数!$V$2:$W$22,2,0)</f>
        <v>5</v>
      </c>
      <c r="T62" s="4">
        <f>VLOOKUP(C62&amp;","&amp;E62,系数!$V$2:$X$22,3,0)</f>
        <v>400</v>
      </c>
      <c r="U62" s="4" t="s">
        <v>40</v>
      </c>
      <c r="V62" s="6">
        <f t="shared" si="5"/>
        <v>5120881</v>
      </c>
      <c r="W62" s="4">
        <f t="shared" si="9"/>
        <v>2</v>
      </c>
      <c r="X62" s="4">
        <f t="shared" si="10"/>
        <v>600</v>
      </c>
      <c r="Y62" s="4" t="s">
        <v>91</v>
      </c>
      <c r="Z62" s="6"/>
      <c r="AA62" s="4">
        <f t="shared" si="11"/>
        <v>200</v>
      </c>
      <c r="AB62" s="4">
        <f>VLOOKUP(E62,系数!$AL$1:$AP$8,MATCH(升星!C62,圣物升星,0),0)</f>
        <v>5</v>
      </c>
    </row>
    <row r="63" spans="1:28" x14ac:dyDescent="0.3">
      <c r="A63" s="4">
        <v>81000027</v>
      </c>
      <c r="B63" s="4">
        <f>VLOOKUP(A63,属性!A:G,7,0)</f>
        <v>2</v>
      </c>
      <c r="C63" s="4">
        <f>INDEX(属性!E:E,MATCH(升星!A63,属性!A:A,0))</f>
        <v>4</v>
      </c>
      <c r="D63" s="4" t="str">
        <f>INDEX(属性!I:I,MATCH(升星!A63,属性!A:A,0))</f>
        <v>hit</v>
      </c>
      <c r="E63" s="4">
        <v>1</v>
      </c>
      <c r="F63" s="11">
        <v>10</v>
      </c>
      <c r="G63" s="4">
        <v>0</v>
      </c>
      <c r="H63" s="4">
        <f t="shared" si="3"/>
        <v>0</v>
      </c>
      <c r="I63" s="4">
        <f t="shared" si="4"/>
        <v>0</v>
      </c>
      <c r="J63" s="4">
        <f t="shared" si="7"/>
        <v>2000</v>
      </c>
      <c r="K63" s="4">
        <f t="shared" si="8"/>
        <v>0</v>
      </c>
      <c r="L63" s="4">
        <v>0</v>
      </c>
      <c r="M63" s="4">
        <v>0</v>
      </c>
      <c r="N63" s="4">
        <v>0</v>
      </c>
      <c r="O63" s="4">
        <f>IF(J63=0,0,VLOOKUP(C63&amp;E63,系数!AT:AU,2,0))</f>
        <v>50</v>
      </c>
      <c r="P63" s="4">
        <f>IF(K63=0,0,VLOOKUP(C63&amp;E63,系数!AT:AU,2,0))</f>
        <v>0</v>
      </c>
      <c r="Q63" s="4">
        <f>Q55</f>
        <v>50</v>
      </c>
      <c r="R63" s="6">
        <v>5120881</v>
      </c>
      <c r="S63" s="4">
        <f>VLOOKUP(C63&amp;","&amp;E63,系数!$V$2:$W$22,2,0)</f>
        <v>5</v>
      </c>
      <c r="T63" s="4">
        <f>VLOOKUP(C63&amp;","&amp;E63,系数!$V$2:$X$22,3,0)</f>
        <v>400</v>
      </c>
      <c r="U63" s="4" t="s">
        <v>40</v>
      </c>
      <c r="V63" s="6">
        <f t="shared" si="5"/>
        <v>5120881</v>
      </c>
      <c r="W63" s="4">
        <f t="shared" si="9"/>
        <v>2</v>
      </c>
      <c r="X63" s="4">
        <f t="shared" si="10"/>
        <v>600</v>
      </c>
      <c r="Y63" s="4" t="s">
        <v>91</v>
      </c>
      <c r="Z63" s="6"/>
      <c r="AA63" s="4">
        <f t="shared" si="11"/>
        <v>200</v>
      </c>
      <c r="AB63" s="4">
        <f>VLOOKUP(E63,系数!$AL$1:$AP$8,MATCH(升星!C63,圣物升星,0),0)</f>
        <v>5</v>
      </c>
    </row>
    <row r="64" spans="1:28" x14ac:dyDescent="0.3">
      <c r="A64" s="4">
        <v>81000028</v>
      </c>
      <c r="B64" s="4">
        <f>VLOOKUP(A64,属性!A:G,7,0)</f>
        <v>2</v>
      </c>
      <c r="C64" s="4">
        <f>INDEX(属性!E:E,MATCH(升星!A64,属性!A:A,0))</f>
        <v>4</v>
      </c>
      <c r="D64" s="4" t="str">
        <f>INDEX(属性!I:I,MATCH(升星!A64,属性!A:A,0))</f>
        <v>dodge</v>
      </c>
      <c r="E64" s="4">
        <v>1</v>
      </c>
      <c r="F64" s="11">
        <v>10</v>
      </c>
      <c r="G64" s="4">
        <v>0</v>
      </c>
      <c r="H64" s="4">
        <f t="shared" si="3"/>
        <v>0</v>
      </c>
      <c r="I64" s="4">
        <f t="shared" si="4"/>
        <v>0</v>
      </c>
      <c r="J64" s="4">
        <f t="shared" si="7"/>
        <v>2000</v>
      </c>
      <c r="K64" s="4">
        <f t="shared" si="8"/>
        <v>0</v>
      </c>
      <c r="L64" s="4">
        <v>0</v>
      </c>
      <c r="M64" s="4">
        <v>0</v>
      </c>
      <c r="N64" s="4">
        <v>0</v>
      </c>
      <c r="O64" s="4">
        <f>IF(J64=0,0,VLOOKUP(C64&amp;E64,系数!AT:AU,2,0))</f>
        <v>50</v>
      </c>
      <c r="P64" s="4">
        <f>IF(K64=0,0,VLOOKUP(C64&amp;E64,系数!AT:AU,2,0))</f>
        <v>0</v>
      </c>
      <c r="Q64" s="4">
        <f t="shared" ref="Q64:Q70" si="12">Q56</f>
        <v>50</v>
      </c>
      <c r="R64" s="6">
        <v>5120881</v>
      </c>
      <c r="S64" s="4">
        <f>VLOOKUP(C64&amp;","&amp;E64,系数!$V$2:$W$22,2,0)</f>
        <v>5</v>
      </c>
      <c r="T64" s="4">
        <f>VLOOKUP(C64&amp;","&amp;E64,系数!$V$2:$X$22,3,0)</f>
        <v>400</v>
      </c>
      <c r="U64" s="4" t="s">
        <v>40</v>
      </c>
      <c r="V64" s="6">
        <f t="shared" si="5"/>
        <v>5120881</v>
      </c>
      <c r="W64" s="4">
        <f t="shared" si="9"/>
        <v>2</v>
      </c>
      <c r="X64" s="4">
        <f t="shared" si="10"/>
        <v>600</v>
      </c>
      <c r="Y64" s="4" t="s">
        <v>91</v>
      </c>
      <c r="Z64" s="6"/>
      <c r="AA64" s="4">
        <f t="shared" si="11"/>
        <v>200</v>
      </c>
      <c r="AB64" s="4">
        <f>VLOOKUP(E64,系数!$AL$1:$AP$8,MATCH(升星!C64,圣物升星,0),0)</f>
        <v>5</v>
      </c>
    </row>
    <row r="65" spans="1:28" x14ac:dyDescent="0.3">
      <c r="A65" s="4">
        <v>81000029</v>
      </c>
      <c r="B65" s="4">
        <f>VLOOKUP(A65,属性!A:G,7,0)</f>
        <v>2</v>
      </c>
      <c r="C65" s="4">
        <f>INDEX(属性!E:E,MATCH(升星!A65,属性!A:A,0))</f>
        <v>4</v>
      </c>
      <c r="D65" s="4" t="str">
        <f>INDEX(属性!I:I,MATCH(升星!A65,属性!A:A,0))</f>
        <v>critical</v>
      </c>
      <c r="E65" s="4">
        <v>1</v>
      </c>
      <c r="F65" s="11">
        <v>10</v>
      </c>
      <c r="G65" s="4">
        <v>0</v>
      </c>
      <c r="H65" s="4">
        <f t="shared" si="3"/>
        <v>0</v>
      </c>
      <c r="I65" s="4">
        <f t="shared" si="4"/>
        <v>0</v>
      </c>
      <c r="J65" s="4">
        <f t="shared" si="7"/>
        <v>2000</v>
      </c>
      <c r="K65" s="4">
        <f t="shared" si="8"/>
        <v>0</v>
      </c>
      <c r="L65" s="4">
        <v>0</v>
      </c>
      <c r="M65" s="4">
        <v>0</v>
      </c>
      <c r="N65" s="4">
        <v>0</v>
      </c>
      <c r="O65" s="4">
        <f>IF(J65=0,0,VLOOKUP(C65&amp;E65,系数!AT:AU,2,0))</f>
        <v>50</v>
      </c>
      <c r="P65" s="4">
        <f>IF(K65=0,0,VLOOKUP(C65&amp;E65,系数!AT:AU,2,0))</f>
        <v>0</v>
      </c>
      <c r="Q65" s="4">
        <f t="shared" si="12"/>
        <v>25</v>
      </c>
      <c r="R65" s="6">
        <v>5120881</v>
      </c>
      <c r="S65" s="4">
        <f>VLOOKUP(C65&amp;","&amp;E65,系数!$V$2:$W$22,2,0)</f>
        <v>5</v>
      </c>
      <c r="T65" s="4">
        <f>VLOOKUP(C65&amp;","&amp;E65,系数!$V$2:$X$22,3,0)</f>
        <v>400</v>
      </c>
      <c r="U65" s="4" t="s">
        <v>40</v>
      </c>
      <c r="V65" s="6">
        <f t="shared" si="5"/>
        <v>5120881</v>
      </c>
      <c r="W65" s="4">
        <f t="shared" si="9"/>
        <v>2</v>
      </c>
      <c r="X65" s="4">
        <f t="shared" si="10"/>
        <v>600</v>
      </c>
      <c r="Y65" s="4" t="s">
        <v>91</v>
      </c>
      <c r="Z65" s="6"/>
      <c r="AA65" s="4">
        <f t="shared" si="11"/>
        <v>200</v>
      </c>
      <c r="AB65" s="4">
        <f>VLOOKUP(E65,系数!$AL$1:$AP$8,MATCH(升星!C65,圣物升星,0),0)</f>
        <v>5</v>
      </c>
    </row>
    <row r="66" spans="1:28" x14ac:dyDescent="0.3">
      <c r="A66" s="4">
        <v>81000030</v>
      </c>
      <c r="B66" s="4">
        <f>VLOOKUP(A66,属性!A:G,7,0)</f>
        <v>2</v>
      </c>
      <c r="C66" s="4">
        <f>INDEX(属性!E:E,MATCH(升星!A66,属性!A:A,0))</f>
        <v>4</v>
      </c>
      <c r="D66" s="4" t="str">
        <f>INDEX(属性!I:I,MATCH(升星!A66,属性!A:A,0))</f>
        <v>resilience</v>
      </c>
      <c r="E66" s="4">
        <v>1</v>
      </c>
      <c r="F66" s="11">
        <v>10</v>
      </c>
      <c r="G66" s="4">
        <v>0</v>
      </c>
      <c r="H66" s="4">
        <f t="shared" si="3"/>
        <v>0</v>
      </c>
      <c r="I66" s="4">
        <f t="shared" si="4"/>
        <v>0</v>
      </c>
      <c r="J66" s="4">
        <f t="shared" si="7"/>
        <v>2000</v>
      </c>
      <c r="K66" s="4">
        <f t="shared" si="8"/>
        <v>0</v>
      </c>
      <c r="L66" s="4">
        <v>0</v>
      </c>
      <c r="M66" s="4">
        <v>0</v>
      </c>
      <c r="N66" s="4">
        <v>0</v>
      </c>
      <c r="O66" s="4">
        <f>IF(J66=0,0,VLOOKUP(C66&amp;E66,系数!AT:AU,2,0))</f>
        <v>50</v>
      </c>
      <c r="P66" s="4">
        <f>IF(K66=0,0,VLOOKUP(C66&amp;E66,系数!AT:AU,2,0))</f>
        <v>0</v>
      </c>
      <c r="Q66" s="4">
        <f t="shared" si="12"/>
        <v>25</v>
      </c>
      <c r="R66" s="6">
        <v>5120881</v>
      </c>
      <c r="S66" s="4">
        <f>VLOOKUP(C66&amp;","&amp;E66,系数!$V$2:$W$22,2,0)</f>
        <v>5</v>
      </c>
      <c r="T66" s="4">
        <f>VLOOKUP(C66&amp;","&amp;E66,系数!$V$2:$X$22,3,0)</f>
        <v>400</v>
      </c>
      <c r="U66" s="4" t="s">
        <v>40</v>
      </c>
      <c r="V66" s="6">
        <f t="shared" si="5"/>
        <v>5120881</v>
      </c>
      <c r="W66" s="4">
        <f t="shared" si="9"/>
        <v>2</v>
      </c>
      <c r="X66" s="4">
        <f t="shared" si="10"/>
        <v>600</v>
      </c>
      <c r="Y66" s="4" t="s">
        <v>91</v>
      </c>
      <c r="Z66" s="6"/>
      <c r="AA66" s="4">
        <f t="shared" si="11"/>
        <v>200</v>
      </c>
      <c r="AB66" s="4">
        <f>VLOOKUP(E66,系数!$AL$1:$AP$8,MATCH(升星!C66,圣物升星,0),0)</f>
        <v>5</v>
      </c>
    </row>
    <row r="67" spans="1:28" x14ac:dyDescent="0.3">
      <c r="A67" s="4">
        <v>81000031</v>
      </c>
      <c r="B67" s="4">
        <f>VLOOKUP(A67,属性!A:G,7,0)</f>
        <v>2</v>
      </c>
      <c r="C67" s="4">
        <f>INDEX(属性!E:E,MATCH(升星!A67,属性!A:A,0))</f>
        <v>4</v>
      </c>
      <c r="D67" s="4" t="str">
        <f>INDEX(属性!I:I,MATCH(升星!A67,属性!A:A,0))</f>
        <v>block</v>
      </c>
      <c r="E67" s="4">
        <v>1</v>
      </c>
      <c r="F67" s="11">
        <v>10</v>
      </c>
      <c r="G67" s="4">
        <v>0</v>
      </c>
      <c r="H67" s="4">
        <f t="shared" si="3"/>
        <v>0</v>
      </c>
      <c r="I67" s="4">
        <f t="shared" si="4"/>
        <v>0</v>
      </c>
      <c r="J67" s="4">
        <f t="shared" si="7"/>
        <v>2000</v>
      </c>
      <c r="K67" s="4">
        <f t="shared" si="8"/>
        <v>0</v>
      </c>
      <c r="L67" s="4">
        <v>0</v>
      </c>
      <c r="M67" s="4">
        <v>0</v>
      </c>
      <c r="N67" s="4">
        <v>0</v>
      </c>
      <c r="O67" s="4">
        <f>IF(J67=0,0,VLOOKUP(C67&amp;E67,系数!AT:AU,2,0))</f>
        <v>50</v>
      </c>
      <c r="P67" s="4">
        <f>IF(K67=0,0,VLOOKUP(C67&amp;E67,系数!AT:AU,2,0))</f>
        <v>0</v>
      </c>
      <c r="Q67" s="4">
        <f t="shared" si="12"/>
        <v>25</v>
      </c>
      <c r="R67" s="6">
        <v>5120881</v>
      </c>
      <c r="S67" s="4">
        <f>VLOOKUP(C67&amp;","&amp;E67,系数!$V$2:$W$22,2,0)</f>
        <v>5</v>
      </c>
      <c r="T67" s="4">
        <f>VLOOKUP(C67&amp;","&amp;E67,系数!$V$2:$X$22,3,0)</f>
        <v>400</v>
      </c>
      <c r="U67" s="4" t="s">
        <v>40</v>
      </c>
      <c r="V67" s="6">
        <f t="shared" si="5"/>
        <v>5120881</v>
      </c>
      <c r="W67" s="4">
        <f t="shared" si="9"/>
        <v>2</v>
      </c>
      <c r="X67" s="4">
        <f t="shared" si="10"/>
        <v>600</v>
      </c>
      <c r="Y67" s="4" t="s">
        <v>91</v>
      </c>
      <c r="Z67" s="6"/>
      <c r="AA67" s="4">
        <f t="shared" si="11"/>
        <v>200</v>
      </c>
      <c r="AB67" s="4">
        <f>VLOOKUP(E67,系数!$AL$1:$AP$8,MATCH(升星!C67,圣物升星,0),0)</f>
        <v>5</v>
      </c>
    </row>
    <row r="68" spans="1:28" x14ac:dyDescent="0.3">
      <c r="A68" s="4">
        <v>81000032</v>
      </c>
      <c r="B68" s="4">
        <f>VLOOKUP(A68,属性!A:G,7,0)</f>
        <v>2</v>
      </c>
      <c r="C68" s="4">
        <f>INDEX(属性!E:E,MATCH(升星!A68,属性!A:A,0))</f>
        <v>4</v>
      </c>
      <c r="D68" s="4" t="str">
        <f>INDEX(属性!I:I,MATCH(升星!A68,属性!A:A,0))</f>
        <v>broke</v>
      </c>
      <c r="E68" s="4">
        <v>1</v>
      </c>
      <c r="F68" s="11">
        <v>10</v>
      </c>
      <c r="G68" s="4">
        <v>0</v>
      </c>
      <c r="H68" s="4">
        <f t="shared" ref="H68:H131" si="13">G68</f>
        <v>0</v>
      </c>
      <c r="I68" s="4">
        <f t="shared" ref="I68:I131" si="14">H68</f>
        <v>0</v>
      </c>
      <c r="J68" s="4">
        <f t="shared" si="7"/>
        <v>2000</v>
      </c>
      <c r="K68" s="4">
        <f t="shared" si="8"/>
        <v>0</v>
      </c>
      <c r="L68" s="4">
        <v>0</v>
      </c>
      <c r="M68" s="4">
        <v>0</v>
      </c>
      <c r="N68" s="4">
        <v>0</v>
      </c>
      <c r="O68" s="4">
        <f>IF(J68=0,0,VLOOKUP(C68&amp;E68,系数!AT:AU,2,0))</f>
        <v>50</v>
      </c>
      <c r="P68" s="4">
        <f>IF(K68=0,0,VLOOKUP(C68&amp;E68,系数!AT:AU,2,0))</f>
        <v>0</v>
      </c>
      <c r="Q68" s="4">
        <f t="shared" si="12"/>
        <v>25</v>
      </c>
      <c r="R68" s="6">
        <v>5120881</v>
      </c>
      <c r="S68" s="4">
        <f>VLOOKUP(C68&amp;","&amp;E68,系数!$V$2:$W$22,2,0)</f>
        <v>5</v>
      </c>
      <c r="T68" s="4">
        <f>VLOOKUP(C68&amp;","&amp;E68,系数!$V$2:$X$22,3,0)</f>
        <v>400</v>
      </c>
      <c r="U68" s="4" t="s">
        <v>40</v>
      </c>
      <c r="V68" s="6">
        <f t="shared" ref="V68:V131" si="15">R68</f>
        <v>5120881</v>
      </c>
      <c r="W68" s="4">
        <f t="shared" si="9"/>
        <v>2</v>
      </c>
      <c r="X68" s="4">
        <f t="shared" si="10"/>
        <v>600</v>
      </c>
      <c r="Y68" s="4" t="s">
        <v>91</v>
      </c>
      <c r="Z68" s="6"/>
      <c r="AA68" s="4">
        <f t="shared" si="11"/>
        <v>200</v>
      </c>
      <c r="AB68" s="4">
        <f>VLOOKUP(E68,系数!$AL$1:$AP$8,MATCH(升星!C68,圣物升星,0),0)</f>
        <v>5</v>
      </c>
    </row>
    <row r="69" spans="1:28" x14ac:dyDescent="0.3">
      <c r="A69" s="4">
        <v>81000033</v>
      </c>
      <c r="B69" s="4">
        <f>VLOOKUP(A69,属性!A:G,7,0)</f>
        <v>2</v>
      </c>
      <c r="C69" s="4">
        <f>INDEX(属性!E:E,MATCH(升星!A69,属性!A:A,0))</f>
        <v>4</v>
      </c>
      <c r="D69" s="4" t="str">
        <f>INDEX(属性!I:I,MATCH(升星!A69,属性!A:A,0))</f>
        <v>heal</v>
      </c>
      <c r="E69" s="4">
        <v>1</v>
      </c>
      <c r="F69" s="11">
        <v>10</v>
      </c>
      <c r="G69" s="4">
        <v>0</v>
      </c>
      <c r="H69" s="4">
        <f t="shared" si="13"/>
        <v>0</v>
      </c>
      <c r="I69" s="4">
        <f t="shared" si="14"/>
        <v>0</v>
      </c>
      <c r="J69" s="4">
        <f t="shared" si="7"/>
        <v>2000</v>
      </c>
      <c r="K69" s="4">
        <f t="shared" si="8"/>
        <v>0</v>
      </c>
      <c r="L69" s="4">
        <v>0</v>
      </c>
      <c r="M69" s="4">
        <v>0</v>
      </c>
      <c r="N69" s="4">
        <v>0</v>
      </c>
      <c r="O69" s="4">
        <f>IF(J69=0,0,VLOOKUP(C69&amp;E69,系数!AT:AU,2,0))</f>
        <v>50</v>
      </c>
      <c r="P69" s="4">
        <f>IF(K69=0,0,VLOOKUP(C69&amp;E69,系数!AT:AU,2,0))</f>
        <v>0</v>
      </c>
      <c r="Q69" s="4">
        <f t="shared" si="12"/>
        <v>200</v>
      </c>
      <c r="R69" s="6">
        <v>5120881</v>
      </c>
      <c r="S69" s="4">
        <f>VLOOKUP(C69&amp;","&amp;E69,系数!$V$2:$W$22,2,0)</f>
        <v>5</v>
      </c>
      <c r="T69" s="4">
        <f>VLOOKUP(C69&amp;","&amp;E69,系数!$V$2:$X$22,3,0)</f>
        <v>400</v>
      </c>
      <c r="U69" s="4" t="s">
        <v>40</v>
      </c>
      <c r="V69" s="6">
        <f t="shared" si="15"/>
        <v>5120881</v>
      </c>
      <c r="W69" s="4">
        <f t="shared" si="9"/>
        <v>2</v>
      </c>
      <c r="X69" s="4">
        <f t="shared" si="10"/>
        <v>600</v>
      </c>
      <c r="Y69" s="4" t="s">
        <v>91</v>
      </c>
      <c r="Z69" s="6"/>
      <c r="AA69" s="4">
        <f t="shared" si="11"/>
        <v>200</v>
      </c>
      <c r="AB69" s="4">
        <f>VLOOKUP(E69,系数!$AL$1:$AP$8,MATCH(升星!C69,圣物升星,0),0)</f>
        <v>5</v>
      </c>
    </row>
    <row r="70" spans="1:28" x14ac:dyDescent="0.3">
      <c r="A70" s="4">
        <v>81000034</v>
      </c>
      <c r="B70" s="4">
        <f>VLOOKUP(A70,属性!A:G,7,0)</f>
        <v>2</v>
      </c>
      <c r="C70" s="4">
        <f>INDEX(属性!E:E,MATCH(升星!A70,属性!A:A,0))</f>
        <v>4</v>
      </c>
      <c r="D70" s="4" t="str">
        <f>INDEX(属性!I:I,MATCH(升星!A70,属性!A:A,0))</f>
        <v>atkrate</v>
      </c>
      <c r="E70" s="4">
        <v>1</v>
      </c>
      <c r="F70" s="11">
        <v>10</v>
      </c>
      <c r="G70" s="4">
        <v>0</v>
      </c>
      <c r="H70" s="4">
        <f t="shared" si="13"/>
        <v>0</v>
      </c>
      <c r="I70" s="4">
        <f t="shared" si="14"/>
        <v>0</v>
      </c>
      <c r="J70" s="4">
        <f t="shared" si="7"/>
        <v>2000</v>
      </c>
      <c r="K70" s="4">
        <f t="shared" si="8"/>
        <v>0</v>
      </c>
      <c r="L70" s="4">
        <v>0</v>
      </c>
      <c r="M70" s="4">
        <v>0</v>
      </c>
      <c r="N70" s="4">
        <v>0</v>
      </c>
      <c r="O70" s="4">
        <f>IF(J70=0,0,VLOOKUP(C70&amp;E70,系数!AT:AU,2,0))</f>
        <v>50</v>
      </c>
      <c r="P70" s="4">
        <f>IF(K70=0,0,VLOOKUP(C70&amp;E70,系数!AT:AU,2,0))</f>
        <v>0</v>
      </c>
      <c r="Q70" s="4">
        <f t="shared" si="12"/>
        <v>300</v>
      </c>
      <c r="R70" s="6">
        <v>5120881</v>
      </c>
      <c r="S70" s="4">
        <f>VLOOKUP(C70&amp;","&amp;E70,系数!$V$2:$W$22,2,0)</f>
        <v>5</v>
      </c>
      <c r="T70" s="4">
        <f>VLOOKUP(C70&amp;","&amp;E70,系数!$V$2:$X$22,3,0)</f>
        <v>400</v>
      </c>
      <c r="U70" s="4" t="s">
        <v>40</v>
      </c>
      <c r="V70" s="6">
        <f t="shared" si="15"/>
        <v>5120881</v>
      </c>
      <c r="W70" s="4">
        <f t="shared" si="9"/>
        <v>2</v>
      </c>
      <c r="X70" s="4">
        <f t="shared" si="10"/>
        <v>600</v>
      </c>
      <c r="Y70" s="4" t="s">
        <v>91</v>
      </c>
      <c r="Z70" s="6"/>
      <c r="AA70" s="4">
        <f t="shared" si="11"/>
        <v>200</v>
      </c>
      <c r="AB70" s="4">
        <f>VLOOKUP(E70,系数!$AL$1:$AP$8,MATCH(升星!C70,圣物升星,0),0)</f>
        <v>5</v>
      </c>
    </row>
    <row r="71" spans="1:28" x14ac:dyDescent="0.3">
      <c r="A71" s="4">
        <v>81000001</v>
      </c>
      <c r="B71" s="4">
        <f>VLOOKUP(A71,属性!A:G,7,0)</f>
        <v>1</v>
      </c>
      <c r="C71" s="4">
        <f>INDEX(属性!E:E,MATCH(升星!A71,属性!A:A,0))</f>
        <v>2</v>
      </c>
      <c r="D71" s="4" t="str">
        <f>INDEX(属性!I:I,MATCH(升星!A71,属性!A:A,0))</f>
        <v>hit</v>
      </c>
      <c r="E71" s="4">
        <f t="shared" ref="E71:E134" si="16">E37+1</f>
        <v>2</v>
      </c>
      <c r="F71" s="11">
        <f>F37+10</f>
        <v>20</v>
      </c>
      <c r="G71" s="4">
        <v>0</v>
      </c>
      <c r="H71" s="4">
        <f t="shared" si="13"/>
        <v>0</v>
      </c>
      <c r="I71" s="4">
        <f t="shared" si="14"/>
        <v>0</v>
      </c>
      <c r="J71" s="4">
        <f>IF(J37=0,0,J37+2000)</f>
        <v>0</v>
      </c>
      <c r="K71" s="4">
        <f>IF(K37=0,0,K37+2000)</f>
        <v>4000</v>
      </c>
      <c r="L71" s="4">
        <v>0</v>
      </c>
      <c r="M71" s="4">
        <v>0</v>
      </c>
      <c r="N71" s="4">
        <v>0</v>
      </c>
      <c r="O71" s="4">
        <f>IF(J71=0,0,VLOOKUP(C71&amp;E71,系数!AT:AU,2,0))</f>
        <v>0</v>
      </c>
      <c r="P71" s="4">
        <f>IF(K71=0,0,VLOOKUP(C71&amp;E71,系数!AT:AU,2,0))</f>
        <v>40</v>
      </c>
      <c r="Q71" s="4">
        <f>INT(Q37*2)</f>
        <v>40</v>
      </c>
      <c r="R71" s="6">
        <f t="shared" ref="R71:R134" si="17">R37</f>
        <v>5120879</v>
      </c>
      <c r="S71" s="4">
        <f>VLOOKUP(C71&amp;","&amp;E71,系数!$V$2:$W$22,2,0)</f>
        <v>10</v>
      </c>
      <c r="T71" s="4">
        <f>VLOOKUP(C71&amp;","&amp;E71,系数!$V$2:$X$22,3,0)</f>
        <v>800</v>
      </c>
      <c r="U71" s="4" t="s">
        <v>40</v>
      </c>
      <c r="V71" s="6">
        <f t="shared" si="15"/>
        <v>5120879</v>
      </c>
      <c r="W71" s="4">
        <f>W37+S37</f>
        <v>7</v>
      </c>
      <c r="X71" s="4">
        <f t="shared" si="10"/>
        <v>1400</v>
      </c>
      <c r="Y71" s="4" t="s">
        <v>91</v>
      </c>
      <c r="Z71" s="6"/>
      <c r="AA71" s="4">
        <f t="shared" si="11"/>
        <v>800</v>
      </c>
      <c r="AB71" s="4">
        <f>VLOOKUP(E71,系数!$AL$1:$AP$8,MATCH(升星!C71,圣物升星,0),0)</f>
        <v>0</v>
      </c>
    </row>
    <row r="72" spans="1:28" x14ac:dyDescent="0.3">
      <c r="A72" s="4">
        <v>81000002</v>
      </c>
      <c r="B72" s="4">
        <f>VLOOKUP(A72,属性!A:G,7,0)</f>
        <v>1</v>
      </c>
      <c r="C72" s="4">
        <f>INDEX(属性!E:E,MATCH(升星!A72,属性!A:A,0))</f>
        <v>2</v>
      </c>
      <c r="D72" s="4" t="str">
        <f>INDEX(属性!I:I,MATCH(升星!A72,属性!A:A,0))</f>
        <v>critical</v>
      </c>
      <c r="E72" s="4">
        <f t="shared" si="16"/>
        <v>2</v>
      </c>
      <c r="F72" s="11">
        <f t="shared" ref="F72:F135" si="18">F38+10</f>
        <v>20</v>
      </c>
      <c r="G72" s="4">
        <v>0</v>
      </c>
      <c r="H72" s="4">
        <f t="shared" si="13"/>
        <v>0</v>
      </c>
      <c r="I72" s="4">
        <f t="shared" si="14"/>
        <v>0</v>
      </c>
      <c r="J72" s="4">
        <f t="shared" ref="J72:K72" si="19">IF(J38=0,0,J38+2000)</f>
        <v>0</v>
      </c>
      <c r="K72" s="4">
        <f t="shared" si="19"/>
        <v>4000</v>
      </c>
      <c r="L72" s="4">
        <v>0</v>
      </c>
      <c r="M72" s="4">
        <v>0</v>
      </c>
      <c r="N72" s="4">
        <v>0</v>
      </c>
      <c r="O72" s="4">
        <f>IF(J72=0,0,VLOOKUP(C72&amp;E72,系数!AT:AU,2,0))</f>
        <v>0</v>
      </c>
      <c r="P72" s="4">
        <f>IF(K72=0,0,VLOOKUP(C72&amp;E72,系数!AT:AU,2,0))</f>
        <v>40</v>
      </c>
      <c r="Q72" s="4">
        <f t="shared" ref="Q72:Q104" si="20">INT(Q38*2)</f>
        <v>20</v>
      </c>
      <c r="R72" s="6">
        <f t="shared" si="17"/>
        <v>5120879</v>
      </c>
      <c r="S72" s="4">
        <f>VLOOKUP(C72&amp;","&amp;E72,系数!$V$2:$W$22,2,0)</f>
        <v>10</v>
      </c>
      <c r="T72" s="4">
        <f>VLOOKUP(C72&amp;","&amp;E72,系数!$V$2:$X$22,3,0)</f>
        <v>800</v>
      </c>
      <c r="U72" s="4" t="s">
        <v>40</v>
      </c>
      <c r="V72" s="6">
        <f t="shared" si="15"/>
        <v>5120879</v>
      </c>
      <c r="W72" s="4">
        <f t="shared" ref="W72:W135" si="21">W38+S38</f>
        <v>7</v>
      </c>
      <c r="X72" s="4">
        <f t="shared" si="10"/>
        <v>1400</v>
      </c>
      <c r="Y72" s="4" t="s">
        <v>91</v>
      </c>
      <c r="Z72" s="6"/>
      <c r="AA72" s="4">
        <f t="shared" si="11"/>
        <v>800</v>
      </c>
      <c r="AB72" s="4">
        <f>VLOOKUP(E72,系数!$AL$1:$AP$8,MATCH(升星!C72,圣物升星,0),0)</f>
        <v>0</v>
      </c>
    </row>
    <row r="73" spans="1:28" x14ac:dyDescent="0.3">
      <c r="A73" s="4">
        <v>81000003</v>
      </c>
      <c r="B73" s="4">
        <f>VLOOKUP(A73,属性!A:G,7,0)</f>
        <v>2</v>
      </c>
      <c r="C73" s="4">
        <f>INDEX(属性!E:E,MATCH(升星!A73,属性!A:A,0))</f>
        <v>2</v>
      </c>
      <c r="D73" s="4" t="str">
        <f>INDEX(属性!I:I,MATCH(升星!A73,属性!A:A,0))</f>
        <v>dodge</v>
      </c>
      <c r="E73" s="4">
        <f t="shared" si="16"/>
        <v>2</v>
      </c>
      <c r="F73" s="11">
        <f t="shared" si="18"/>
        <v>20</v>
      </c>
      <c r="G73" s="4">
        <v>0</v>
      </c>
      <c r="H73" s="4">
        <f t="shared" si="13"/>
        <v>0</v>
      </c>
      <c r="I73" s="4">
        <f t="shared" si="14"/>
        <v>0</v>
      </c>
      <c r="J73" s="4">
        <f t="shared" ref="J73:K73" si="22">IF(J39=0,0,J39+2000)</f>
        <v>4000</v>
      </c>
      <c r="K73" s="4">
        <f t="shared" si="22"/>
        <v>0</v>
      </c>
      <c r="L73" s="4">
        <v>0</v>
      </c>
      <c r="M73" s="4">
        <v>0</v>
      </c>
      <c r="N73" s="4">
        <v>0</v>
      </c>
      <c r="O73" s="4">
        <f>IF(J73=0,0,VLOOKUP(C73&amp;E73,系数!AT:AU,2,0))</f>
        <v>40</v>
      </c>
      <c r="P73" s="4">
        <f>IF(K73=0,0,VLOOKUP(C73&amp;E73,系数!AT:AU,2,0))</f>
        <v>0</v>
      </c>
      <c r="Q73" s="4">
        <f t="shared" si="20"/>
        <v>40</v>
      </c>
      <c r="R73" s="6">
        <f t="shared" si="17"/>
        <v>5120879</v>
      </c>
      <c r="S73" s="4">
        <f>VLOOKUP(C73&amp;","&amp;E73,系数!$V$2:$W$22,2,0)</f>
        <v>10</v>
      </c>
      <c r="T73" s="4">
        <f>VLOOKUP(C73&amp;","&amp;E73,系数!$V$2:$X$22,3,0)</f>
        <v>800</v>
      </c>
      <c r="U73" s="4" t="s">
        <v>40</v>
      </c>
      <c r="V73" s="6">
        <f t="shared" si="15"/>
        <v>5120879</v>
      </c>
      <c r="W73" s="4">
        <f t="shared" si="21"/>
        <v>7</v>
      </c>
      <c r="X73" s="4">
        <f t="shared" si="10"/>
        <v>1400</v>
      </c>
      <c r="Y73" s="4" t="s">
        <v>91</v>
      </c>
      <c r="Z73" s="6"/>
      <c r="AA73" s="4">
        <f t="shared" si="11"/>
        <v>800</v>
      </c>
      <c r="AB73" s="4">
        <f>VLOOKUP(E73,系数!$AL$1:$AP$8,MATCH(升星!C73,圣物升星,0),0)</f>
        <v>0</v>
      </c>
    </row>
    <row r="74" spans="1:28" x14ac:dyDescent="0.3">
      <c r="A74" s="4">
        <v>81000004</v>
      </c>
      <c r="B74" s="4">
        <f>VLOOKUP(A74,属性!A:G,7,0)</f>
        <v>2</v>
      </c>
      <c r="C74" s="4">
        <f>INDEX(属性!E:E,MATCH(升星!A74,属性!A:A,0))</f>
        <v>2</v>
      </c>
      <c r="D74" s="4" t="str">
        <f>INDEX(属性!I:I,MATCH(升星!A74,属性!A:A,0))</f>
        <v>resilience</v>
      </c>
      <c r="E74" s="4">
        <f t="shared" si="16"/>
        <v>2</v>
      </c>
      <c r="F74" s="11">
        <f t="shared" si="18"/>
        <v>20</v>
      </c>
      <c r="G74" s="4">
        <v>0</v>
      </c>
      <c r="H74" s="4">
        <f t="shared" si="13"/>
        <v>0</v>
      </c>
      <c r="I74" s="4">
        <f t="shared" si="14"/>
        <v>0</v>
      </c>
      <c r="J74" s="4">
        <f t="shared" ref="J74:K74" si="23">IF(J40=0,0,J40+2000)</f>
        <v>4000</v>
      </c>
      <c r="K74" s="4">
        <f t="shared" si="23"/>
        <v>0</v>
      </c>
      <c r="L74" s="4">
        <v>0</v>
      </c>
      <c r="M74" s="4">
        <v>0</v>
      </c>
      <c r="N74" s="4">
        <v>0</v>
      </c>
      <c r="O74" s="4">
        <f>IF(J74=0,0,VLOOKUP(C74&amp;E74,系数!AT:AU,2,0))</f>
        <v>40</v>
      </c>
      <c r="P74" s="4">
        <f>IF(K74=0,0,VLOOKUP(C74&amp;E74,系数!AT:AU,2,0))</f>
        <v>0</v>
      </c>
      <c r="Q74" s="4">
        <f t="shared" si="20"/>
        <v>20</v>
      </c>
      <c r="R74" s="6">
        <f t="shared" si="17"/>
        <v>5120879</v>
      </c>
      <c r="S74" s="4">
        <f>VLOOKUP(C74&amp;","&amp;E74,系数!$V$2:$W$22,2,0)</f>
        <v>10</v>
      </c>
      <c r="T74" s="4">
        <f>VLOOKUP(C74&amp;","&amp;E74,系数!$V$2:$X$22,3,0)</f>
        <v>800</v>
      </c>
      <c r="U74" s="4" t="s">
        <v>40</v>
      </c>
      <c r="V74" s="6">
        <f t="shared" si="15"/>
        <v>5120879</v>
      </c>
      <c r="W74" s="4">
        <f t="shared" si="21"/>
        <v>7</v>
      </c>
      <c r="X74" s="4">
        <f t="shared" si="10"/>
        <v>1400</v>
      </c>
      <c r="Y74" s="4" t="s">
        <v>91</v>
      </c>
      <c r="Z74" s="6"/>
      <c r="AA74" s="4">
        <f t="shared" si="11"/>
        <v>800</v>
      </c>
      <c r="AB74" s="4">
        <f>VLOOKUP(E74,系数!$AL$1:$AP$8,MATCH(升星!C74,圣物升星,0),0)</f>
        <v>0</v>
      </c>
    </row>
    <row r="75" spans="1:28" x14ac:dyDescent="0.3">
      <c r="A75" s="4">
        <v>81000005</v>
      </c>
      <c r="B75" s="4">
        <f>VLOOKUP(A75,属性!A:G,7,0)</f>
        <v>1</v>
      </c>
      <c r="C75" s="4">
        <f>INDEX(属性!E:E,MATCH(升星!A75,属性!A:A,0))</f>
        <v>2</v>
      </c>
      <c r="D75" s="4" t="str">
        <f>INDEX(属性!I:I,MATCH(升星!A75,属性!A:A,0))</f>
        <v>heal</v>
      </c>
      <c r="E75" s="4">
        <f t="shared" si="16"/>
        <v>2</v>
      </c>
      <c r="F75" s="11">
        <f t="shared" si="18"/>
        <v>20</v>
      </c>
      <c r="G75" s="4">
        <v>0</v>
      </c>
      <c r="H75" s="4">
        <f t="shared" si="13"/>
        <v>0</v>
      </c>
      <c r="I75" s="4">
        <f t="shared" si="14"/>
        <v>0</v>
      </c>
      <c r="J75" s="4">
        <f t="shared" ref="J75:K75" si="24">IF(J41=0,0,J41+2000)</f>
        <v>0</v>
      </c>
      <c r="K75" s="4">
        <f t="shared" si="24"/>
        <v>4000</v>
      </c>
      <c r="L75" s="4">
        <v>0</v>
      </c>
      <c r="M75" s="4">
        <v>0</v>
      </c>
      <c r="N75" s="4">
        <v>0</v>
      </c>
      <c r="O75" s="4">
        <f>IF(J75=0,0,VLOOKUP(C75&amp;E75,系数!AT:AU,2,0))</f>
        <v>0</v>
      </c>
      <c r="P75" s="4">
        <f>IF(K75=0,0,VLOOKUP(C75&amp;E75,系数!AT:AU,2,0))</f>
        <v>40</v>
      </c>
      <c r="Q75" s="4">
        <f t="shared" si="20"/>
        <v>140</v>
      </c>
      <c r="R75" s="6">
        <f t="shared" si="17"/>
        <v>5120879</v>
      </c>
      <c r="S75" s="4">
        <f>VLOOKUP(C75&amp;","&amp;E75,系数!$V$2:$W$22,2,0)</f>
        <v>10</v>
      </c>
      <c r="T75" s="4">
        <f>VLOOKUP(C75&amp;","&amp;E75,系数!$V$2:$X$22,3,0)</f>
        <v>800</v>
      </c>
      <c r="U75" s="4" t="s">
        <v>40</v>
      </c>
      <c r="V75" s="6">
        <f t="shared" si="15"/>
        <v>5120879</v>
      </c>
      <c r="W75" s="4">
        <f t="shared" si="21"/>
        <v>7</v>
      </c>
      <c r="X75" s="4">
        <f t="shared" si="10"/>
        <v>1400</v>
      </c>
      <c r="Y75" s="4" t="s">
        <v>91</v>
      </c>
      <c r="Z75" s="6"/>
      <c r="AA75" s="4">
        <f t="shared" si="11"/>
        <v>800</v>
      </c>
      <c r="AB75" s="4">
        <f>VLOOKUP(E75,系数!$AL$1:$AP$8,MATCH(升星!C75,圣物升星,0),0)</f>
        <v>0</v>
      </c>
    </row>
    <row r="76" spans="1:28" x14ac:dyDescent="0.3">
      <c r="A76" s="4">
        <v>81000006</v>
      </c>
      <c r="B76" s="4">
        <f>VLOOKUP(A76,属性!A:G,7,0)</f>
        <v>2</v>
      </c>
      <c r="C76" s="4">
        <f>INDEX(属性!E:E,MATCH(升星!A76,属性!A:A,0))</f>
        <v>2</v>
      </c>
      <c r="D76" s="4" t="str">
        <f>INDEX(属性!I:I,MATCH(升星!A76,属性!A:A,0))</f>
        <v>block</v>
      </c>
      <c r="E76" s="4">
        <f t="shared" si="16"/>
        <v>2</v>
      </c>
      <c r="F76" s="11">
        <f t="shared" si="18"/>
        <v>20</v>
      </c>
      <c r="G76" s="4">
        <v>0</v>
      </c>
      <c r="H76" s="4">
        <f t="shared" si="13"/>
        <v>0</v>
      </c>
      <c r="I76" s="4">
        <f t="shared" si="14"/>
        <v>0</v>
      </c>
      <c r="J76" s="4">
        <f t="shared" ref="J76:K76" si="25">IF(J42=0,0,J42+2000)</f>
        <v>4000</v>
      </c>
      <c r="K76" s="4">
        <f t="shared" si="25"/>
        <v>0</v>
      </c>
      <c r="L76" s="4">
        <v>0</v>
      </c>
      <c r="M76" s="4">
        <v>0</v>
      </c>
      <c r="N76" s="4">
        <v>0</v>
      </c>
      <c r="O76" s="4">
        <f>IF(J76=0,0,VLOOKUP(C76&amp;E76,系数!AT:AU,2,0))</f>
        <v>40</v>
      </c>
      <c r="P76" s="4">
        <f>IF(K76=0,0,VLOOKUP(C76&amp;E76,系数!AT:AU,2,0))</f>
        <v>0</v>
      </c>
      <c r="Q76" s="4">
        <f t="shared" si="20"/>
        <v>40</v>
      </c>
      <c r="R76" s="6">
        <f t="shared" si="17"/>
        <v>5120879</v>
      </c>
      <c r="S76" s="4">
        <f>VLOOKUP(C76&amp;","&amp;E76,系数!$V$2:$W$22,2,0)</f>
        <v>10</v>
      </c>
      <c r="T76" s="4">
        <f>VLOOKUP(C76&amp;","&amp;E76,系数!$V$2:$X$22,3,0)</f>
        <v>800</v>
      </c>
      <c r="U76" s="4" t="s">
        <v>40</v>
      </c>
      <c r="V76" s="6">
        <f t="shared" si="15"/>
        <v>5120879</v>
      </c>
      <c r="W76" s="4">
        <f t="shared" si="21"/>
        <v>7</v>
      </c>
      <c r="X76" s="4">
        <f t="shared" si="10"/>
        <v>1400</v>
      </c>
      <c r="Y76" s="4" t="s">
        <v>91</v>
      </c>
      <c r="Z76" s="6"/>
      <c r="AA76" s="4">
        <f t="shared" si="11"/>
        <v>800</v>
      </c>
      <c r="AB76" s="4">
        <f>VLOOKUP(E76,系数!$AL$1:$AP$8,MATCH(升星!C76,圣物升星,0),0)</f>
        <v>0</v>
      </c>
    </row>
    <row r="77" spans="1:28" x14ac:dyDescent="0.3">
      <c r="A77" s="4">
        <v>81000007</v>
      </c>
      <c r="B77" s="4">
        <f>VLOOKUP(A77,属性!A:G,7,0)</f>
        <v>1</v>
      </c>
      <c r="C77" s="4">
        <f>INDEX(属性!E:E,MATCH(升星!A77,属性!A:A,0))</f>
        <v>3</v>
      </c>
      <c r="D77" s="4" t="str">
        <f>INDEX(属性!I:I,MATCH(升星!A77,属性!A:A,0))</f>
        <v>hit</v>
      </c>
      <c r="E77" s="4">
        <f t="shared" si="16"/>
        <v>2</v>
      </c>
      <c r="F77" s="11">
        <f t="shared" si="18"/>
        <v>20</v>
      </c>
      <c r="G77" s="4">
        <v>0</v>
      </c>
      <c r="H77" s="4">
        <f t="shared" si="13"/>
        <v>0</v>
      </c>
      <c r="I77" s="4">
        <f t="shared" si="14"/>
        <v>0</v>
      </c>
      <c r="J77" s="4">
        <f t="shared" ref="J77:K77" si="26">IF(J43=0,0,J43+2000)</f>
        <v>0</v>
      </c>
      <c r="K77" s="4">
        <f t="shared" si="26"/>
        <v>4000</v>
      </c>
      <c r="L77" s="4">
        <v>0</v>
      </c>
      <c r="M77" s="4">
        <v>0</v>
      </c>
      <c r="N77" s="4">
        <v>0</v>
      </c>
      <c r="O77" s="4">
        <f>IF(J77=0,0,VLOOKUP(C77&amp;E77,系数!AT:AU,2,0))</f>
        <v>0</v>
      </c>
      <c r="P77" s="4">
        <f>IF(K77=0,0,VLOOKUP(C77&amp;E77,系数!AT:AU,2,0))</f>
        <v>60</v>
      </c>
      <c r="Q77" s="4">
        <f t="shared" si="20"/>
        <v>60</v>
      </c>
      <c r="R77" s="6">
        <f t="shared" si="17"/>
        <v>5120880</v>
      </c>
      <c r="S77" s="4">
        <f>VLOOKUP(C77&amp;","&amp;E77,系数!$V$2:$W$22,2,0)</f>
        <v>10</v>
      </c>
      <c r="T77" s="4">
        <f>VLOOKUP(C77&amp;","&amp;E77,系数!$V$2:$X$22,3,0)</f>
        <v>800</v>
      </c>
      <c r="U77" s="4" t="s">
        <v>40</v>
      </c>
      <c r="V77" s="6">
        <f t="shared" si="15"/>
        <v>5120880</v>
      </c>
      <c r="W77" s="4">
        <f t="shared" si="21"/>
        <v>7</v>
      </c>
      <c r="X77" s="4">
        <f t="shared" si="10"/>
        <v>1400</v>
      </c>
      <c r="Y77" s="4" t="s">
        <v>91</v>
      </c>
      <c r="Z77" s="6"/>
      <c r="AA77" s="4">
        <f t="shared" si="11"/>
        <v>800</v>
      </c>
      <c r="AB77" s="4">
        <f>VLOOKUP(E77,系数!$AL$1:$AP$8,MATCH(升星!C77,圣物升星,0),0)</f>
        <v>0</v>
      </c>
    </row>
    <row r="78" spans="1:28" x14ac:dyDescent="0.3">
      <c r="A78" s="4">
        <v>81000008</v>
      </c>
      <c r="B78" s="4">
        <f>VLOOKUP(A78,属性!A:G,7,0)</f>
        <v>2</v>
      </c>
      <c r="C78" s="4">
        <f>INDEX(属性!E:E,MATCH(升星!A78,属性!A:A,0))</f>
        <v>3</v>
      </c>
      <c r="D78" s="4" t="str">
        <f>INDEX(属性!I:I,MATCH(升星!A78,属性!A:A,0))</f>
        <v>critical</v>
      </c>
      <c r="E78" s="4">
        <f t="shared" si="16"/>
        <v>2</v>
      </c>
      <c r="F78" s="11">
        <f t="shared" si="18"/>
        <v>20</v>
      </c>
      <c r="G78" s="4">
        <v>0</v>
      </c>
      <c r="H78" s="4">
        <f t="shared" si="13"/>
        <v>0</v>
      </c>
      <c r="I78" s="4">
        <f t="shared" si="14"/>
        <v>0</v>
      </c>
      <c r="J78" s="4">
        <f t="shared" ref="J78:K78" si="27">IF(J44=0,0,J44+2000)</f>
        <v>4000</v>
      </c>
      <c r="K78" s="4">
        <f t="shared" si="27"/>
        <v>0</v>
      </c>
      <c r="L78" s="4">
        <v>0</v>
      </c>
      <c r="M78" s="4">
        <v>0</v>
      </c>
      <c r="N78" s="4">
        <v>0</v>
      </c>
      <c r="O78" s="4">
        <f>IF(J78=0,0,VLOOKUP(C78&amp;E78,系数!AT:AU,2,0))</f>
        <v>60</v>
      </c>
      <c r="P78" s="4">
        <f>IF(K78=0,0,VLOOKUP(C78&amp;E78,系数!AT:AU,2,0))</f>
        <v>0</v>
      </c>
      <c r="Q78" s="4">
        <f t="shared" si="20"/>
        <v>30</v>
      </c>
      <c r="R78" s="6">
        <f t="shared" si="17"/>
        <v>5120880</v>
      </c>
      <c r="S78" s="4">
        <f>VLOOKUP(C78&amp;","&amp;E78,系数!$V$2:$W$22,2,0)</f>
        <v>10</v>
      </c>
      <c r="T78" s="4">
        <f>VLOOKUP(C78&amp;","&amp;E78,系数!$V$2:$X$22,3,0)</f>
        <v>800</v>
      </c>
      <c r="U78" s="4" t="s">
        <v>40</v>
      </c>
      <c r="V78" s="6">
        <f t="shared" si="15"/>
        <v>5120880</v>
      </c>
      <c r="W78" s="4">
        <f t="shared" si="21"/>
        <v>7</v>
      </c>
      <c r="X78" s="4">
        <f t="shared" si="10"/>
        <v>1400</v>
      </c>
      <c r="Y78" s="4" t="s">
        <v>91</v>
      </c>
      <c r="Z78" s="6"/>
      <c r="AA78" s="4">
        <f t="shared" si="11"/>
        <v>800</v>
      </c>
      <c r="AB78" s="4">
        <f>VLOOKUP(E78,系数!$AL$1:$AP$8,MATCH(升星!C78,圣物升星,0),0)</f>
        <v>0</v>
      </c>
    </row>
    <row r="79" spans="1:28" x14ac:dyDescent="0.3">
      <c r="A79" s="4">
        <v>81000009</v>
      </c>
      <c r="B79" s="4">
        <f>VLOOKUP(A79,属性!A:G,7,0)</f>
        <v>1</v>
      </c>
      <c r="C79" s="4">
        <f>INDEX(属性!E:E,MATCH(升星!A79,属性!A:A,0))</f>
        <v>3</v>
      </c>
      <c r="D79" s="4" t="str">
        <f>INDEX(属性!I:I,MATCH(升星!A79,属性!A:A,0))</f>
        <v>dodge</v>
      </c>
      <c r="E79" s="4">
        <f t="shared" si="16"/>
        <v>2</v>
      </c>
      <c r="F79" s="11">
        <f t="shared" si="18"/>
        <v>20</v>
      </c>
      <c r="G79" s="4">
        <v>0</v>
      </c>
      <c r="H79" s="4">
        <f t="shared" si="13"/>
        <v>0</v>
      </c>
      <c r="I79" s="4">
        <f t="shared" si="14"/>
        <v>0</v>
      </c>
      <c r="J79" s="4">
        <f t="shared" ref="J79:K79" si="28">IF(J45=0,0,J45+2000)</f>
        <v>0</v>
      </c>
      <c r="K79" s="4">
        <f t="shared" si="28"/>
        <v>4000</v>
      </c>
      <c r="L79" s="4">
        <v>0</v>
      </c>
      <c r="M79" s="4">
        <v>0</v>
      </c>
      <c r="N79" s="4">
        <v>0</v>
      </c>
      <c r="O79" s="4">
        <f>IF(J79=0,0,VLOOKUP(C79&amp;E79,系数!AT:AU,2,0))</f>
        <v>0</v>
      </c>
      <c r="P79" s="4">
        <f>IF(K79=0,0,VLOOKUP(C79&amp;E79,系数!AT:AU,2,0))</f>
        <v>60</v>
      </c>
      <c r="Q79" s="4">
        <f t="shared" si="20"/>
        <v>60</v>
      </c>
      <c r="R79" s="6">
        <f t="shared" si="17"/>
        <v>5120880</v>
      </c>
      <c r="S79" s="4">
        <f>VLOOKUP(C79&amp;","&amp;E79,系数!$V$2:$W$22,2,0)</f>
        <v>10</v>
      </c>
      <c r="T79" s="4">
        <f>VLOOKUP(C79&amp;","&amp;E79,系数!$V$2:$X$22,3,0)</f>
        <v>800</v>
      </c>
      <c r="U79" s="4" t="s">
        <v>40</v>
      </c>
      <c r="V79" s="6">
        <f t="shared" si="15"/>
        <v>5120880</v>
      </c>
      <c r="W79" s="4">
        <f t="shared" si="21"/>
        <v>7</v>
      </c>
      <c r="X79" s="4">
        <f t="shared" si="10"/>
        <v>1400</v>
      </c>
      <c r="Y79" s="4" t="s">
        <v>91</v>
      </c>
      <c r="Z79" s="6"/>
      <c r="AA79" s="4">
        <f t="shared" si="11"/>
        <v>800</v>
      </c>
      <c r="AB79" s="4">
        <f>VLOOKUP(E79,系数!$AL$1:$AP$8,MATCH(升星!C79,圣物升星,0),0)</f>
        <v>0</v>
      </c>
    </row>
    <row r="80" spans="1:28" x14ac:dyDescent="0.3">
      <c r="A80" s="4">
        <v>81000010</v>
      </c>
      <c r="B80" s="4">
        <f>VLOOKUP(A80,属性!A:G,7,0)</f>
        <v>2</v>
      </c>
      <c r="C80" s="4">
        <f>INDEX(属性!E:E,MATCH(升星!A80,属性!A:A,0))</f>
        <v>3</v>
      </c>
      <c r="D80" s="4" t="str">
        <f>INDEX(属性!I:I,MATCH(升星!A80,属性!A:A,0))</f>
        <v>resilience</v>
      </c>
      <c r="E80" s="4">
        <f t="shared" si="16"/>
        <v>2</v>
      </c>
      <c r="F80" s="11">
        <f t="shared" si="18"/>
        <v>20</v>
      </c>
      <c r="G80" s="4">
        <v>0</v>
      </c>
      <c r="H80" s="4">
        <f t="shared" si="13"/>
        <v>0</v>
      </c>
      <c r="I80" s="4">
        <f t="shared" si="14"/>
        <v>0</v>
      </c>
      <c r="J80" s="4">
        <f t="shared" ref="J80:K80" si="29">IF(J46=0,0,J46+2000)</f>
        <v>4000</v>
      </c>
      <c r="K80" s="4">
        <f t="shared" si="29"/>
        <v>0</v>
      </c>
      <c r="L80" s="4">
        <v>0</v>
      </c>
      <c r="M80" s="4">
        <v>0</v>
      </c>
      <c r="N80" s="4">
        <v>0</v>
      </c>
      <c r="O80" s="4">
        <f>IF(J80=0,0,VLOOKUP(C80&amp;E80,系数!AT:AU,2,0))</f>
        <v>60</v>
      </c>
      <c r="P80" s="4">
        <f>IF(K80=0,0,VLOOKUP(C80&amp;E80,系数!AT:AU,2,0))</f>
        <v>0</v>
      </c>
      <c r="Q80" s="4">
        <f t="shared" si="20"/>
        <v>30</v>
      </c>
      <c r="R80" s="6">
        <f t="shared" si="17"/>
        <v>5120880</v>
      </c>
      <c r="S80" s="4">
        <f>VLOOKUP(C80&amp;","&amp;E80,系数!$V$2:$W$22,2,0)</f>
        <v>10</v>
      </c>
      <c r="T80" s="4">
        <f>VLOOKUP(C80&amp;","&amp;E80,系数!$V$2:$X$22,3,0)</f>
        <v>800</v>
      </c>
      <c r="U80" s="4" t="s">
        <v>40</v>
      </c>
      <c r="V80" s="6">
        <f t="shared" si="15"/>
        <v>5120880</v>
      </c>
      <c r="W80" s="4">
        <f t="shared" si="21"/>
        <v>7</v>
      </c>
      <c r="X80" s="4">
        <f t="shared" si="10"/>
        <v>1400</v>
      </c>
      <c r="Y80" s="4" t="s">
        <v>91</v>
      </c>
      <c r="Z80" s="6"/>
      <c r="AA80" s="4">
        <f t="shared" si="11"/>
        <v>800</v>
      </c>
      <c r="AB80" s="4">
        <f>VLOOKUP(E80,系数!$AL$1:$AP$8,MATCH(升星!C80,圣物升星,0),0)</f>
        <v>0</v>
      </c>
    </row>
    <row r="81" spans="1:28" x14ac:dyDescent="0.3">
      <c r="A81" s="4">
        <v>81000011</v>
      </c>
      <c r="B81" s="4">
        <f>VLOOKUP(A81,属性!A:G,7,0)</f>
        <v>1</v>
      </c>
      <c r="C81" s="4">
        <f>INDEX(属性!E:E,MATCH(升星!A81,属性!A:A,0))</f>
        <v>4</v>
      </c>
      <c r="D81" s="4" t="str">
        <f>INDEX(属性!I:I,MATCH(升星!A81,属性!A:A,0))</f>
        <v>hit</v>
      </c>
      <c r="E81" s="4">
        <f t="shared" si="16"/>
        <v>2</v>
      </c>
      <c r="F81" s="11">
        <f t="shared" si="18"/>
        <v>20</v>
      </c>
      <c r="G81" s="4">
        <v>0</v>
      </c>
      <c r="H81" s="4">
        <f t="shared" si="13"/>
        <v>0</v>
      </c>
      <c r="I81" s="4">
        <f t="shared" si="14"/>
        <v>0</v>
      </c>
      <c r="J81" s="4">
        <f t="shared" ref="J81:K81" si="30">IF(J47=0,0,J47+2000)</f>
        <v>0</v>
      </c>
      <c r="K81" s="4">
        <f t="shared" si="30"/>
        <v>4000</v>
      </c>
      <c r="L81" s="4">
        <v>0</v>
      </c>
      <c r="M81" s="4">
        <v>0</v>
      </c>
      <c r="N81" s="4">
        <v>0</v>
      </c>
      <c r="O81" s="4">
        <f>IF(J81=0,0,VLOOKUP(C81&amp;E81,系数!AT:AU,2,0))</f>
        <v>0</v>
      </c>
      <c r="P81" s="4">
        <f>IF(K81=0,0,VLOOKUP(C81&amp;E81,系数!AT:AU,2,0))</f>
        <v>100</v>
      </c>
      <c r="Q81" s="4">
        <f t="shared" si="20"/>
        <v>80</v>
      </c>
      <c r="R81" s="6">
        <f t="shared" si="17"/>
        <v>5120881</v>
      </c>
      <c r="S81" s="4">
        <f>VLOOKUP(C81&amp;","&amp;E81,系数!$V$2:$W$22,2,0)</f>
        <v>10</v>
      </c>
      <c r="T81" s="4">
        <f>VLOOKUP(C81&amp;","&amp;E81,系数!$V$2:$X$22,3,0)</f>
        <v>800</v>
      </c>
      <c r="U81" s="4" t="s">
        <v>40</v>
      </c>
      <c r="V81" s="6">
        <f t="shared" si="15"/>
        <v>5120881</v>
      </c>
      <c r="W81" s="4">
        <f t="shared" si="21"/>
        <v>7</v>
      </c>
      <c r="X81" s="4">
        <f t="shared" si="10"/>
        <v>1400</v>
      </c>
      <c r="Y81" s="4" t="s">
        <v>91</v>
      </c>
      <c r="Z81" s="6"/>
      <c r="AA81" s="4">
        <f t="shared" si="11"/>
        <v>800</v>
      </c>
      <c r="AB81" s="4">
        <f>VLOOKUP(E81,系数!$AL$1:$AP$8,MATCH(升星!C81,圣物升星,0),0)</f>
        <v>10</v>
      </c>
    </row>
    <row r="82" spans="1:28" x14ac:dyDescent="0.3">
      <c r="A82" s="4">
        <v>81000012</v>
      </c>
      <c r="B82" s="4">
        <f>VLOOKUP(A82,属性!A:G,7,0)</f>
        <v>1</v>
      </c>
      <c r="C82" s="4">
        <f>INDEX(属性!E:E,MATCH(升星!A82,属性!A:A,0))</f>
        <v>4</v>
      </c>
      <c r="D82" s="4" t="str">
        <f>INDEX(属性!I:I,MATCH(升星!A82,属性!A:A,0))</f>
        <v>critical</v>
      </c>
      <c r="E82" s="4">
        <f t="shared" si="16"/>
        <v>2</v>
      </c>
      <c r="F82" s="11">
        <f t="shared" si="18"/>
        <v>20</v>
      </c>
      <c r="G82" s="4">
        <v>0</v>
      </c>
      <c r="H82" s="4">
        <f t="shared" si="13"/>
        <v>0</v>
      </c>
      <c r="I82" s="4">
        <f t="shared" si="14"/>
        <v>0</v>
      </c>
      <c r="J82" s="4">
        <f t="shared" ref="J82:K82" si="31">IF(J48=0,0,J48+2000)</f>
        <v>0</v>
      </c>
      <c r="K82" s="4">
        <f t="shared" si="31"/>
        <v>4000</v>
      </c>
      <c r="L82" s="4">
        <v>0</v>
      </c>
      <c r="M82" s="4">
        <v>0</v>
      </c>
      <c r="N82" s="4">
        <v>0</v>
      </c>
      <c r="O82" s="4">
        <f>IF(J82=0,0,VLOOKUP(C82&amp;E82,系数!AT:AU,2,0))</f>
        <v>0</v>
      </c>
      <c r="P82" s="4">
        <f>IF(K82=0,0,VLOOKUP(C82&amp;E82,系数!AT:AU,2,0))</f>
        <v>100</v>
      </c>
      <c r="Q82" s="4">
        <f t="shared" si="20"/>
        <v>40</v>
      </c>
      <c r="R82" s="6">
        <f t="shared" si="17"/>
        <v>5120881</v>
      </c>
      <c r="S82" s="4">
        <f>VLOOKUP(C82&amp;","&amp;E82,系数!$V$2:$W$22,2,0)</f>
        <v>10</v>
      </c>
      <c r="T82" s="4">
        <f>VLOOKUP(C82&amp;","&amp;E82,系数!$V$2:$X$22,3,0)</f>
        <v>800</v>
      </c>
      <c r="U82" s="4" t="s">
        <v>40</v>
      </c>
      <c r="V82" s="6">
        <f t="shared" si="15"/>
        <v>5120881</v>
      </c>
      <c r="W82" s="4">
        <f t="shared" si="21"/>
        <v>7</v>
      </c>
      <c r="X82" s="4">
        <f t="shared" si="10"/>
        <v>1400</v>
      </c>
      <c r="Y82" s="4" t="s">
        <v>91</v>
      </c>
      <c r="Z82" s="6"/>
      <c r="AA82" s="4">
        <f t="shared" si="11"/>
        <v>800</v>
      </c>
      <c r="AB82" s="4">
        <f>VLOOKUP(E82,系数!$AL$1:$AP$8,MATCH(升星!C82,圣物升星,0),0)</f>
        <v>10</v>
      </c>
    </row>
    <row r="83" spans="1:28" x14ac:dyDescent="0.3">
      <c r="A83" s="4">
        <v>81000013</v>
      </c>
      <c r="B83" s="4">
        <f>VLOOKUP(A83,属性!A:G,7,0)</f>
        <v>1</v>
      </c>
      <c r="C83" s="4">
        <f>INDEX(属性!E:E,MATCH(升星!A83,属性!A:A,0))</f>
        <v>4</v>
      </c>
      <c r="D83" s="4" t="str">
        <f>INDEX(属性!I:I,MATCH(升星!A83,属性!A:A,0))</f>
        <v>broke</v>
      </c>
      <c r="E83" s="4">
        <f t="shared" si="16"/>
        <v>2</v>
      </c>
      <c r="F83" s="11">
        <f t="shared" si="18"/>
        <v>20</v>
      </c>
      <c r="G83" s="4">
        <v>0</v>
      </c>
      <c r="H83" s="4">
        <f t="shared" si="13"/>
        <v>0</v>
      </c>
      <c r="I83" s="4">
        <f t="shared" si="14"/>
        <v>0</v>
      </c>
      <c r="J83" s="4">
        <f t="shared" ref="J83:K83" si="32">IF(J49=0,0,J49+2000)</f>
        <v>0</v>
      </c>
      <c r="K83" s="4">
        <f t="shared" si="32"/>
        <v>4000</v>
      </c>
      <c r="L83" s="4">
        <v>0</v>
      </c>
      <c r="M83" s="4">
        <v>0</v>
      </c>
      <c r="N83" s="4">
        <v>0</v>
      </c>
      <c r="O83" s="4">
        <f>IF(J83=0,0,VLOOKUP(C83&amp;E83,系数!AT:AU,2,0))</f>
        <v>0</v>
      </c>
      <c r="P83" s="4">
        <f>IF(K83=0,0,VLOOKUP(C83&amp;E83,系数!AT:AU,2,0))</f>
        <v>100</v>
      </c>
      <c r="Q83" s="4">
        <f t="shared" si="20"/>
        <v>40</v>
      </c>
      <c r="R83" s="6">
        <f t="shared" si="17"/>
        <v>5120881</v>
      </c>
      <c r="S83" s="4">
        <f>VLOOKUP(C83&amp;","&amp;E83,系数!$V$2:$W$22,2,0)</f>
        <v>10</v>
      </c>
      <c r="T83" s="4">
        <f>VLOOKUP(C83&amp;","&amp;E83,系数!$V$2:$X$22,3,0)</f>
        <v>800</v>
      </c>
      <c r="U83" s="4" t="s">
        <v>40</v>
      </c>
      <c r="V83" s="6">
        <f t="shared" si="15"/>
        <v>5120881</v>
      </c>
      <c r="W83" s="4">
        <f t="shared" si="21"/>
        <v>7</v>
      </c>
      <c r="X83" s="4">
        <f t="shared" si="10"/>
        <v>1400</v>
      </c>
      <c r="Y83" s="4" t="s">
        <v>91</v>
      </c>
      <c r="Z83" s="6"/>
      <c r="AA83" s="4">
        <f t="shared" si="11"/>
        <v>800</v>
      </c>
      <c r="AB83" s="4">
        <f>VLOOKUP(E83,系数!$AL$1:$AP$8,MATCH(升星!C83,圣物升星,0),0)</f>
        <v>10</v>
      </c>
    </row>
    <row r="84" spans="1:28" x14ac:dyDescent="0.3">
      <c r="A84" s="4">
        <v>81000014</v>
      </c>
      <c r="B84" s="4">
        <f>VLOOKUP(A84,属性!A:G,7,0)</f>
        <v>1</v>
      </c>
      <c r="C84" s="4">
        <f>INDEX(属性!E:E,MATCH(升星!A84,属性!A:A,0))</f>
        <v>4</v>
      </c>
      <c r="D84" s="4" t="str">
        <f>INDEX(属性!I:I,MATCH(升星!A84,属性!A:A,0))</f>
        <v>atkrate</v>
      </c>
      <c r="E84" s="4">
        <f t="shared" si="16"/>
        <v>2</v>
      </c>
      <c r="F84" s="11">
        <f t="shared" si="18"/>
        <v>20</v>
      </c>
      <c r="G84" s="4">
        <v>0</v>
      </c>
      <c r="H84" s="4">
        <f t="shared" si="13"/>
        <v>0</v>
      </c>
      <c r="I84" s="4">
        <f t="shared" si="14"/>
        <v>0</v>
      </c>
      <c r="J84" s="4">
        <f t="shared" ref="J84:K84" si="33">IF(J50=0,0,J50+2000)</f>
        <v>0</v>
      </c>
      <c r="K84" s="4">
        <f t="shared" si="33"/>
        <v>4000</v>
      </c>
      <c r="L84" s="4">
        <v>0</v>
      </c>
      <c r="M84" s="4">
        <v>0</v>
      </c>
      <c r="N84" s="4">
        <v>0</v>
      </c>
      <c r="O84" s="4">
        <f>IF(J84=0,0,VLOOKUP(C84&amp;E84,系数!AT:AU,2,0))</f>
        <v>0</v>
      </c>
      <c r="P84" s="4">
        <f>IF(K84=0,0,VLOOKUP(C84&amp;E84,系数!AT:AU,2,0))</f>
        <v>100</v>
      </c>
      <c r="Q84" s="4">
        <f t="shared" si="20"/>
        <v>400</v>
      </c>
      <c r="R84" s="6">
        <f t="shared" si="17"/>
        <v>5120881</v>
      </c>
      <c r="S84" s="4">
        <f>VLOOKUP(C84&amp;","&amp;E84,系数!$V$2:$W$22,2,0)</f>
        <v>10</v>
      </c>
      <c r="T84" s="4">
        <f>VLOOKUP(C84&amp;","&amp;E84,系数!$V$2:$X$22,3,0)</f>
        <v>800</v>
      </c>
      <c r="U84" s="4" t="s">
        <v>40</v>
      </c>
      <c r="V84" s="6">
        <f t="shared" si="15"/>
        <v>5120881</v>
      </c>
      <c r="W84" s="4">
        <f t="shared" si="21"/>
        <v>7</v>
      </c>
      <c r="X84" s="4">
        <f t="shared" si="10"/>
        <v>1400</v>
      </c>
      <c r="Y84" s="4" t="s">
        <v>91</v>
      </c>
      <c r="Z84" s="6"/>
      <c r="AA84" s="4">
        <f t="shared" si="11"/>
        <v>800</v>
      </c>
      <c r="AB84" s="4">
        <f>VLOOKUP(E84,系数!$AL$1:$AP$8,MATCH(升星!C84,圣物升星,0),0)</f>
        <v>10</v>
      </c>
    </row>
    <row r="85" spans="1:28" x14ac:dyDescent="0.3">
      <c r="A85" s="4">
        <v>81000015</v>
      </c>
      <c r="B85" s="4">
        <f>VLOOKUP(A85,属性!A:G,7,0)</f>
        <v>2</v>
      </c>
      <c r="C85" s="4">
        <f>INDEX(属性!E:E,MATCH(升星!A85,属性!A:A,0))</f>
        <v>4</v>
      </c>
      <c r="D85" s="4" t="str">
        <f>INDEX(属性!I:I,MATCH(升星!A85,属性!A:A,0))</f>
        <v>dodge</v>
      </c>
      <c r="E85" s="4">
        <f t="shared" si="16"/>
        <v>2</v>
      </c>
      <c r="F85" s="11">
        <f t="shared" si="18"/>
        <v>20</v>
      </c>
      <c r="G85" s="4">
        <v>0</v>
      </c>
      <c r="H85" s="4">
        <f t="shared" si="13"/>
        <v>0</v>
      </c>
      <c r="I85" s="4">
        <f t="shared" si="14"/>
        <v>0</v>
      </c>
      <c r="J85" s="4">
        <f t="shared" ref="J85:K85" si="34">IF(J51=0,0,J51+2000)</f>
        <v>4000</v>
      </c>
      <c r="K85" s="4">
        <f t="shared" si="34"/>
        <v>0</v>
      </c>
      <c r="L85" s="4">
        <v>0</v>
      </c>
      <c r="M85" s="4">
        <v>0</v>
      </c>
      <c r="N85" s="4">
        <v>0</v>
      </c>
      <c r="O85" s="4">
        <f>IF(J85=0,0,VLOOKUP(C85&amp;E85,系数!AT:AU,2,0))</f>
        <v>100</v>
      </c>
      <c r="P85" s="4">
        <f>IF(K85=0,0,VLOOKUP(C85&amp;E85,系数!AT:AU,2,0))</f>
        <v>0</v>
      </c>
      <c r="Q85" s="4">
        <f t="shared" si="20"/>
        <v>80</v>
      </c>
      <c r="R85" s="6">
        <f t="shared" si="17"/>
        <v>5120881</v>
      </c>
      <c r="S85" s="4">
        <f>VLOOKUP(C85&amp;","&amp;E85,系数!$V$2:$W$22,2,0)</f>
        <v>10</v>
      </c>
      <c r="T85" s="4">
        <f>VLOOKUP(C85&amp;","&amp;E85,系数!$V$2:$X$22,3,0)</f>
        <v>800</v>
      </c>
      <c r="U85" s="4" t="s">
        <v>40</v>
      </c>
      <c r="V85" s="6">
        <f t="shared" si="15"/>
        <v>5120881</v>
      </c>
      <c r="W85" s="4">
        <f t="shared" si="21"/>
        <v>7</v>
      </c>
      <c r="X85" s="4">
        <f t="shared" si="10"/>
        <v>1400</v>
      </c>
      <c r="Y85" s="4" t="s">
        <v>91</v>
      </c>
      <c r="Z85" s="6"/>
      <c r="AA85" s="4">
        <f t="shared" si="11"/>
        <v>800</v>
      </c>
      <c r="AB85" s="4">
        <f>VLOOKUP(E85,系数!$AL$1:$AP$8,MATCH(升星!C85,圣物升星,0),0)</f>
        <v>10</v>
      </c>
    </row>
    <row r="86" spans="1:28" x14ac:dyDescent="0.3">
      <c r="A86" s="4">
        <v>81000016</v>
      </c>
      <c r="B86" s="4">
        <f>VLOOKUP(A86,属性!A:G,7,0)</f>
        <v>2</v>
      </c>
      <c r="C86" s="4">
        <f>INDEX(属性!E:E,MATCH(升星!A86,属性!A:A,0))</f>
        <v>4</v>
      </c>
      <c r="D86" s="4" t="str">
        <f>INDEX(属性!I:I,MATCH(升星!A86,属性!A:A,0))</f>
        <v>resilience</v>
      </c>
      <c r="E86" s="4">
        <f t="shared" si="16"/>
        <v>2</v>
      </c>
      <c r="F86" s="11">
        <f t="shared" si="18"/>
        <v>20</v>
      </c>
      <c r="G86" s="4">
        <v>0</v>
      </c>
      <c r="H86" s="4">
        <f t="shared" si="13"/>
        <v>0</v>
      </c>
      <c r="I86" s="4">
        <f t="shared" si="14"/>
        <v>0</v>
      </c>
      <c r="J86" s="4">
        <f t="shared" ref="J86:K86" si="35">IF(J52=0,0,J52+2000)</f>
        <v>4000</v>
      </c>
      <c r="K86" s="4">
        <f t="shared" si="35"/>
        <v>0</v>
      </c>
      <c r="L86" s="4">
        <v>0</v>
      </c>
      <c r="M86" s="4">
        <v>0</v>
      </c>
      <c r="N86" s="4">
        <v>0</v>
      </c>
      <c r="O86" s="4">
        <f>IF(J86=0,0,VLOOKUP(C86&amp;E86,系数!AT:AU,2,0))</f>
        <v>100</v>
      </c>
      <c r="P86" s="4">
        <f>IF(K86=0,0,VLOOKUP(C86&amp;E86,系数!AT:AU,2,0))</f>
        <v>0</v>
      </c>
      <c r="Q86" s="4">
        <f t="shared" si="20"/>
        <v>40</v>
      </c>
      <c r="R86" s="6">
        <f t="shared" si="17"/>
        <v>5120881</v>
      </c>
      <c r="S86" s="4">
        <f>VLOOKUP(C86&amp;","&amp;E86,系数!$V$2:$W$22,2,0)</f>
        <v>10</v>
      </c>
      <c r="T86" s="4">
        <f>VLOOKUP(C86&amp;","&amp;E86,系数!$V$2:$X$22,3,0)</f>
        <v>800</v>
      </c>
      <c r="U86" s="4" t="s">
        <v>40</v>
      </c>
      <c r="V86" s="6">
        <f t="shared" si="15"/>
        <v>5120881</v>
      </c>
      <c r="W86" s="4">
        <f t="shared" si="21"/>
        <v>7</v>
      </c>
      <c r="X86" s="4">
        <f t="shared" si="10"/>
        <v>1400</v>
      </c>
      <c r="Y86" s="4" t="s">
        <v>91</v>
      </c>
      <c r="Z86" s="6"/>
      <c r="AA86" s="4">
        <f t="shared" si="11"/>
        <v>800</v>
      </c>
      <c r="AB86" s="4">
        <f>VLOOKUP(E86,系数!$AL$1:$AP$8,MATCH(升星!C86,圣物升星,0),0)</f>
        <v>10</v>
      </c>
    </row>
    <row r="87" spans="1:28" x14ac:dyDescent="0.3">
      <c r="A87" s="4">
        <v>81000017</v>
      </c>
      <c r="B87" s="4">
        <f>VLOOKUP(A87,属性!A:G,7,0)</f>
        <v>2</v>
      </c>
      <c r="C87" s="4">
        <f>INDEX(属性!E:E,MATCH(升星!A87,属性!A:A,0))</f>
        <v>4</v>
      </c>
      <c r="D87" s="4" t="str">
        <f>INDEX(属性!I:I,MATCH(升星!A87,属性!A:A,0))</f>
        <v>block</v>
      </c>
      <c r="E87" s="4">
        <f t="shared" si="16"/>
        <v>2</v>
      </c>
      <c r="F87" s="11">
        <f t="shared" si="18"/>
        <v>20</v>
      </c>
      <c r="G87" s="4">
        <v>0</v>
      </c>
      <c r="H87" s="4">
        <f t="shared" si="13"/>
        <v>0</v>
      </c>
      <c r="I87" s="4">
        <f t="shared" si="14"/>
        <v>0</v>
      </c>
      <c r="J87" s="4">
        <f t="shared" ref="J87:K87" si="36">IF(J53=0,0,J53+2000)</f>
        <v>4000</v>
      </c>
      <c r="K87" s="4">
        <f t="shared" si="36"/>
        <v>0</v>
      </c>
      <c r="L87" s="4">
        <v>0</v>
      </c>
      <c r="M87" s="4">
        <v>0</v>
      </c>
      <c r="N87" s="4">
        <v>0</v>
      </c>
      <c r="O87" s="4">
        <f>IF(J87=0,0,VLOOKUP(C87&amp;E87,系数!AT:AU,2,0))</f>
        <v>100</v>
      </c>
      <c r="P87" s="4">
        <f>IF(K87=0,0,VLOOKUP(C87&amp;E87,系数!AT:AU,2,0))</f>
        <v>0</v>
      </c>
      <c r="Q87" s="4">
        <f t="shared" si="20"/>
        <v>40</v>
      </c>
      <c r="R87" s="6">
        <f t="shared" si="17"/>
        <v>5120881</v>
      </c>
      <c r="S87" s="4">
        <f>VLOOKUP(C87&amp;","&amp;E87,系数!$V$2:$W$22,2,0)</f>
        <v>10</v>
      </c>
      <c r="T87" s="4">
        <f>VLOOKUP(C87&amp;","&amp;E87,系数!$V$2:$X$22,3,0)</f>
        <v>800</v>
      </c>
      <c r="U87" s="4" t="s">
        <v>40</v>
      </c>
      <c r="V87" s="6">
        <f t="shared" si="15"/>
        <v>5120881</v>
      </c>
      <c r="W87" s="4">
        <f t="shared" si="21"/>
        <v>7</v>
      </c>
      <c r="X87" s="4">
        <f t="shared" si="10"/>
        <v>1400</v>
      </c>
      <c r="Y87" s="4" t="s">
        <v>91</v>
      </c>
      <c r="Z87" s="6"/>
      <c r="AA87" s="4">
        <f t="shared" si="11"/>
        <v>800</v>
      </c>
      <c r="AB87" s="4">
        <f>VLOOKUP(E87,系数!$AL$1:$AP$8,MATCH(升星!C87,圣物升星,0),0)</f>
        <v>10</v>
      </c>
    </row>
    <row r="88" spans="1:28" x14ac:dyDescent="0.3">
      <c r="A88" s="4">
        <v>81000018</v>
      </c>
      <c r="B88" s="4">
        <f>VLOOKUP(A88,属性!A:G,7,0)</f>
        <v>2</v>
      </c>
      <c r="C88" s="4">
        <f>INDEX(属性!E:E,MATCH(升星!A88,属性!A:A,0))</f>
        <v>4</v>
      </c>
      <c r="D88" s="4" t="str">
        <f>INDEX(属性!I:I,MATCH(升星!A88,属性!A:A,0))</f>
        <v>heal</v>
      </c>
      <c r="E88" s="4">
        <f t="shared" si="16"/>
        <v>2</v>
      </c>
      <c r="F88" s="11">
        <f t="shared" si="18"/>
        <v>20</v>
      </c>
      <c r="G88" s="4">
        <v>0</v>
      </c>
      <c r="H88" s="4">
        <f t="shared" si="13"/>
        <v>0</v>
      </c>
      <c r="I88" s="4">
        <f t="shared" si="14"/>
        <v>0</v>
      </c>
      <c r="J88" s="4">
        <f t="shared" ref="J88:K88" si="37">IF(J54=0,0,J54+2000)</f>
        <v>4000</v>
      </c>
      <c r="K88" s="4">
        <f t="shared" si="37"/>
        <v>0</v>
      </c>
      <c r="L88" s="4">
        <v>0</v>
      </c>
      <c r="M88" s="4">
        <v>0</v>
      </c>
      <c r="N88" s="4">
        <v>0</v>
      </c>
      <c r="O88" s="4">
        <f>IF(J88=0,0,VLOOKUP(C88&amp;E88,系数!AT:AU,2,0))</f>
        <v>100</v>
      </c>
      <c r="P88" s="4">
        <f>IF(K88=0,0,VLOOKUP(C88&amp;E88,系数!AT:AU,2,0))</f>
        <v>0</v>
      </c>
      <c r="Q88" s="4">
        <f t="shared" si="20"/>
        <v>300</v>
      </c>
      <c r="R88" s="6">
        <f t="shared" si="17"/>
        <v>5120881</v>
      </c>
      <c r="S88" s="4">
        <f>VLOOKUP(C88&amp;","&amp;E88,系数!$V$2:$W$22,2,0)</f>
        <v>10</v>
      </c>
      <c r="T88" s="4">
        <f>VLOOKUP(C88&amp;","&amp;E88,系数!$V$2:$X$22,3,0)</f>
        <v>800</v>
      </c>
      <c r="U88" s="4" t="s">
        <v>40</v>
      </c>
      <c r="V88" s="6">
        <f t="shared" si="15"/>
        <v>5120881</v>
      </c>
      <c r="W88" s="4">
        <f t="shared" si="21"/>
        <v>7</v>
      </c>
      <c r="X88" s="4">
        <f t="shared" si="10"/>
        <v>1400</v>
      </c>
      <c r="Y88" s="4" t="s">
        <v>91</v>
      </c>
      <c r="Z88" s="6"/>
      <c r="AA88" s="4">
        <f t="shared" si="11"/>
        <v>800</v>
      </c>
      <c r="AB88" s="4">
        <f>VLOOKUP(E88,系数!$AL$1:$AP$8,MATCH(升星!C88,圣物升星,0),0)</f>
        <v>10</v>
      </c>
    </row>
    <row r="89" spans="1:28" x14ac:dyDescent="0.3">
      <c r="A89" s="4">
        <v>81000019</v>
      </c>
      <c r="B89" s="4">
        <f>VLOOKUP(A89,属性!A:G,7,0)</f>
        <v>1</v>
      </c>
      <c r="C89" s="4">
        <f>INDEX(属性!E:E,MATCH(升星!A89,属性!A:A,0))</f>
        <v>4</v>
      </c>
      <c r="D89" s="4" t="str">
        <f>INDEX(属性!I:I,MATCH(升星!A89,属性!A:A,0))</f>
        <v>hit</v>
      </c>
      <c r="E89" s="4">
        <f t="shared" si="16"/>
        <v>2</v>
      </c>
      <c r="F89" s="11">
        <f t="shared" si="18"/>
        <v>20</v>
      </c>
      <c r="G89" s="4">
        <v>0</v>
      </c>
      <c r="H89" s="4">
        <f t="shared" si="13"/>
        <v>0</v>
      </c>
      <c r="I89" s="4">
        <f t="shared" si="14"/>
        <v>0</v>
      </c>
      <c r="J89" s="4">
        <f t="shared" ref="J89:K89" si="38">IF(J55=0,0,J55+2000)</f>
        <v>0</v>
      </c>
      <c r="K89" s="4">
        <f t="shared" si="38"/>
        <v>4000</v>
      </c>
      <c r="L89" s="4">
        <v>0</v>
      </c>
      <c r="M89" s="4">
        <v>0</v>
      </c>
      <c r="N89" s="4">
        <v>0</v>
      </c>
      <c r="O89" s="4">
        <f>IF(J89=0,0,VLOOKUP(C89&amp;E89,系数!AT:AU,2,0))</f>
        <v>0</v>
      </c>
      <c r="P89" s="4">
        <f>IF(K89=0,0,VLOOKUP(C89&amp;E89,系数!AT:AU,2,0))</f>
        <v>100</v>
      </c>
      <c r="Q89" s="4">
        <f t="shared" si="20"/>
        <v>100</v>
      </c>
      <c r="R89" s="6">
        <f t="shared" si="17"/>
        <v>5120881</v>
      </c>
      <c r="S89" s="4">
        <f>VLOOKUP(C89&amp;","&amp;E89,系数!$V$2:$W$22,2,0)</f>
        <v>10</v>
      </c>
      <c r="T89" s="4">
        <f>VLOOKUP(C89&amp;","&amp;E89,系数!$V$2:$X$22,3,0)</f>
        <v>800</v>
      </c>
      <c r="U89" s="4" t="s">
        <v>40</v>
      </c>
      <c r="V89" s="6">
        <f t="shared" si="15"/>
        <v>5120881</v>
      </c>
      <c r="W89" s="4">
        <f t="shared" si="21"/>
        <v>7</v>
      </c>
      <c r="X89" s="4">
        <f t="shared" si="10"/>
        <v>1400</v>
      </c>
      <c r="Y89" s="4" t="s">
        <v>91</v>
      </c>
      <c r="Z89" s="6"/>
      <c r="AA89" s="4">
        <f t="shared" si="11"/>
        <v>800</v>
      </c>
      <c r="AB89" s="4">
        <f>VLOOKUP(E89,系数!$AL$1:$AP$8,MATCH(升星!C89,圣物升星,0),0)</f>
        <v>10</v>
      </c>
    </row>
    <row r="90" spans="1:28" x14ac:dyDescent="0.3">
      <c r="A90" s="4">
        <v>81000020</v>
      </c>
      <c r="B90" s="4">
        <f>VLOOKUP(A90,属性!A:G,7,0)</f>
        <v>1</v>
      </c>
      <c r="C90" s="4">
        <f>INDEX(属性!E:E,MATCH(升星!A90,属性!A:A,0))</f>
        <v>4</v>
      </c>
      <c r="D90" s="4" t="str">
        <f>INDEX(属性!I:I,MATCH(升星!A90,属性!A:A,0))</f>
        <v>dodge</v>
      </c>
      <c r="E90" s="4">
        <f t="shared" si="16"/>
        <v>2</v>
      </c>
      <c r="F90" s="11">
        <f t="shared" si="18"/>
        <v>20</v>
      </c>
      <c r="G90" s="4">
        <v>0</v>
      </c>
      <c r="H90" s="4">
        <f t="shared" si="13"/>
        <v>0</v>
      </c>
      <c r="I90" s="4">
        <f t="shared" si="14"/>
        <v>0</v>
      </c>
      <c r="J90" s="4">
        <f t="shared" ref="J90:K90" si="39">IF(J56=0,0,J56+2000)</f>
        <v>0</v>
      </c>
      <c r="K90" s="4">
        <f t="shared" si="39"/>
        <v>4000</v>
      </c>
      <c r="L90" s="4">
        <v>0</v>
      </c>
      <c r="M90" s="4">
        <v>0</v>
      </c>
      <c r="N90" s="4">
        <v>0</v>
      </c>
      <c r="O90" s="4">
        <f>IF(J90=0,0,VLOOKUP(C90&amp;E90,系数!AT:AU,2,0))</f>
        <v>0</v>
      </c>
      <c r="P90" s="4">
        <f>IF(K90=0,0,VLOOKUP(C90&amp;E90,系数!AT:AU,2,0))</f>
        <v>100</v>
      </c>
      <c r="Q90" s="4">
        <f t="shared" si="20"/>
        <v>100</v>
      </c>
      <c r="R90" s="6">
        <f t="shared" si="17"/>
        <v>5120881</v>
      </c>
      <c r="S90" s="4">
        <f>VLOOKUP(C90&amp;","&amp;E90,系数!$V$2:$W$22,2,0)</f>
        <v>10</v>
      </c>
      <c r="T90" s="4">
        <f>VLOOKUP(C90&amp;","&amp;E90,系数!$V$2:$X$22,3,0)</f>
        <v>800</v>
      </c>
      <c r="U90" s="4" t="s">
        <v>40</v>
      </c>
      <c r="V90" s="6">
        <f t="shared" si="15"/>
        <v>5120881</v>
      </c>
      <c r="W90" s="4">
        <f t="shared" si="21"/>
        <v>7</v>
      </c>
      <c r="X90" s="4">
        <f t="shared" si="10"/>
        <v>1400</v>
      </c>
      <c r="Y90" s="4" t="s">
        <v>91</v>
      </c>
      <c r="Z90" s="6"/>
      <c r="AA90" s="4">
        <f t="shared" si="11"/>
        <v>800</v>
      </c>
      <c r="AB90" s="4">
        <f>VLOOKUP(E90,系数!$AL$1:$AP$8,MATCH(升星!C90,圣物升星,0),0)</f>
        <v>10</v>
      </c>
    </row>
    <row r="91" spans="1:28" x14ac:dyDescent="0.3">
      <c r="A91" s="4">
        <v>81000021</v>
      </c>
      <c r="B91" s="4">
        <f>VLOOKUP(A91,属性!A:G,7,0)</f>
        <v>1</v>
      </c>
      <c r="C91" s="4">
        <f>INDEX(属性!E:E,MATCH(升星!A91,属性!A:A,0))</f>
        <v>4</v>
      </c>
      <c r="D91" s="4" t="str">
        <f>INDEX(属性!I:I,MATCH(升星!A91,属性!A:A,0))</f>
        <v>critical</v>
      </c>
      <c r="E91" s="4">
        <f t="shared" si="16"/>
        <v>2</v>
      </c>
      <c r="F91" s="11">
        <f t="shared" si="18"/>
        <v>20</v>
      </c>
      <c r="G91" s="4">
        <v>0</v>
      </c>
      <c r="H91" s="4">
        <f t="shared" si="13"/>
        <v>0</v>
      </c>
      <c r="I91" s="4">
        <f t="shared" si="14"/>
        <v>0</v>
      </c>
      <c r="J91" s="4">
        <f t="shared" ref="J91:K91" si="40">IF(J57=0,0,J57+2000)</f>
        <v>0</v>
      </c>
      <c r="K91" s="4">
        <f t="shared" si="40"/>
        <v>4000</v>
      </c>
      <c r="L91" s="4">
        <v>0</v>
      </c>
      <c r="M91" s="4">
        <v>0</v>
      </c>
      <c r="N91" s="4">
        <v>0</v>
      </c>
      <c r="O91" s="4">
        <f>IF(J91=0,0,VLOOKUP(C91&amp;E91,系数!AT:AU,2,0))</f>
        <v>0</v>
      </c>
      <c r="P91" s="4">
        <f>IF(K91=0,0,VLOOKUP(C91&amp;E91,系数!AT:AU,2,0))</f>
        <v>100</v>
      </c>
      <c r="Q91" s="4">
        <f t="shared" si="20"/>
        <v>50</v>
      </c>
      <c r="R91" s="6">
        <f t="shared" si="17"/>
        <v>5120881</v>
      </c>
      <c r="S91" s="4">
        <f>VLOOKUP(C91&amp;","&amp;E91,系数!$V$2:$W$22,2,0)</f>
        <v>10</v>
      </c>
      <c r="T91" s="4">
        <f>VLOOKUP(C91&amp;","&amp;E91,系数!$V$2:$X$22,3,0)</f>
        <v>800</v>
      </c>
      <c r="U91" s="4" t="s">
        <v>40</v>
      </c>
      <c r="V91" s="6">
        <f t="shared" si="15"/>
        <v>5120881</v>
      </c>
      <c r="W91" s="4">
        <f t="shared" si="21"/>
        <v>7</v>
      </c>
      <c r="X91" s="4">
        <f t="shared" si="10"/>
        <v>1400</v>
      </c>
      <c r="Y91" s="4" t="s">
        <v>91</v>
      </c>
      <c r="Z91" s="6"/>
      <c r="AA91" s="4">
        <f t="shared" si="11"/>
        <v>800</v>
      </c>
      <c r="AB91" s="4">
        <f>VLOOKUP(E91,系数!$AL$1:$AP$8,MATCH(升星!C91,圣物升星,0),0)</f>
        <v>10</v>
      </c>
    </row>
    <row r="92" spans="1:28" x14ac:dyDescent="0.3">
      <c r="A92" s="4">
        <v>81000022</v>
      </c>
      <c r="B92" s="4">
        <f>VLOOKUP(A92,属性!A:G,7,0)</f>
        <v>1</v>
      </c>
      <c r="C92" s="4">
        <f>INDEX(属性!E:E,MATCH(升星!A92,属性!A:A,0))</f>
        <v>4</v>
      </c>
      <c r="D92" s="4" t="str">
        <f>INDEX(属性!I:I,MATCH(升星!A92,属性!A:A,0))</f>
        <v>resilience</v>
      </c>
      <c r="E92" s="4">
        <f t="shared" si="16"/>
        <v>2</v>
      </c>
      <c r="F92" s="11">
        <f t="shared" si="18"/>
        <v>20</v>
      </c>
      <c r="G92" s="4">
        <v>0</v>
      </c>
      <c r="H92" s="4">
        <f t="shared" si="13"/>
        <v>0</v>
      </c>
      <c r="I92" s="4">
        <f t="shared" si="14"/>
        <v>0</v>
      </c>
      <c r="J92" s="4">
        <f t="shared" ref="J92:K92" si="41">IF(J58=0,0,J58+2000)</f>
        <v>0</v>
      </c>
      <c r="K92" s="4">
        <f t="shared" si="41"/>
        <v>4000</v>
      </c>
      <c r="L92" s="4">
        <v>0</v>
      </c>
      <c r="M92" s="4">
        <v>0</v>
      </c>
      <c r="N92" s="4">
        <v>0</v>
      </c>
      <c r="O92" s="4">
        <f>IF(J92=0,0,VLOOKUP(C92&amp;E92,系数!AT:AU,2,0))</f>
        <v>0</v>
      </c>
      <c r="P92" s="4">
        <f>IF(K92=0,0,VLOOKUP(C92&amp;E92,系数!AT:AU,2,0))</f>
        <v>100</v>
      </c>
      <c r="Q92" s="4">
        <f t="shared" si="20"/>
        <v>50</v>
      </c>
      <c r="R92" s="6">
        <f t="shared" si="17"/>
        <v>5120881</v>
      </c>
      <c r="S92" s="4">
        <f>VLOOKUP(C92&amp;","&amp;E92,系数!$V$2:$W$22,2,0)</f>
        <v>10</v>
      </c>
      <c r="T92" s="4">
        <f>VLOOKUP(C92&amp;","&amp;E92,系数!$V$2:$X$22,3,0)</f>
        <v>800</v>
      </c>
      <c r="U92" s="4" t="s">
        <v>40</v>
      </c>
      <c r="V92" s="6">
        <f t="shared" si="15"/>
        <v>5120881</v>
      </c>
      <c r="W92" s="4">
        <f t="shared" si="21"/>
        <v>7</v>
      </c>
      <c r="X92" s="4">
        <f t="shared" si="10"/>
        <v>1400</v>
      </c>
      <c r="Y92" s="4" t="s">
        <v>91</v>
      </c>
      <c r="Z92" s="6"/>
      <c r="AA92" s="4">
        <f t="shared" si="11"/>
        <v>800</v>
      </c>
      <c r="AB92" s="4">
        <f>VLOOKUP(E92,系数!$AL$1:$AP$8,MATCH(升星!C92,圣物升星,0),0)</f>
        <v>10</v>
      </c>
    </row>
    <row r="93" spans="1:28" x14ac:dyDescent="0.3">
      <c r="A93" s="4">
        <v>81000023</v>
      </c>
      <c r="B93" s="4">
        <f>VLOOKUP(A93,属性!A:G,7,0)</f>
        <v>1</v>
      </c>
      <c r="C93" s="4">
        <f>INDEX(属性!E:E,MATCH(升星!A93,属性!A:A,0))</f>
        <v>4</v>
      </c>
      <c r="D93" s="4" t="str">
        <f>INDEX(属性!I:I,MATCH(升星!A93,属性!A:A,0))</f>
        <v>block</v>
      </c>
      <c r="E93" s="4">
        <f t="shared" si="16"/>
        <v>2</v>
      </c>
      <c r="F93" s="11">
        <f t="shared" si="18"/>
        <v>20</v>
      </c>
      <c r="G93" s="4">
        <v>0</v>
      </c>
      <c r="H93" s="4">
        <f t="shared" si="13"/>
        <v>0</v>
      </c>
      <c r="I93" s="4">
        <f t="shared" si="14"/>
        <v>0</v>
      </c>
      <c r="J93" s="4">
        <f t="shared" ref="J93:K93" si="42">IF(J59=0,0,J59+2000)</f>
        <v>0</v>
      </c>
      <c r="K93" s="4">
        <f t="shared" si="42"/>
        <v>4000</v>
      </c>
      <c r="L93" s="4">
        <v>0</v>
      </c>
      <c r="M93" s="4">
        <v>0</v>
      </c>
      <c r="N93" s="4">
        <v>0</v>
      </c>
      <c r="O93" s="4">
        <f>IF(J93=0,0,VLOOKUP(C93&amp;E93,系数!AT:AU,2,0))</f>
        <v>0</v>
      </c>
      <c r="P93" s="4">
        <f>IF(K93=0,0,VLOOKUP(C93&amp;E93,系数!AT:AU,2,0))</f>
        <v>100</v>
      </c>
      <c r="Q93" s="4">
        <f t="shared" si="20"/>
        <v>50</v>
      </c>
      <c r="R93" s="6">
        <f t="shared" si="17"/>
        <v>5120881</v>
      </c>
      <c r="S93" s="4">
        <f>VLOOKUP(C93&amp;","&amp;E93,系数!$V$2:$W$22,2,0)</f>
        <v>10</v>
      </c>
      <c r="T93" s="4">
        <f>VLOOKUP(C93&amp;","&amp;E93,系数!$V$2:$X$22,3,0)</f>
        <v>800</v>
      </c>
      <c r="U93" s="4" t="s">
        <v>40</v>
      </c>
      <c r="V93" s="6">
        <f t="shared" si="15"/>
        <v>5120881</v>
      </c>
      <c r="W93" s="4">
        <f t="shared" si="21"/>
        <v>7</v>
      </c>
      <c r="X93" s="4">
        <f t="shared" si="10"/>
        <v>1400</v>
      </c>
      <c r="Y93" s="4" t="s">
        <v>91</v>
      </c>
      <c r="Z93" s="6"/>
      <c r="AA93" s="4">
        <f t="shared" si="11"/>
        <v>800</v>
      </c>
      <c r="AB93" s="4">
        <f>VLOOKUP(E93,系数!$AL$1:$AP$8,MATCH(升星!C93,圣物升星,0),0)</f>
        <v>10</v>
      </c>
    </row>
    <row r="94" spans="1:28" x14ac:dyDescent="0.3">
      <c r="A94" s="4">
        <v>81000024</v>
      </c>
      <c r="B94" s="4">
        <f>VLOOKUP(A94,属性!A:G,7,0)</f>
        <v>1</v>
      </c>
      <c r="C94" s="4">
        <f>INDEX(属性!E:E,MATCH(升星!A94,属性!A:A,0))</f>
        <v>4</v>
      </c>
      <c r="D94" s="4" t="str">
        <f>INDEX(属性!I:I,MATCH(升星!A94,属性!A:A,0))</f>
        <v>broke</v>
      </c>
      <c r="E94" s="4">
        <f t="shared" si="16"/>
        <v>2</v>
      </c>
      <c r="F94" s="11">
        <f t="shared" si="18"/>
        <v>20</v>
      </c>
      <c r="G94" s="4">
        <v>0</v>
      </c>
      <c r="H94" s="4">
        <f t="shared" si="13"/>
        <v>0</v>
      </c>
      <c r="I94" s="4">
        <f t="shared" si="14"/>
        <v>0</v>
      </c>
      <c r="J94" s="4">
        <f t="shared" ref="J94:K94" si="43">IF(J60=0,0,J60+2000)</f>
        <v>0</v>
      </c>
      <c r="K94" s="4">
        <f t="shared" si="43"/>
        <v>4000</v>
      </c>
      <c r="L94" s="4">
        <v>0</v>
      </c>
      <c r="M94" s="4">
        <v>0</v>
      </c>
      <c r="N94" s="4">
        <v>0</v>
      </c>
      <c r="O94" s="4">
        <f>IF(J94=0,0,VLOOKUP(C94&amp;E94,系数!AT:AU,2,0))</f>
        <v>0</v>
      </c>
      <c r="P94" s="4">
        <f>IF(K94=0,0,VLOOKUP(C94&amp;E94,系数!AT:AU,2,0))</f>
        <v>100</v>
      </c>
      <c r="Q94" s="4">
        <f t="shared" si="20"/>
        <v>50</v>
      </c>
      <c r="R94" s="6">
        <f t="shared" si="17"/>
        <v>5120881</v>
      </c>
      <c r="S94" s="4">
        <f>VLOOKUP(C94&amp;","&amp;E94,系数!$V$2:$W$22,2,0)</f>
        <v>10</v>
      </c>
      <c r="T94" s="4">
        <f>VLOOKUP(C94&amp;","&amp;E94,系数!$V$2:$X$22,3,0)</f>
        <v>800</v>
      </c>
      <c r="U94" s="4" t="s">
        <v>40</v>
      </c>
      <c r="V94" s="6">
        <f t="shared" si="15"/>
        <v>5120881</v>
      </c>
      <c r="W94" s="4">
        <f t="shared" si="21"/>
        <v>7</v>
      </c>
      <c r="X94" s="4">
        <f t="shared" si="10"/>
        <v>1400</v>
      </c>
      <c r="Y94" s="4" t="s">
        <v>91</v>
      </c>
      <c r="Z94" s="6"/>
      <c r="AA94" s="4">
        <f t="shared" si="11"/>
        <v>800</v>
      </c>
      <c r="AB94" s="4">
        <f>VLOOKUP(E94,系数!$AL$1:$AP$8,MATCH(升星!C94,圣物升星,0),0)</f>
        <v>10</v>
      </c>
    </row>
    <row r="95" spans="1:28" x14ac:dyDescent="0.3">
      <c r="A95" s="4">
        <v>81000025</v>
      </c>
      <c r="B95" s="4">
        <f>VLOOKUP(A95,属性!A:G,7,0)</f>
        <v>1</v>
      </c>
      <c r="C95" s="4">
        <f>INDEX(属性!E:E,MATCH(升星!A95,属性!A:A,0))</f>
        <v>4</v>
      </c>
      <c r="D95" s="4" t="str">
        <f>INDEX(属性!I:I,MATCH(升星!A95,属性!A:A,0))</f>
        <v>heal</v>
      </c>
      <c r="E95" s="4">
        <f t="shared" si="16"/>
        <v>2</v>
      </c>
      <c r="F95" s="11">
        <f t="shared" si="18"/>
        <v>20</v>
      </c>
      <c r="G95" s="4">
        <v>0</v>
      </c>
      <c r="H95" s="4">
        <f t="shared" si="13"/>
        <v>0</v>
      </c>
      <c r="I95" s="4">
        <f t="shared" si="14"/>
        <v>0</v>
      </c>
      <c r="J95" s="4">
        <f t="shared" ref="J95:K95" si="44">IF(J61=0,0,J61+2000)</f>
        <v>0</v>
      </c>
      <c r="K95" s="4">
        <f t="shared" si="44"/>
        <v>4000</v>
      </c>
      <c r="L95" s="4">
        <v>0</v>
      </c>
      <c r="M95" s="4">
        <v>0</v>
      </c>
      <c r="N95" s="4">
        <v>0</v>
      </c>
      <c r="O95" s="4">
        <f>IF(J95=0,0,VLOOKUP(C95&amp;E95,系数!AT:AU,2,0))</f>
        <v>0</v>
      </c>
      <c r="P95" s="4">
        <f>IF(K95=0,0,VLOOKUP(C95&amp;E95,系数!AT:AU,2,0))</f>
        <v>100</v>
      </c>
      <c r="Q95" s="4">
        <f t="shared" si="20"/>
        <v>400</v>
      </c>
      <c r="R95" s="6">
        <f t="shared" si="17"/>
        <v>5120881</v>
      </c>
      <c r="S95" s="4">
        <f>VLOOKUP(C95&amp;","&amp;E95,系数!$V$2:$W$22,2,0)</f>
        <v>10</v>
      </c>
      <c r="T95" s="4">
        <f>VLOOKUP(C95&amp;","&amp;E95,系数!$V$2:$X$22,3,0)</f>
        <v>800</v>
      </c>
      <c r="U95" s="4" t="s">
        <v>40</v>
      </c>
      <c r="V95" s="6">
        <f t="shared" si="15"/>
        <v>5120881</v>
      </c>
      <c r="W95" s="4">
        <f t="shared" si="21"/>
        <v>7</v>
      </c>
      <c r="X95" s="4">
        <f t="shared" si="10"/>
        <v>1400</v>
      </c>
      <c r="Y95" s="4" t="s">
        <v>91</v>
      </c>
      <c r="Z95" s="6"/>
      <c r="AA95" s="4">
        <f t="shared" si="11"/>
        <v>800</v>
      </c>
      <c r="AB95" s="4">
        <f>VLOOKUP(E95,系数!$AL$1:$AP$8,MATCH(升星!C95,圣物升星,0),0)</f>
        <v>10</v>
      </c>
    </row>
    <row r="96" spans="1:28" x14ac:dyDescent="0.3">
      <c r="A96" s="4">
        <v>81000026</v>
      </c>
      <c r="B96" s="4">
        <f>VLOOKUP(A96,属性!A:G,7,0)</f>
        <v>1</v>
      </c>
      <c r="C96" s="4">
        <f>INDEX(属性!E:E,MATCH(升星!A96,属性!A:A,0))</f>
        <v>4</v>
      </c>
      <c r="D96" s="4" t="str">
        <f>INDEX(属性!I:I,MATCH(升星!A96,属性!A:A,0))</f>
        <v>atkrate</v>
      </c>
      <c r="E96" s="4">
        <f t="shared" si="16"/>
        <v>2</v>
      </c>
      <c r="F96" s="11">
        <f t="shared" si="18"/>
        <v>20</v>
      </c>
      <c r="G96" s="4">
        <v>0</v>
      </c>
      <c r="H96" s="4">
        <f t="shared" si="13"/>
        <v>0</v>
      </c>
      <c r="I96" s="4">
        <f t="shared" si="14"/>
        <v>0</v>
      </c>
      <c r="J96" s="4">
        <f t="shared" ref="J96:K96" si="45">IF(J62=0,0,J62+2000)</f>
        <v>0</v>
      </c>
      <c r="K96" s="4">
        <f t="shared" si="45"/>
        <v>4000</v>
      </c>
      <c r="L96" s="4">
        <v>0</v>
      </c>
      <c r="M96" s="4">
        <v>0</v>
      </c>
      <c r="N96" s="4">
        <v>0</v>
      </c>
      <c r="O96" s="4">
        <f>IF(J96=0,0,VLOOKUP(C96&amp;E96,系数!AT:AU,2,0))</f>
        <v>0</v>
      </c>
      <c r="P96" s="4">
        <f>IF(K96=0,0,VLOOKUP(C96&amp;E96,系数!AT:AU,2,0))</f>
        <v>100</v>
      </c>
      <c r="Q96" s="4">
        <f t="shared" si="20"/>
        <v>600</v>
      </c>
      <c r="R96" s="6">
        <f t="shared" si="17"/>
        <v>5120881</v>
      </c>
      <c r="S96" s="4">
        <f>VLOOKUP(C96&amp;","&amp;E96,系数!$V$2:$W$22,2,0)</f>
        <v>10</v>
      </c>
      <c r="T96" s="4">
        <f>VLOOKUP(C96&amp;","&amp;E96,系数!$V$2:$X$22,3,0)</f>
        <v>800</v>
      </c>
      <c r="U96" s="4" t="s">
        <v>40</v>
      </c>
      <c r="V96" s="6">
        <f t="shared" si="15"/>
        <v>5120881</v>
      </c>
      <c r="W96" s="4">
        <f t="shared" si="21"/>
        <v>7</v>
      </c>
      <c r="X96" s="4">
        <f t="shared" si="10"/>
        <v>1400</v>
      </c>
      <c r="Y96" s="4" t="s">
        <v>91</v>
      </c>
      <c r="Z96" s="6"/>
      <c r="AA96" s="4">
        <f t="shared" si="11"/>
        <v>800</v>
      </c>
      <c r="AB96" s="4">
        <f>VLOOKUP(E96,系数!$AL$1:$AP$8,MATCH(升星!C96,圣物升星,0),0)</f>
        <v>10</v>
      </c>
    </row>
    <row r="97" spans="1:28" x14ac:dyDescent="0.3">
      <c r="A97" s="4">
        <v>81000027</v>
      </c>
      <c r="B97" s="4">
        <f>VLOOKUP(A97,属性!A:G,7,0)</f>
        <v>2</v>
      </c>
      <c r="C97" s="4">
        <f>INDEX(属性!E:E,MATCH(升星!A97,属性!A:A,0))</f>
        <v>4</v>
      </c>
      <c r="D97" s="4" t="str">
        <f>INDEX(属性!I:I,MATCH(升星!A97,属性!A:A,0))</f>
        <v>hit</v>
      </c>
      <c r="E97" s="4">
        <f t="shared" si="16"/>
        <v>2</v>
      </c>
      <c r="F97" s="11">
        <f t="shared" si="18"/>
        <v>20</v>
      </c>
      <c r="G97" s="4">
        <v>0</v>
      </c>
      <c r="H97" s="4">
        <f t="shared" si="13"/>
        <v>0</v>
      </c>
      <c r="I97" s="4">
        <f t="shared" si="14"/>
        <v>0</v>
      </c>
      <c r="J97" s="4">
        <f t="shared" ref="J97:K97" si="46">IF(J63=0,0,J63+2000)</f>
        <v>4000</v>
      </c>
      <c r="K97" s="4">
        <f t="shared" si="46"/>
        <v>0</v>
      </c>
      <c r="L97" s="4">
        <v>0</v>
      </c>
      <c r="M97" s="4">
        <v>0</v>
      </c>
      <c r="N97" s="4">
        <v>0</v>
      </c>
      <c r="O97" s="4">
        <f>IF(J97=0,0,VLOOKUP(C97&amp;E97,系数!AT:AU,2,0))</f>
        <v>100</v>
      </c>
      <c r="P97" s="4">
        <f>IF(K97=0,0,VLOOKUP(C97&amp;E97,系数!AT:AU,2,0))</f>
        <v>0</v>
      </c>
      <c r="Q97" s="4">
        <f t="shared" si="20"/>
        <v>100</v>
      </c>
      <c r="R97" s="6">
        <f t="shared" si="17"/>
        <v>5120881</v>
      </c>
      <c r="S97" s="4">
        <f>VLOOKUP(C97&amp;","&amp;E97,系数!$V$2:$W$22,2,0)</f>
        <v>10</v>
      </c>
      <c r="T97" s="4">
        <f>VLOOKUP(C97&amp;","&amp;E97,系数!$V$2:$X$22,3,0)</f>
        <v>800</v>
      </c>
      <c r="U97" s="4" t="s">
        <v>40</v>
      </c>
      <c r="V97" s="6">
        <f t="shared" si="15"/>
        <v>5120881</v>
      </c>
      <c r="W97" s="4">
        <f t="shared" si="21"/>
        <v>7</v>
      </c>
      <c r="X97" s="4">
        <f t="shared" si="10"/>
        <v>1400</v>
      </c>
      <c r="Y97" s="4" t="s">
        <v>91</v>
      </c>
      <c r="Z97" s="6"/>
      <c r="AA97" s="4">
        <f t="shared" si="11"/>
        <v>800</v>
      </c>
      <c r="AB97" s="4">
        <f>VLOOKUP(E97,系数!$AL$1:$AP$8,MATCH(升星!C97,圣物升星,0),0)</f>
        <v>10</v>
      </c>
    </row>
    <row r="98" spans="1:28" x14ac:dyDescent="0.3">
      <c r="A98" s="4">
        <v>81000028</v>
      </c>
      <c r="B98" s="4">
        <f>VLOOKUP(A98,属性!A:G,7,0)</f>
        <v>2</v>
      </c>
      <c r="C98" s="4">
        <f>INDEX(属性!E:E,MATCH(升星!A98,属性!A:A,0))</f>
        <v>4</v>
      </c>
      <c r="D98" s="4" t="str">
        <f>INDEX(属性!I:I,MATCH(升星!A98,属性!A:A,0))</f>
        <v>dodge</v>
      </c>
      <c r="E98" s="4">
        <f t="shared" si="16"/>
        <v>2</v>
      </c>
      <c r="F98" s="11">
        <f t="shared" si="18"/>
        <v>20</v>
      </c>
      <c r="G98" s="4">
        <v>0</v>
      </c>
      <c r="H98" s="4">
        <f t="shared" si="13"/>
        <v>0</v>
      </c>
      <c r="I98" s="4">
        <f t="shared" si="14"/>
        <v>0</v>
      </c>
      <c r="J98" s="4">
        <f t="shared" ref="J98:K98" si="47">IF(J64=0,0,J64+2000)</f>
        <v>4000</v>
      </c>
      <c r="K98" s="4">
        <f t="shared" si="47"/>
        <v>0</v>
      </c>
      <c r="L98" s="4">
        <v>0</v>
      </c>
      <c r="M98" s="4">
        <v>0</v>
      </c>
      <c r="N98" s="4">
        <v>0</v>
      </c>
      <c r="O98" s="4">
        <f>IF(J98=0,0,VLOOKUP(C98&amp;E98,系数!AT:AU,2,0))</f>
        <v>100</v>
      </c>
      <c r="P98" s="4">
        <f>IF(K98=0,0,VLOOKUP(C98&amp;E98,系数!AT:AU,2,0))</f>
        <v>0</v>
      </c>
      <c r="Q98" s="4">
        <f t="shared" si="20"/>
        <v>100</v>
      </c>
      <c r="R98" s="6">
        <f t="shared" si="17"/>
        <v>5120881</v>
      </c>
      <c r="S98" s="4">
        <f>VLOOKUP(C98&amp;","&amp;E98,系数!$V$2:$W$22,2,0)</f>
        <v>10</v>
      </c>
      <c r="T98" s="4">
        <f>VLOOKUP(C98&amp;","&amp;E98,系数!$V$2:$X$22,3,0)</f>
        <v>800</v>
      </c>
      <c r="U98" s="4" t="s">
        <v>40</v>
      </c>
      <c r="V98" s="6">
        <f t="shared" si="15"/>
        <v>5120881</v>
      </c>
      <c r="W98" s="4">
        <f t="shared" si="21"/>
        <v>7</v>
      </c>
      <c r="X98" s="4">
        <f t="shared" si="10"/>
        <v>1400</v>
      </c>
      <c r="Y98" s="4" t="s">
        <v>91</v>
      </c>
      <c r="Z98" s="6"/>
      <c r="AA98" s="4">
        <f t="shared" si="11"/>
        <v>800</v>
      </c>
      <c r="AB98" s="4">
        <f>VLOOKUP(E98,系数!$AL$1:$AP$8,MATCH(升星!C98,圣物升星,0),0)</f>
        <v>10</v>
      </c>
    </row>
    <row r="99" spans="1:28" x14ac:dyDescent="0.3">
      <c r="A99" s="4">
        <v>81000029</v>
      </c>
      <c r="B99" s="4">
        <f>VLOOKUP(A99,属性!A:G,7,0)</f>
        <v>2</v>
      </c>
      <c r="C99" s="4">
        <f>INDEX(属性!E:E,MATCH(升星!A99,属性!A:A,0))</f>
        <v>4</v>
      </c>
      <c r="D99" s="4" t="str">
        <f>INDEX(属性!I:I,MATCH(升星!A99,属性!A:A,0))</f>
        <v>critical</v>
      </c>
      <c r="E99" s="4">
        <f t="shared" si="16"/>
        <v>2</v>
      </c>
      <c r="F99" s="11">
        <f t="shared" si="18"/>
        <v>20</v>
      </c>
      <c r="G99" s="4">
        <v>0</v>
      </c>
      <c r="H99" s="4">
        <f t="shared" si="13"/>
        <v>0</v>
      </c>
      <c r="I99" s="4">
        <f t="shared" si="14"/>
        <v>0</v>
      </c>
      <c r="J99" s="4">
        <f t="shared" ref="J99:K99" si="48">IF(J65=0,0,J65+2000)</f>
        <v>4000</v>
      </c>
      <c r="K99" s="4">
        <f t="shared" si="48"/>
        <v>0</v>
      </c>
      <c r="L99" s="4">
        <v>0</v>
      </c>
      <c r="M99" s="4">
        <v>0</v>
      </c>
      <c r="N99" s="4">
        <v>0</v>
      </c>
      <c r="O99" s="4">
        <f>IF(J99=0,0,VLOOKUP(C99&amp;E99,系数!AT:AU,2,0))</f>
        <v>100</v>
      </c>
      <c r="P99" s="4">
        <f>IF(K99=0,0,VLOOKUP(C99&amp;E99,系数!AT:AU,2,0))</f>
        <v>0</v>
      </c>
      <c r="Q99" s="4">
        <f t="shared" si="20"/>
        <v>50</v>
      </c>
      <c r="R99" s="6">
        <f t="shared" si="17"/>
        <v>5120881</v>
      </c>
      <c r="S99" s="4">
        <f>VLOOKUP(C99&amp;","&amp;E99,系数!$V$2:$W$22,2,0)</f>
        <v>10</v>
      </c>
      <c r="T99" s="4">
        <f>VLOOKUP(C99&amp;","&amp;E99,系数!$V$2:$X$22,3,0)</f>
        <v>800</v>
      </c>
      <c r="U99" s="4" t="s">
        <v>40</v>
      </c>
      <c r="V99" s="6">
        <f t="shared" si="15"/>
        <v>5120881</v>
      </c>
      <c r="W99" s="4">
        <f t="shared" si="21"/>
        <v>7</v>
      </c>
      <c r="X99" s="4">
        <f t="shared" si="10"/>
        <v>1400</v>
      </c>
      <c r="Y99" s="4" t="s">
        <v>91</v>
      </c>
      <c r="Z99" s="6"/>
      <c r="AA99" s="4">
        <f t="shared" si="11"/>
        <v>800</v>
      </c>
      <c r="AB99" s="4">
        <f>VLOOKUP(E99,系数!$AL$1:$AP$8,MATCH(升星!C99,圣物升星,0),0)</f>
        <v>10</v>
      </c>
    </row>
    <row r="100" spans="1:28" x14ac:dyDescent="0.3">
      <c r="A100" s="4">
        <v>81000030</v>
      </c>
      <c r="B100" s="4">
        <f>VLOOKUP(A100,属性!A:G,7,0)</f>
        <v>2</v>
      </c>
      <c r="C100" s="4">
        <f>INDEX(属性!E:E,MATCH(升星!A100,属性!A:A,0))</f>
        <v>4</v>
      </c>
      <c r="D100" s="4" t="str">
        <f>INDEX(属性!I:I,MATCH(升星!A100,属性!A:A,0))</f>
        <v>resilience</v>
      </c>
      <c r="E100" s="4">
        <f t="shared" si="16"/>
        <v>2</v>
      </c>
      <c r="F100" s="11">
        <f t="shared" si="18"/>
        <v>20</v>
      </c>
      <c r="G100" s="4">
        <v>0</v>
      </c>
      <c r="H100" s="4">
        <f t="shared" si="13"/>
        <v>0</v>
      </c>
      <c r="I100" s="4">
        <f t="shared" si="14"/>
        <v>0</v>
      </c>
      <c r="J100" s="4">
        <f t="shared" ref="J100:K100" si="49">IF(J66=0,0,J66+2000)</f>
        <v>4000</v>
      </c>
      <c r="K100" s="4">
        <f t="shared" si="49"/>
        <v>0</v>
      </c>
      <c r="L100" s="4">
        <v>0</v>
      </c>
      <c r="M100" s="4">
        <v>0</v>
      </c>
      <c r="N100" s="4">
        <v>0</v>
      </c>
      <c r="O100" s="4">
        <f>IF(J100=0,0,VLOOKUP(C100&amp;E100,系数!AT:AU,2,0))</f>
        <v>100</v>
      </c>
      <c r="P100" s="4">
        <f>IF(K100=0,0,VLOOKUP(C100&amp;E100,系数!AT:AU,2,0))</f>
        <v>0</v>
      </c>
      <c r="Q100" s="4">
        <f t="shared" si="20"/>
        <v>50</v>
      </c>
      <c r="R100" s="6">
        <f t="shared" si="17"/>
        <v>5120881</v>
      </c>
      <c r="S100" s="4">
        <f>VLOOKUP(C100&amp;","&amp;E100,系数!$V$2:$W$22,2,0)</f>
        <v>10</v>
      </c>
      <c r="T100" s="4">
        <f>VLOOKUP(C100&amp;","&amp;E100,系数!$V$2:$X$22,3,0)</f>
        <v>800</v>
      </c>
      <c r="U100" s="4" t="s">
        <v>40</v>
      </c>
      <c r="V100" s="6">
        <f t="shared" si="15"/>
        <v>5120881</v>
      </c>
      <c r="W100" s="4">
        <f t="shared" si="21"/>
        <v>7</v>
      </c>
      <c r="X100" s="4">
        <f t="shared" si="10"/>
        <v>1400</v>
      </c>
      <c r="Y100" s="4" t="s">
        <v>91</v>
      </c>
      <c r="Z100" s="6"/>
      <c r="AA100" s="4">
        <f t="shared" si="11"/>
        <v>800</v>
      </c>
      <c r="AB100" s="4">
        <f>VLOOKUP(E100,系数!$AL$1:$AP$8,MATCH(升星!C100,圣物升星,0),0)</f>
        <v>10</v>
      </c>
    </row>
    <row r="101" spans="1:28" x14ac:dyDescent="0.3">
      <c r="A101" s="4">
        <v>81000031</v>
      </c>
      <c r="B101" s="4">
        <f>VLOOKUP(A101,属性!A:G,7,0)</f>
        <v>2</v>
      </c>
      <c r="C101" s="4">
        <f>INDEX(属性!E:E,MATCH(升星!A101,属性!A:A,0))</f>
        <v>4</v>
      </c>
      <c r="D101" s="4" t="str">
        <f>INDEX(属性!I:I,MATCH(升星!A101,属性!A:A,0))</f>
        <v>block</v>
      </c>
      <c r="E101" s="4">
        <f t="shared" si="16"/>
        <v>2</v>
      </c>
      <c r="F101" s="11">
        <f t="shared" si="18"/>
        <v>20</v>
      </c>
      <c r="G101" s="4">
        <v>0</v>
      </c>
      <c r="H101" s="4">
        <f t="shared" si="13"/>
        <v>0</v>
      </c>
      <c r="I101" s="4">
        <f t="shared" si="14"/>
        <v>0</v>
      </c>
      <c r="J101" s="4">
        <f t="shared" ref="J101:K101" si="50">IF(J67=0,0,J67+2000)</f>
        <v>4000</v>
      </c>
      <c r="K101" s="4">
        <f t="shared" si="50"/>
        <v>0</v>
      </c>
      <c r="L101" s="4">
        <v>0</v>
      </c>
      <c r="M101" s="4">
        <v>0</v>
      </c>
      <c r="N101" s="4">
        <v>0</v>
      </c>
      <c r="O101" s="4">
        <f>IF(J101=0,0,VLOOKUP(C101&amp;E101,系数!AT:AU,2,0))</f>
        <v>100</v>
      </c>
      <c r="P101" s="4">
        <f>IF(K101=0,0,VLOOKUP(C101&amp;E101,系数!AT:AU,2,0))</f>
        <v>0</v>
      </c>
      <c r="Q101" s="4">
        <f t="shared" si="20"/>
        <v>50</v>
      </c>
      <c r="R101" s="6">
        <f t="shared" si="17"/>
        <v>5120881</v>
      </c>
      <c r="S101" s="4">
        <f>VLOOKUP(C101&amp;","&amp;E101,系数!$V$2:$W$22,2,0)</f>
        <v>10</v>
      </c>
      <c r="T101" s="4">
        <f>VLOOKUP(C101&amp;","&amp;E101,系数!$V$2:$X$22,3,0)</f>
        <v>800</v>
      </c>
      <c r="U101" s="4" t="s">
        <v>40</v>
      </c>
      <c r="V101" s="6">
        <f t="shared" si="15"/>
        <v>5120881</v>
      </c>
      <c r="W101" s="4">
        <f t="shared" si="21"/>
        <v>7</v>
      </c>
      <c r="X101" s="4">
        <f t="shared" si="10"/>
        <v>1400</v>
      </c>
      <c r="Y101" s="4" t="s">
        <v>91</v>
      </c>
      <c r="Z101" s="6"/>
      <c r="AA101" s="4">
        <f t="shared" si="11"/>
        <v>800</v>
      </c>
      <c r="AB101" s="4">
        <f>VLOOKUP(E101,系数!$AL$1:$AP$8,MATCH(升星!C101,圣物升星,0),0)</f>
        <v>10</v>
      </c>
    </row>
    <row r="102" spans="1:28" x14ac:dyDescent="0.3">
      <c r="A102" s="4">
        <v>81000032</v>
      </c>
      <c r="B102" s="4">
        <f>VLOOKUP(A102,属性!A:G,7,0)</f>
        <v>2</v>
      </c>
      <c r="C102" s="4">
        <f>INDEX(属性!E:E,MATCH(升星!A102,属性!A:A,0))</f>
        <v>4</v>
      </c>
      <c r="D102" s="4" t="str">
        <f>INDEX(属性!I:I,MATCH(升星!A102,属性!A:A,0))</f>
        <v>broke</v>
      </c>
      <c r="E102" s="4">
        <f t="shared" si="16"/>
        <v>2</v>
      </c>
      <c r="F102" s="11">
        <f t="shared" si="18"/>
        <v>20</v>
      </c>
      <c r="G102" s="4">
        <v>0</v>
      </c>
      <c r="H102" s="4">
        <f t="shared" si="13"/>
        <v>0</v>
      </c>
      <c r="I102" s="4">
        <f t="shared" si="14"/>
        <v>0</v>
      </c>
      <c r="J102" s="4">
        <f t="shared" ref="J102:K102" si="51">IF(J68=0,0,J68+2000)</f>
        <v>4000</v>
      </c>
      <c r="K102" s="4">
        <f t="shared" si="51"/>
        <v>0</v>
      </c>
      <c r="L102" s="4">
        <v>0</v>
      </c>
      <c r="M102" s="4">
        <v>0</v>
      </c>
      <c r="N102" s="4">
        <v>0</v>
      </c>
      <c r="O102" s="4">
        <f>IF(J102=0,0,VLOOKUP(C102&amp;E102,系数!AT:AU,2,0))</f>
        <v>100</v>
      </c>
      <c r="P102" s="4">
        <f>IF(K102=0,0,VLOOKUP(C102&amp;E102,系数!AT:AU,2,0))</f>
        <v>0</v>
      </c>
      <c r="Q102" s="4">
        <f t="shared" si="20"/>
        <v>50</v>
      </c>
      <c r="R102" s="6">
        <f t="shared" si="17"/>
        <v>5120881</v>
      </c>
      <c r="S102" s="4">
        <f>VLOOKUP(C102&amp;","&amp;E102,系数!$V$2:$W$22,2,0)</f>
        <v>10</v>
      </c>
      <c r="T102" s="4">
        <f>VLOOKUP(C102&amp;","&amp;E102,系数!$V$2:$X$22,3,0)</f>
        <v>800</v>
      </c>
      <c r="U102" s="4" t="s">
        <v>40</v>
      </c>
      <c r="V102" s="6">
        <f t="shared" si="15"/>
        <v>5120881</v>
      </c>
      <c r="W102" s="4">
        <f t="shared" si="21"/>
        <v>7</v>
      </c>
      <c r="X102" s="4">
        <f t="shared" ref="X102:X165" si="52">T102+X68</f>
        <v>1400</v>
      </c>
      <c r="Y102" s="4" t="s">
        <v>91</v>
      </c>
      <c r="Z102" s="6"/>
      <c r="AA102" s="4">
        <f t="shared" ref="AA102:AA165" si="53">X68+AA68</f>
        <v>800</v>
      </c>
      <c r="AB102" s="4">
        <f>VLOOKUP(E102,系数!$AL$1:$AP$8,MATCH(升星!C102,圣物升星,0),0)</f>
        <v>10</v>
      </c>
    </row>
    <row r="103" spans="1:28" x14ac:dyDescent="0.3">
      <c r="A103" s="4">
        <v>81000033</v>
      </c>
      <c r="B103" s="4">
        <f>VLOOKUP(A103,属性!A:G,7,0)</f>
        <v>2</v>
      </c>
      <c r="C103" s="4">
        <f>INDEX(属性!E:E,MATCH(升星!A103,属性!A:A,0))</f>
        <v>4</v>
      </c>
      <c r="D103" s="4" t="str">
        <f>INDEX(属性!I:I,MATCH(升星!A103,属性!A:A,0))</f>
        <v>heal</v>
      </c>
      <c r="E103" s="4">
        <f t="shared" si="16"/>
        <v>2</v>
      </c>
      <c r="F103" s="11">
        <f t="shared" si="18"/>
        <v>20</v>
      </c>
      <c r="G103" s="4">
        <v>0</v>
      </c>
      <c r="H103" s="4">
        <f t="shared" si="13"/>
        <v>0</v>
      </c>
      <c r="I103" s="4">
        <f t="shared" si="14"/>
        <v>0</v>
      </c>
      <c r="J103" s="4">
        <f t="shared" ref="J103:K103" si="54">IF(J69=0,0,J69+2000)</f>
        <v>4000</v>
      </c>
      <c r="K103" s="4">
        <f t="shared" si="54"/>
        <v>0</v>
      </c>
      <c r="L103" s="4">
        <v>0</v>
      </c>
      <c r="M103" s="4">
        <v>0</v>
      </c>
      <c r="N103" s="4">
        <v>0</v>
      </c>
      <c r="O103" s="4">
        <f>IF(J103=0,0,VLOOKUP(C103&amp;E103,系数!AT:AU,2,0))</f>
        <v>100</v>
      </c>
      <c r="P103" s="4">
        <f>IF(K103=0,0,VLOOKUP(C103&amp;E103,系数!AT:AU,2,0))</f>
        <v>0</v>
      </c>
      <c r="Q103" s="4">
        <f t="shared" si="20"/>
        <v>400</v>
      </c>
      <c r="R103" s="6">
        <f t="shared" si="17"/>
        <v>5120881</v>
      </c>
      <c r="S103" s="4">
        <f>VLOOKUP(C103&amp;","&amp;E103,系数!$V$2:$W$22,2,0)</f>
        <v>10</v>
      </c>
      <c r="T103" s="4">
        <f>VLOOKUP(C103&amp;","&amp;E103,系数!$V$2:$X$22,3,0)</f>
        <v>800</v>
      </c>
      <c r="U103" s="4" t="s">
        <v>40</v>
      </c>
      <c r="V103" s="6">
        <f t="shared" si="15"/>
        <v>5120881</v>
      </c>
      <c r="W103" s="4">
        <f t="shared" si="21"/>
        <v>7</v>
      </c>
      <c r="X103" s="4">
        <f t="shared" si="52"/>
        <v>1400</v>
      </c>
      <c r="Y103" s="4" t="s">
        <v>91</v>
      </c>
      <c r="Z103" s="6"/>
      <c r="AA103" s="4">
        <f t="shared" si="53"/>
        <v>800</v>
      </c>
      <c r="AB103" s="4">
        <f>VLOOKUP(E103,系数!$AL$1:$AP$8,MATCH(升星!C103,圣物升星,0),0)</f>
        <v>10</v>
      </c>
    </row>
    <row r="104" spans="1:28" x14ac:dyDescent="0.3">
      <c r="A104" s="4">
        <v>81000034</v>
      </c>
      <c r="B104" s="4">
        <f>VLOOKUP(A104,属性!A:G,7,0)</f>
        <v>2</v>
      </c>
      <c r="C104" s="4">
        <f>INDEX(属性!E:E,MATCH(升星!A104,属性!A:A,0))</f>
        <v>4</v>
      </c>
      <c r="D104" s="4" t="str">
        <f>INDEX(属性!I:I,MATCH(升星!A104,属性!A:A,0))</f>
        <v>atkrate</v>
      </c>
      <c r="E104" s="4">
        <f t="shared" si="16"/>
        <v>2</v>
      </c>
      <c r="F104" s="11">
        <f t="shared" si="18"/>
        <v>20</v>
      </c>
      <c r="G104" s="4">
        <v>0</v>
      </c>
      <c r="H104" s="4">
        <f t="shared" si="13"/>
        <v>0</v>
      </c>
      <c r="I104" s="4">
        <f t="shared" si="14"/>
        <v>0</v>
      </c>
      <c r="J104" s="4">
        <f t="shared" ref="J104:K104" si="55">IF(J70=0,0,J70+2000)</f>
        <v>4000</v>
      </c>
      <c r="K104" s="4">
        <f t="shared" si="55"/>
        <v>0</v>
      </c>
      <c r="L104" s="4">
        <v>0</v>
      </c>
      <c r="M104" s="4">
        <v>0</v>
      </c>
      <c r="N104" s="4">
        <v>0</v>
      </c>
      <c r="O104" s="4">
        <f>IF(J104=0,0,VLOOKUP(C104&amp;E104,系数!AT:AU,2,0))</f>
        <v>100</v>
      </c>
      <c r="P104" s="4">
        <f>IF(K104=0,0,VLOOKUP(C104&amp;E104,系数!AT:AU,2,0))</f>
        <v>0</v>
      </c>
      <c r="Q104" s="4">
        <f t="shared" si="20"/>
        <v>600</v>
      </c>
      <c r="R104" s="6">
        <f t="shared" si="17"/>
        <v>5120881</v>
      </c>
      <c r="S104" s="4">
        <f>VLOOKUP(C104&amp;","&amp;E104,系数!$V$2:$W$22,2,0)</f>
        <v>10</v>
      </c>
      <c r="T104" s="4">
        <f>VLOOKUP(C104&amp;","&amp;E104,系数!$V$2:$X$22,3,0)</f>
        <v>800</v>
      </c>
      <c r="U104" s="4" t="s">
        <v>40</v>
      </c>
      <c r="V104" s="6">
        <f t="shared" si="15"/>
        <v>5120881</v>
      </c>
      <c r="W104" s="4">
        <f t="shared" si="21"/>
        <v>7</v>
      </c>
      <c r="X104" s="4">
        <f t="shared" si="52"/>
        <v>1400</v>
      </c>
      <c r="Y104" s="4" t="s">
        <v>91</v>
      </c>
      <c r="Z104" s="6"/>
      <c r="AA104" s="4">
        <f t="shared" si="53"/>
        <v>800</v>
      </c>
      <c r="AB104" s="4">
        <f>VLOOKUP(E104,系数!$AL$1:$AP$8,MATCH(升星!C104,圣物升星,0),0)</f>
        <v>10</v>
      </c>
    </row>
    <row r="105" spans="1:28" x14ac:dyDescent="0.3">
      <c r="A105" s="4">
        <v>81000001</v>
      </c>
      <c r="B105" s="4">
        <f>VLOOKUP(A105,属性!A:G,7,0)</f>
        <v>1</v>
      </c>
      <c r="C105" s="4">
        <f>INDEX(属性!E:E,MATCH(升星!A105,属性!A:A,0))</f>
        <v>2</v>
      </c>
      <c r="D105" s="4" t="str">
        <f>INDEX(属性!I:I,MATCH(升星!A105,属性!A:A,0))</f>
        <v>hit</v>
      </c>
      <c r="E105" s="4">
        <f t="shared" si="16"/>
        <v>3</v>
      </c>
      <c r="F105" s="11">
        <f t="shared" si="18"/>
        <v>30</v>
      </c>
      <c r="G105" s="4">
        <v>0</v>
      </c>
      <c r="H105" s="4">
        <f t="shared" si="13"/>
        <v>0</v>
      </c>
      <c r="I105" s="4">
        <f t="shared" si="14"/>
        <v>0</v>
      </c>
      <c r="J105" s="4">
        <f>IF(J71=0,0,J71+3000)</f>
        <v>0</v>
      </c>
      <c r="K105" s="4">
        <f>IF(K71=0,0,K71+3000)</f>
        <v>7000</v>
      </c>
      <c r="L105" s="4">
        <v>0</v>
      </c>
      <c r="M105" s="4">
        <v>0</v>
      </c>
      <c r="N105" s="4">
        <v>0</v>
      </c>
      <c r="O105" s="4">
        <f>IF(J105=0,0,VLOOKUP(C105&amp;E105,系数!AT:AU,2,0))</f>
        <v>0</v>
      </c>
      <c r="P105" s="4">
        <f>IF(K105=0,0,VLOOKUP(C105&amp;E105,系数!AT:AU,2,0))</f>
        <v>60</v>
      </c>
      <c r="Q105" s="4">
        <f>ROUNDUP(Q71*1.6,-1)</f>
        <v>70</v>
      </c>
      <c r="R105" s="6">
        <f t="shared" si="17"/>
        <v>5120879</v>
      </c>
      <c r="S105" s="4">
        <f>VLOOKUP(C105&amp;","&amp;E105,系数!$V$2:$W$22,2,0)</f>
        <v>20</v>
      </c>
      <c r="T105" s="4">
        <f>VLOOKUP(C105&amp;","&amp;E105,系数!$V$2:$X$22,3,0)</f>
        <v>2000</v>
      </c>
      <c r="U105" s="4" t="s">
        <v>40</v>
      </c>
      <c r="V105" s="6">
        <f t="shared" si="15"/>
        <v>5120879</v>
      </c>
      <c r="W105" s="4">
        <f t="shared" si="21"/>
        <v>17</v>
      </c>
      <c r="X105" s="4">
        <f t="shared" si="52"/>
        <v>3400</v>
      </c>
      <c r="Y105" s="4" t="s">
        <v>91</v>
      </c>
      <c r="Z105" s="6"/>
      <c r="AA105" s="4">
        <f t="shared" si="53"/>
        <v>2200</v>
      </c>
      <c r="AB105" s="4">
        <f>VLOOKUP(E105,系数!$AL$1:$AP$8,MATCH(升星!C105,圣物升星,0),0)</f>
        <v>0</v>
      </c>
    </row>
    <row r="106" spans="1:28" x14ac:dyDescent="0.3">
      <c r="A106" s="4">
        <v>81000002</v>
      </c>
      <c r="B106" s="4">
        <f>VLOOKUP(A106,属性!A:G,7,0)</f>
        <v>1</v>
      </c>
      <c r="C106" s="4">
        <f>INDEX(属性!E:E,MATCH(升星!A106,属性!A:A,0))</f>
        <v>2</v>
      </c>
      <c r="D106" s="4" t="str">
        <f>INDEX(属性!I:I,MATCH(升星!A106,属性!A:A,0))</f>
        <v>critical</v>
      </c>
      <c r="E106" s="4">
        <f t="shared" si="16"/>
        <v>3</v>
      </c>
      <c r="F106" s="11">
        <f t="shared" si="18"/>
        <v>30</v>
      </c>
      <c r="G106" s="4">
        <v>0</v>
      </c>
      <c r="H106" s="4">
        <f t="shared" si="13"/>
        <v>0</v>
      </c>
      <c r="I106" s="4">
        <f t="shared" si="14"/>
        <v>0</v>
      </c>
      <c r="J106" s="4">
        <f t="shared" ref="J106:K106" si="56">IF(J72=0,0,J72+3000)</f>
        <v>0</v>
      </c>
      <c r="K106" s="4">
        <f t="shared" si="56"/>
        <v>7000</v>
      </c>
      <c r="L106" s="4">
        <v>0</v>
      </c>
      <c r="M106" s="4">
        <v>0</v>
      </c>
      <c r="N106" s="4">
        <v>0</v>
      </c>
      <c r="O106" s="4">
        <f>IF(J106=0,0,VLOOKUP(C106&amp;E106,系数!AT:AU,2,0))</f>
        <v>0</v>
      </c>
      <c r="P106" s="4">
        <f>IF(K106=0,0,VLOOKUP(C106&amp;E106,系数!AT:AU,2,0))</f>
        <v>60</v>
      </c>
      <c r="Q106" s="4">
        <f t="shared" ref="Q106:Q169" si="57">ROUNDUP(Q72*1.6,-1)</f>
        <v>40</v>
      </c>
      <c r="R106" s="6">
        <f t="shared" si="17"/>
        <v>5120879</v>
      </c>
      <c r="S106" s="4">
        <f>VLOOKUP(C106&amp;","&amp;E106,系数!$V$2:$W$22,2,0)</f>
        <v>20</v>
      </c>
      <c r="T106" s="4">
        <f>VLOOKUP(C106&amp;","&amp;E106,系数!$V$2:$X$22,3,0)</f>
        <v>2000</v>
      </c>
      <c r="U106" s="4" t="s">
        <v>40</v>
      </c>
      <c r="V106" s="6">
        <f t="shared" si="15"/>
        <v>5120879</v>
      </c>
      <c r="W106" s="4">
        <f t="shared" si="21"/>
        <v>17</v>
      </c>
      <c r="X106" s="4">
        <f t="shared" si="52"/>
        <v>3400</v>
      </c>
      <c r="Y106" s="4" t="s">
        <v>91</v>
      </c>
      <c r="Z106" s="6"/>
      <c r="AA106" s="4">
        <f t="shared" si="53"/>
        <v>2200</v>
      </c>
      <c r="AB106" s="4">
        <f>VLOOKUP(E106,系数!$AL$1:$AP$8,MATCH(升星!C106,圣物升星,0),0)</f>
        <v>0</v>
      </c>
    </row>
    <row r="107" spans="1:28" x14ac:dyDescent="0.3">
      <c r="A107" s="4">
        <v>81000003</v>
      </c>
      <c r="B107" s="4">
        <f>VLOOKUP(A107,属性!A:G,7,0)</f>
        <v>2</v>
      </c>
      <c r="C107" s="4">
        <f>INDEX(属性!E:E,MATCH(升星!A107,属性!A:A,0))</f>
        <v>2</v>
      </c>
      <c r="D107" s="4" t="str">
        <f>INDEX(属性!I:I,MATCH(升星!A107,属性!A:A,0))</f>
        <v>dodge</v>
      </c>
      <c r="E107" s="4">
        <f t="shared" si="16"/>
        <v>3</v>
      </c>
      <c r="F107" s="11">
        <f t="shared" si="18"/>
        <v>30</v>
      </c>
      <c r="G107" s="4">
        <v>0</v>
      </c>
      <c r="H107" s="4">
        <f t="shared" si="13"/>
        <v>0</v>
      </c>
      <c r="I107" s="4">
        <f t="shared" si="14"/>
        <v>0</v>
      </c>
      <c r="J107" s="4">
        <f t="shared" ref="J107:K107" si="58">IF(J73=0,0,J73+3000)</f>
        <v>7000</v>
      </c>
      <c r="K107" s="4">
        <f t="shared" si="58"/>
        <v>0</v>
      </c>
      <c r="L107" s="4">
        <v>0</v>
      </c>
      <c r="M107" s="4">
        <v>0</v>
      </c>
      <c r="N107" s="4">
        <v>0</v>
      </c>
      <c r="O107" s="4">
        <f>IF(J107=0,0,VLOOKUP(C107&amp;E107,系数!AT:AU,2,0))</f>
        <v>60</v>
      </c>
      <c r="P107" s="4">
        <f>IF(K107=0,0,VLOOKUP(C107&amp;E107,系数!AT:AU,2,0))</f>
        <v>0</v>
      </c>
      <c r="Q107" s="4">
        <f t="shared" si="57"/>
        <v>70</v>
      </c>
      <c r="R107" s="6">
        <f t="shared" si="17"/>
        <v>5120879</v>
      </c>
      <c r="S107" s="4">
        <f>VLOOKUP(C107&amp;","&amp;E107,系数!$V$2:$W$22,2,0)</f>
        <v>20</v>
      </c>
      <c r="T107" s="4">
        <f>VLOOKUP(C107&amp;","&amp;E107,系数!$V$2:$X$22,3,0)</f>
        <v>2000</v>
      </c>
      <c r="U107" s="4" t="s">
        <v>40</v>
      </c>
      <c r="V107" s="6">
        <f t="shared" si="15"/>
        <v>5120879</v>
      </c>
      <c r="W107" s="4">
        <f t="shared" si="21"/>
        <v>17</v>
      </c>
      <c r="X107" s="4">
        <f t="shared" si="52"/>
        <v>3400</v>
      </c>
      <c r="Y107" s="4" t="s">
        <v>91</v>
      </c>
      <c r="Z107" s="6"/>
      <c r="AA107" s="4">
        <f t="shared" si="53"/>
        <v>2200</v>
      </c>
      <c r="AB107" s="4">
        <f>VLOOKUP(E107,系数!$AL$1:$AP$8,MATCH(升星!C107,圣物升星,0),0)</f>
        <v>0</v>
      </c>
    </row>
    <row r="108" spans="1:28" x14ac:dyDescent="0.3">
      <c r="A108" s="4">
        <v>81000004</v>
      </c>
      <c r="B108" s="4">
        <f>VLOOKUP(A108,属性!A:G,7,0)</f>
        <v>2</v>
      </c>
      <c r="C108" s="4">
        <f>INDEX(属性!E:E,MATCH(升星!A108,属性!A:A,0))</f>
        <v>2</v>
      </c>
      <c r="D108" s="4" t="str">
        <f>INDEX(属性!I:I,MATCH(升星!A108,属性!A:A,0))</f>
        <v>resilience</v>
      </c>
      <c r="E108" s="4">
        <f t="shared" si="16"/>
        <v>3</v>
      </c>
      <c r="F108" s="11">
        <f t="shared" si="18"/>
        <v>30</v>
      </c>
      <c r="G108" s="4">
        <v>0</v>
      </c>
      <c r="H108" s="4">
        <f t="shared" si="13"/>
        <v>0</v>
      </c>
      <c r="I108" s="4">
        <f t="shared" si="14"/>
        <v>0</v>
      </c>
      <c r="J108" s="4">
        <f t="shared" ref="J108:K108" si="59">IF(J74=0,0,J74+3000)</f>
        <v>7000</v>
      </c>
      <c r="K108" s="4">
        <f t="shared" si="59"/>
        <v>0</v>
      </c>
      <c r="L108" s="4">
        <v>0</v>
      </c>
      <c r="M108" s="4">
        <v>0</v>
      </c>
      <c r="N108" s="4">
        <v>0</v>
      </c>
      <c r="O108" s="4">
        <f>IF(J108=0,0,VLOOKUP(C108&amp;E108,系数!AT:AU,2,0))</f>
        <v>60</v>
      </c>
      <c r="P108" s="4">
        <f>IF(K108=0,0,VLOOKUP(C108&amp;E108,系数!AT:AU,2,0))</f>
        <v>0</v>
      </c>
      <c r="Q108" s="4">
        <f t="shared" si="57"/>
        <v>40</v>
      </c>
      <c r="R108" s="6">
        <f t="shared" si="17"/>
        <v>5120879</v>
      </c>
      <c r="S108" s="4">
        <f>VLOOKUP(C108&amp;","&amp;E108,系数!$V$2:$W$22,2,0)</f>
        <v>20</v>
      </c>
      <c r="T108" s="4">
        <f>VLOOKUP(C108&amp;","&amp;E108,系数!$V$2:$X$22,3,0)</f>
        <v>2000</v>
      </c>
      <c r="U108" s="4" t="s">
        <v>40</v>
      </c>
      <c r="V108" s="6">
        <f t="shared" si="15"/>
        <v>5120879</v>
      </c>
      <c r="W108" s="4">
        <f t="shared" si="21"/>
        <v>17</v>
      </c>
      <c r="X108" s="4">
        <f t="shared" si="52"/>
        <v>3400</v>
      </c>
      <c r="Y108" s="4" t="s">
        <v>91</v>
      </c>
      <c r="Z108" s="6"/>
      <c r="AA108" s="4">
        <f t="shared" si="53"/>
        <v>2200</v>
      </c>
      <c r="AB108" s="4">
        <f>VLOOKUP(E108,系数!$AL$1:$AP$8,MATCH(升星!C108,圣物升星,0),0)</f>
        <v>0</v>
      </c>
    </row>
    <row r="109" spans="1:28" x14ac:dyDescent="0.3">
      <c r="A109" s="4">
        <v>81000005</v>
      </c>
      <c r="B109" s="4">
        <f>VLOOKUP(A109,属性!A:G,7,0)</f>
        <v>1</v>
      </c>
      <c r="C109" s="4">
        <f>INDEX(属性!E:E,MATCH(升星!A109,属性!A:A,0))</f>
        <v>2</v>
      </c>
      <c r="D109" s="4" t="str">
        <f>INDEX(属性!I:I,MATCH(升星!A109,属性!A:A,0))</f>
        <v>heal</v>
      </c>
      <c r="E109" s="4">
        <f t="shared" si="16"/>
        <v>3</v>
      </c>
      <c r="F109" s="11">
        <f t="shared" si="18"/>
        <v>30</v>
      </c>
      <c r="G109" s="4">
        <v>0</v>
      </c>
      <c r="H109" s="4">
        <f t="shared" si="13"/>
        <v>0</v>
      </c>
      <c r="I109" s="4">
        <f t="shared" si="14"/>
        <v>0</v>
      </c>
      <c r="J109" s="4">
        <f t="shared" ref="J109:K109" si="60">IF(J75=0,0,J75+3000)</f>
        <v>0</v>
      </c>
      <c r="K109" s="4">
        <f t="shared" si="60"/>
        <v>7000</v>
      </c>
      <c r="L109" s="4">
        <v>0</v>
      </c>
      <c r="M109" s="4">
        <v>0</v>
      </c>
      <c r="N109" s="4">
        <v>0</v>
      </c>
      <c r="O109" s="4">
        <f>IF(J109=0,0,VLOOKUP(C109&amp;E109,系数!AT:AU,2,0))</f>
        <v>0</v>
      </c>
      <c r="P109" s="4">
        <f>IF(K109=0,0,VLOOKUP(C109&amp;E109,系数!AT:AU,2,0))</f>
        <v>60</v>
      </c>
      <c r="Q109" s="4">
        <f t="shared" si="57"/>
        <v>230</v>
      </c>
      <c r="R109" s="6">
        <f t="shared" si="17"/>
        <v>5120879</v>
      </c>
      <c r="S109" s="4">
        <f>VLOOKUP(C109&amp;","&amp;E109,系数!$V$2:$W$22,2,0)</f>
        <v>20</v>
      </c>
      <c r="T109" s="4">
        <f>VLOOKUP(C109&amp;","&amp;E109,系数!$V$2:$X$22,3,0)</f>
        <v>2000</v>
      </c>
      <c r="U109" s="4" t="s">
        <v>40</v>
      </c>
      <c r="V109" s="6">
        <f t="shared" si="15"/>
        <v>5120879</v>
      </c>
      <c r="W109" s="4">
        <f t="shared" si="21"/>
        <v>17</v>
      </c>
      <c r="X109" s="4">
        <f t="shared" si="52"/>
        <v>3400</v>
      </c>
      <c r="Y109" s="4" t="s">
        <v>91</v>
      </c>
      <c r="Z109" s="6"/>
      <c r="AA109" s="4">
        <f t="shared" si="53"/>
        <v>2200</v>
      </c>
      <c r="AB109" s="4">
        <f>VLOOKUP(E109,系数!$AL$1:$AP$8,MATCH(升星!C109,圣物升星,0),0)</f>
        <v>0</v>
      </c>
    </row>
    <row r="110" spans="1:28" x14ac:dyDescent="0.3">
      <c r="A110" s="4">
        <v>81000006</v>
      </c>
      <c r="B110" s="4">
        <f>VLOOKUP(A110,属性!A:G,7,0)</f>
        <v>2</v>
      </c>
      <c r="C110" s="4">
        <f>INDEX(属性!E:E,MATCH(升星!A110,属性!A:A,0))</f>
        <v>2</v>
      </c>
      <c r="D110" s="4" t="str">
        <f>INDEX(属性!I:I,MATCH(升星!A110,属性!A:A,0))</f>
        <v>block</v>
      </c>
      <c r="E110" s="4">
        <f t="shared" si="16"/>
        <v>3</v>
      </c>
      <c r="F110" s="11">
        <f t="shared" si="18"/>
        <v>30</v>
      </c>
      <c r="G110" s="4">
        <v>0</v>
      </c>
      <c r="H110" s="4">
        <f t="shared" si="13"/>
        <v>0</v>
      </c>
      <c r="I110" s="4">
        <f t="shared" si="14"/>
        <v>0</v>
      </c>
      <c r="J110" s="4">
        <f t="shared" ref="J110:K110" si="61">IF(J76=0,0,J76+3000)</f>
        <v>7000</v>
      </c>
      <c r="K110" s="4">
        <f t="shared" si="61"/>
        <v>0</v>
      </c>
      <c r="L110" s="4">
        <v>0</v>
      </c>
      <c r="M110" s="4">
        <v>0</v>
      </c>
      <c r="N110" s="4">
        <v>0</v>
      </c>
      <c r="O110" s="4">
        <f>IF(J110=0,0,VLOOKUP(C110&amp;E110,系数!AT:AU,2,0))</f>
        <v>60</v>
      </c>
      <c r="P110" s="4">
        <f>IF(K110=0,0,VLOOKUP(C110&amp;E110,系数!AT:AU,2,0))</f>
        <v>0</v>
      </c>
      <c r="Q110" s="4">
        <f t="shared" si="57"/>
        <v>70</v>
      </c>
      <c r="R110" s="6">
        <f t="shared" si="17"/>
        <v>5120879</v>
      </c>
      <c r="S110" s="4">
        <f>VLOOKUP(C110&amp;","&amp;E110,系数!$V$2:$W$22,2,0)</f>
        <v>20</v>
      </c>
      <c r="T110" s="4">
        <f>VLOOKUP(C110&amp;","&amp;E110,系数!$V$2:$X$22,3,0)</f>
        <v>2000</v>
      </c>
      <c r="U110" s="4" t="s">
        <v>40</v>
      </c>
      <c r="V110" s="6">
        <f t="shared" si="15"/>
        <v>5120879</v>
      </c>
      <c r="W110" s="4">
        <f t="shared" si="21"/>
        <v>17</v>
      </c>
      <c r="X110" s="4">
        <f t="shared" si="52"/>
        <v>3400</v>
      </c>
      <c r="Y110" s="4" t="s">
        <v>91</v>
      </c>
      <c r="Z110" s="6"/>
      <c r="AA110" s="4">
        <f t="shared" si="53"/>
        <v>2200</v>
      </c>
      <c r="AB110" s="4">
        <f>VLOOKUP(E110,系数!$AL$1:$AP$8,MATCH(升星!C110,圣物升星,0),0)</f>
        <v>0</v>
      </c>
    </row>
    <row r="111" spans="1:28" x14ac:dyDescent="0.3">
      <c r="A111" s="4">
        <v>81000007</v>
      </c>
      <c r="B111" s="4">
        <f>VLOOKUP(A111,属性!A:G,7,0)</f>
        <v>1</v>
      </c>
      <c r="C111" s="4">
        <f>INDEX(属性!E:E,MATCH(升星!A111,属性!A:A,0))</f>
        <v>3</v>
      </c>
      <c r="D111" s="4" t="str">
        <f>INDEX(属性!I:I,MATCH(升星!A111,属性!A:A,0))</f>
        <v>hit</v>
      </c>
      <c r="E111" s="4">
        <f t="shared" si="16"/>
        <v>3</v>
      </c>
      <c r="F111" s="11">
        <f t="shared" si="18"/>
        <v>30</v>
      </c>
      <c r="G111" s="4">
        <v>0</v>
      </c>
      <c r="H111" s="4">
        <f t="shared" si="13"/>
        <v>0</v>
      </c>
      <c r="I111" s="4">
        <f t="shared" si="14"/>
        <v>0</v>
      </c>
      <c r="J111" s="4">
        <f t="shared" ref="J111:K111" si="62">IF(J77=0,0,J77+3000)</f>
        <v>0</v>
      </c>
      <c r="K111" s="4">
        <f t="shared" si="62"/>
        <v>7000</v>
      </c>
      <c r="L111" s="4">
        <v>0</v>
      </c>
      <c r="M111" s="4">
        <v>0</v>
      </c>
      <c r="N111" s="4">
        <v>0</v>
      </c>
      <c r="O111" s="4">
        <f>IF(J111=0,0,VLOOKUP(C111&amp;E111,系数!AT:AU,2,0))</f>
        <v>0</v>
      </c>
      <c r="P111" s="4">
        <f>IF(K111=0,0,VLOOKUP(C111&amp;E111,系数!AT:AU,2,0))</f>
        <v>90</v>
      </c>
      <c r="Q111" s="4">
        <f t="shared" si="57"/>
        <v>100</v>
      </c>
      <c r="R111" s="6">
        <f t="shared" si="17"/>
        <v>5120880</v>
      </c>
      <c r="S111" s="4">
        <f>VLOOKUP(C111&amp;","&amp;E111,系数!$V$2:$W$22,2,0)</f>
        <v>20</v>
      </c>
      <c r="T111" s="4">
        <f>VLOOKUP(C111&amp;","&amp;E111,系数!$V$2:$X$22,3,0)</f>
        <v>2000</v>
      </c>
      <c r="U111" s="4" t="s">
        <v>40</v>
      </c>
      <c r="V111" s="6">
        <f t="shared" si="15"/>
        <v>5120880</v>
      </c>
      <c r="W111" s="4">
        <f t="shared" si="21"/>
        <v>17</v>
      </c>
      <c r="X111" s="4">
        <f t="shared" si="52"/>
        <v>3400</v>
      </c>
      <c r="Y111" s="4" t="s">
        <v>91</v>
      </c>
      <c r="Z111" s="6"/>
      <c r="AA111" s="4">
        <f t="shared" si="53"/>
        <v>2200</v>
      </c>
      <c r="AB111" s="4">
        <f>VLOOKUP(E111,系数!$AL$1:$AP$8,MATCH(升星!C111,圣物升星,0),0)</f>
        <v>0</v>
      </c>
    </row>
    <row r="112" spans="1:28" x14ac:dyDescent="0.3">
      <c r="A112" s="4">
        <v>81000008</v>
      </c>
      <c r="B112" s="4">
        <f>VLOOKUP(A112,属性!A:G,7,0)</f>
        <v>2</v>
      </c>
      <c r="C112" s="4">
        <f>INDEX(属性!E:E,MATCH(升星!A112,属性!A:A,0))</f>
        <v>3</v>
      </c>
      <c r="D112" s="4" t="str">
        <f>INDEX(属性!I:I,MATCH(升星!A112,属性!A:A,0))</f>
        <v>critical</v>
      </c>
      <c r="E112" s="4">
        <f t="shared" si="16"/>
        <v>3</v>
      </c>
      <c r="F112" s="11">
        <f t="shared" si="18"/>
        <v>30</v>
      </c>
      <c r="G112" s="4">
        <v>0</v>
      </c>
      <c r="H112" s="4">
        <f t="shared" si="13"/>
        <v>0</v>
      </c>
      <c r="I112" s="4">
        <f t="shared" si="14"/>
        <v>0</v>
      </c>
      <c r="J112" s="4">
        <f t="shared" ref="J112:K112" si="63">IF(J78=0,0,J78+3000)</f>
        <v>7000</v>
      </c>
      <c r="K112" s="4">
        <f t="shared" si="63"/>
        <v>0</v>
      </c>
      <c r="L112" s="4">
        <v>0</v>
      </c>
      <c r="M112" s="4">
        <v>0</v>
      </c>
      <c r="N112" s="4">
        <v>0</v>
      </c>
      <c r="O112" s="4">
        <f>IF(J112=0,0,VLOOKUP(C112&amp;E112,系数!AT:AU,2,0))</f>
        <v>90</v>
      </c>
      <c r="P112" s="4">
        <f>IF(K112=0,0,VLOOKUP(C112&amp;E112,系数!AT:AU,2,0))</f>
        <v>0</v>
      </c>
      <c r="Q112" s="4">
        <f t="shared" si="57"/>
        <v>50</v>
      </c>
      <c r="R112" s="6">
        <f t="shared" si="17"/>
        <v>5120880</v>
      </c>
      <c r="S112" s="4">
        <f>VLOOKUP(C112&amp;","&amp;E112,系数!$V$2:$W$22,2,0)</f>
        <v>20</v>
      </c>
      <c r="T112" s="4">
        <f>VLOOKUP(C112&amp;","&amp;E112,系数!$V$2:$X$22,3,0)</f>
        <v>2000</v>
      </c>
      <c r="U112" s="4" t="s">
        <v>40</v>
      </c>
      <c r="V112" s="6">
        <f t="shared" si="15"/>
        <v>5120880</v>
      </c>
      <c r="W112" s="4">
        <f t="shared" si="21"/>
        <v>17</v>
      </c>
      <c r="X112" s="4">
        <f t="shared" si="52"/>
        <v>3400</v>
      </c>
      <c r="Y112" s="4" t="s">
        <v>91</v>
      </c>
      <c r="Z112" s="6"/>
      <c r="AA112" s="4">
        <f t="shared" si="53"/>
        <v>2200</v>
      </c>
      <c r="AB112" s="4">
        <f>VLOOKUP(E112,系数!$AL$1:$AP$8,MATCH(升星!C112,圣物升星,0),0)</f>
        <v>0</v>
      </c>
    </row>
    <row r="113" spans="1:28" x14ac:dyDescent="0.3">
      <c r="A113" s="4">
        <v>81000009</v>
      </c>
      <c r="B113" s="4">
        <f>VLOOKUP(A113,属性!A:G,7,0)</f>
        <v>1</v>
      </c>
      <c r="C113" s="4">
        <f>INDEX(属性!E:E,MATCH(升星!A113,属性!A:A,0))</f>
        <v>3</v>
      </c>
      <c r="D113" s="4" t="str">
        <f>INDEX(属性!I:I,MATCH(升星!A113,属性!A:A,0))</f>
        <v>dodge</v>
      </c>
      <c r="E113" s="4">
        <f t="shared" si="16"/>
        <v>3</v>
      </c>
      <c r="F113" s="11">
        <f t="shared" si="18"/>
        <v>30</v>
      </c>
      <c r="G113" s="4">
        <v>0</v>
      </c>
      <c r="H113" s="4">
        <f t="shared" si="13"/>
        <v>0</v>
      </c>
      <c r="I113" s="4">
        <f t="shared" si="14"/>
        <v>0</v>
      </c>
      <c r="J113" s="4">
        <f t="shared" ref="J113:K113" si="64">IF(J79=0,0,J79+3000)</f>
        <v>0</v>
      </c>
      <c r="K113" s="4">
        <f t="shared" si="64"/>
        <v>7000</v>
      </c>
      <c r="L113" s="4">
        <v>0</v>
      </c>
      <c r="M113" s="4">
        <v>0</v>
      </c>
      <c r="N113" s="4">
        <v>0</v>
      </c>
      <c r="O113" s="4">
        <f>IF(J113=0,0,VLOOKUP(C113&amp;E113,系数!AT:AU,2,0))</f>
        <v>0</v>
      </c>
      <c r="P113" s="4">
        <f>IF(K113=0,0,VLOOKUP(C113&amp;E113,系数!AT:AU,2,0))</f>
        <v>90</v>
      </c>
      <c r="Q113" s="4">
        <f t="shared" si="57"/>
        <v>100</v>
      </c>
      <c r="R113" s="6">
        <f t="shared" si="17"/>
        <v>5120880</v>
      </c>
      <c r="S113" s="4">
        <f>VLOOKUP(C113&amp;","&amp;E113,系数!$V$2:$W$22,2,0)</f>
        <v>20</v>
      </c>
      <c r="T113" s="4">
        <f>VLOOKUP(C113&amp;","&amp;E113,系数!$V$2:$X$22,3,0)</f>
        <v>2000</v>
      </c>
      <c r="U113" s="4" t="s">
        <v>40</v>
      </c>
      <c r="V113" s="6">
        <f t="shared" si="15"/>
        <v>5120880</v>
      </c>
      <c r="W113" s="4">
        <f t="shared" si="21"/>
        <v>17</v>
      </c>
      <c r="X113" s="4">
        <f t="shared" si="52"/>
        <v>3400</v>
      </c>
      <c r="Y113" s="4" t="s">
        <v>91</v>
      </c>
      <c r="Z113" s="6"/>
      <c r="AA113" s="4">
        <f t="shared" si="53"/>
        <v>2200</v>
      </c>
      <c r="AB113" s="4">
        <f>VLOOKUP(E113,系数!$AL$1:$AP$8,MATCH(升星!C113,圣物升星,0),0)</f>
        <v>0</v>
      </c>
    </row>
    <row r="114" spans="1:28" x14ac:dyDescent="0.3">
      <c r="A114" s="4">
        <v>81000010</v>
      </c>
      <c r="B114" s="4">
        <f>VLOOKUP(A114,属性!A:G,7,0)</f>
        <v>2</v>
      </c>
      <c r="C114" s="4">
        <f>INDEX(属性!E:E,MATCH(升星!A114,属性!A:A,0))</f>
        <v>3</v>
      </c>
      <c r="D114" s="4" t="str">
        <f>INDEX(属性!I:I,MATCH(升星!A114,属性!A:A,0))</f>
        <v>resilience</v>
      </c>
      <c r="E114" s="4">
        <f t="shared" si="16"/>
        <v>3</v>
      </c>
      <c r="F114" s="11">
        <f t="shared" si="18"/>
        <v>30</v>
      </c>
      <c r="G114" s="4">
        <v>0</v>
      </c>
      <c r="H114" s="4">
        <f t="shared" si="13"/>
        <v>0</v>
      </c>
      <c r="I114" s="4">
        <f t="shared" si="14"/>
        <v>0</v>
      </c>
      <c r="J114" s="4">
        <f t="shared" ref="J114:K114" si="65">IF(J80=0,0,J80+3000)</f>
        <v>7000</v>
      </c>
      <c r="K114" s="4">
        <f t="shared" si="65"/>
        <v>0</v>
      </c>
      <c r="L114" s="4">
        <v>0</v>
      </c>
      <c r="M114" s="4">
        <v>0</v>
      </c>
      <c r="N114" s="4">
        <v>0</v>
      </c>
      <c r="O114" s="4">
        <f>IF(J114=0,0,VLOOKUP(C114&amp;E114,系数!AT:AU,2,0))</f>
        <v>90</v>
      </c>
      <c r="P114" s="4">
        <f>IF(K114=0,0,VLOOKUP(C114&amp;E114,系数!AT:AU,2,0))</f>
        <v>0</v>
      </c>
      <c r="Q114" s="4">
        <f t="shared" si="57"/>
        <v>50</v>
      </c>
      <c r="R114" s="6">
        <f t="shared" si="17"/>
        <v>5120880</v>
      </c>
      <c r="S114" s="4">
        <f>VLOOKUP(C114&amp;","&amp;E114,系数!$V$2:$W$22,2,0)</f>
        <v>20</v>
      </c>
      <c r="T114" s="4">
        <f>VLOOKUP(C114&amp;","&amp;E114,系数!$V$2:$X$22,3,0)</f>
        <v>2000</v>
      </c>
      <c r="U114" s="4" t="s">
        <v>40</v>
      </c>
      <c r="V114" s="6">
        <f t="shared" si="15"/>
        <v>5120880</v>
      </c>
      <c r="W114" s="4">
        <f t="shared" si="21"/>
        <v>17</v>
      </c>
      <c r="X114" s="4">
        <f t="shared" si="52"/>
        <v>3400</v>
      </c>
      <c r="Y114" s="4" t="s">
        <v>91</v>
      </c>
      <c r="Z114" s="6"/>
      <c r="AA114" s="4">
        <f t="shared" si="53"/>
        <v>2200</v>
      </c>
      <c r="AB114" s="4">
        <f>VLOOKUP(E114,系数!$AL$1:$AP$8,MATCH(升星!C114,圣物升星,0),0)</f>
        <v>0</v>
      </c>
    </row>
    <row r="115" spans="1:28" x14ac:dyDescent="0.3">
      <c r="A115" s="4">
        <v>81000011</v>
      </c>
      <c r="B115" s="4">
        <f>VLOOKUP(A115,属性!A:G,7,0)</f>
        <v>1</v>
      </c>
      <c r="C115" s="4">
        <f>INDEX(属性!E:E,MATCH(升星!A115,属性!A:A,0))</f>
        <v>4</v>
      </c>
      <c r="D115" s="4" t="str">
        <f>INDEX(属性!I:I,MATCH(升星!A115,属性!A:A,0))</f>
        <v>hit</v>
      </c>
      <c r="E115" s="4">
        <f t="shared" si="16"/>
        <v>3</v>
      </c>
      <c r="F115" s="11">
        <f t="shared" si="18"/>
        <v>30</v>
      </c>
      <c r="G115" s="4">
        <v>0</v>
      </c>
      <c r="H115" s="4">
        <f t="shared" si="13"/>
        <v>0</v>
      </c>
      <c r="I115" s="4">
        <f t="shared" si="14"/>
        <v>0</v>
      </c>
      <c r="J115" s="4">
        <f t="shared" ref="J115:K115" si="66">IF(J81=0,0,J81+3000)</f>
        <v>0</v>
      </c>
      <c r="K115" s="4">
        <f t="shared" si="66"/>
        <v>7000</v>
      </c>
      <c r="L115" s="4">
        <v>0</v>
      </c>
      <c r="M115" s="4">
        <v>0</v>
      </c>
      <c r="N115" s="4">
        <v>0</v>
      </c>
      <c r="O115" s="4">
        <f>IF(J115=0,0,VLOOKUP(C115&amp;E115,系数!AT:AU,2,0))</f>
        <v>0</v>
      </c>
      <c r="P115" s="4">
        <f>IF(K115=0,0,VLOOKUP(C115&amp;E115,系数!AT:AU,2,0))</f>
        <v>150</v>
      </c>
      <c r="Q115" s="4">
        <f t="shared" si="57"/>
        <v>130</v>
      </c>
      <c r="R115" s="6">
        <f t="shared" si="17"/>
        <v>5120881</v>
      </c>
      <c r="S115" s="4">
        <f>VLOOKUP(C115&amp;","&amp;E115,系数!$V$2:$W$22,2,0)</f>
        <v>20</v>
      </c>
      <c r="T115" s="4">
        <f>VLOOKUP(C115&amp;","&amp;E115,系数!$V$2:$X$22,3,0)</f>
        <v>2000</v>
      </c>
      <c r="U115" s="4" t="s">
        <v>40</v>
      </c>
      <c r="V115" s="6">
        <f t="shared" si="15"/>
        <v>5120881</v>
      </c>
      <c r="W115" s="4">
        <f t="shared" si="21"/>
        <v>17</v>
      </c>
      <c r="X115" s="4">
        <f t="shared" si="52"/>
        <v>3400</v>
      </c>
      <c r="Y115" s="4" t="s">
        <v>91</v>
      </c>
      <c r="Z115" s="6"/>
      <c r="AA115" s="4">
        <f t="shared" si="53"/>
        <v>2200</v>
      </c>
      <c r="AB115" s="4">
        <f>VLOOKUP(E115,系数!$AL$1:$AP$8,MATCH(升星!C115,圣物升星,0),0)</f>
        <v>15</v>
      </c>
    </row>
    <row r="116" spans="1:28" x14ac:dyDescent="0.3">
      <c r="A116" s="4">
        <v>81000012</v>
      </c>
      <c r="B116" s="4">
        <f>VLOOKUP(A116,属性!A:G,7,0)</f>
        <v>1</v>
      </c>
      <c r="C116" s="4">
        <f>INDEX(属性!E:E,MATCH(升星!A116,属性!A:A,0))</f>
        <v>4</v>
      </c>
      <c r="D116" s="4" t="str">
        <f>INDEX(属性!I:I,MATCH(升星!A116,属性!A:A,0))</f>
        <v>critical</v>
      </c>
      <c r="E116" s="4">
        <f t="shared" si="16"/>
        <v>3</v>
      </c>
      <c r="F116" s="11">
        <f t="shared" si="18"/>
        <v>30</v>
      </c>
      <c r="G116" s="4">
        <v>0</v>
      </c>
      <c r="H116" s="4">
        <f t="shared" si="13"/>
        <v>0</v>
      </c>
      <c r="I116" s="4">
        <f t="shared" si="14"/>
        <v>0</v>
      </c>
      <c r="J116" s="4">
        <f t="shared" ref="J116:K116" si="67">IF(J82=0,0,J82+3000)</f>
        <v>0</v>
      </c>
      <c r="K116" s="4">
        <f t="shared" si="67"/>
        <v>7000</v>
      </c>
      <c r="L116" s="4">
        <v>0</v>
      </c>
      <c r="M116" s="4">
        <v>0</v>
      </c>
      <c r="N116" s="4">
        <v>0</v>
      </c>
      <c r="O116" s="4">
        <f>IF(J116=0,0,VLOOKUP(C116&amp;E116,系数!AT:AU,2,0))</f>
        <v>0</v>
      </c>
      <c r="P116" s="4">
        <f>IF(K116=0,0,VLOOKUP(C116&amp;E116,系数!AT:AU,2,0))</f>
        <v>150</v>
      </c>
      <c r="Q116" s="4">
        <f t="shared" si="57"/>
        <v>70</v>
      </c>
      <c r="R116" s="6">
        <f t="shared" si="17"/>
        <v>5120881</v>
      </c>
      <c r="S116" s="4">
        <f>VLOOKUP(C116&amp;","&amp;E116,系数!$V$2:$W$22,2,0)</f>
        <v>20</v>
      </c>
      <c r="T116" s="4">
        <f>VLOOKUP(C116&amp;","&amp;E116,系数!$V$2:$X$22,3,0)</f>
        <v>2000</v>
      </c>
      <c r="U116" s="4" t="s">
        <v>40</v>
      </c>
      <c r="V116" s="6">
        <f t="shared" si="15"/>
        <v>5120881</v>
      </c>
      <c r="W116" s="4">
        <f t="shared" si="21"/>
        <v>17</v>
      </c>
      <c r="X116" s="4">
        <f t="shared" si="52"/>
        <v>3400</v>
      </c>
      <c r="Y116" s="4" t="s">
        <v>91</v>
      </c>
      <c r="Z116" s="6"/>
      <c r="AA116" s="4">
        <f t="shared" si="53"/>
        <v>2200</v>
      </c>
      <c r="AB116" s="4">
        <f>VLOOKUP(E116,系数!$AL$1:$AP$8,MATCH(升星!C116,圣物升星,0),0)</f>
        <v>15</v>
      </c>
    </row>
    <row r="117" spans="1:28" x14ac:dyDescent="0.3">
      <c r="A117" s="4">
        <v>81000013</v>
      </c>
      <c r="B117" s="4">
        <f>VLOOKUP(A117,属性!A:G,7,0)</f>
        <v>1</v>
      </c>
      <c r="C117" s="4">
        <f>INDEX(属性!E:E,MATCH(升星!A117,属性!A:A,0))</f>
        <v>4</v>
      </c>
      <c r="D117" s="4" t="str">
        <f>INDEX(属性!I:I,MATCH(升星!A117,属性!A:A,0))</f>
        <v>broke</v>
      </c>
      <c r="E117" s="4">
        <f t="shared" si="16"/>
        <v>3</v>
      </c>
      <c r="F117" s="11">
        <f t="shared" si="18"/>
        <v>30</v>
      </c>
      <c r="G117" s="4">
        <v>0</v>
      </c>
      <c r="H117" s="4">
        <f t="shared" si="13"/>
        <v>0</v>
      </c>
      <c r="I117" s="4">
        <f t="shared" si="14"/>
        <v>0</v>
      </c>
      <c r="J117" s="4">
        <f t="shared" ref="J117:K117" si="68">IF(J83=0,0,J83+3000)</f>
        <v>0</v>
      </c>
      <c r="K117" s="4">
        <f t="shared" si="68"/>
        <v>7000</v>
      </c>
      <c r="L117" s="4">
        <v>0</v>
      </c>
      <c r="M117" s="4">
        <v>0</v>
      </c>
      <c r="N117" s="4">
        <v>0</v>
      </c>
      <c r="O117" s="4">
        <f>IF(J117=0,0,VLOOKUP(C117&amp;E117,系数!AT:AU,2,0))</f>
        <v>0</v>
      </c>
      <c r="P117" s="4">
        <f>IF(K117=0,0,VLOOKUP(C117&amp;E117,系数!AT:AU,2,0))</f>
        <v>150</v>
      </c>
      <c r="Q117" s="4">
        <f t="shared" si="57"/>
        <v>70</v>
      </c>
      <c r="R117" s="6">
        <f t="shared" si="17"/>
        <v>5120881</v>
      </c>
      <c r="S117" s="4">
        <f>VLOOKUP(C117&amp;","&amp;E117,系数!$V$2:$W$22,2,0)</f>
        <v>20</v>
      </c>
      <c r="T117" s="4">
        <f>VLOOKUP(C117&amp;","&amp;E117,系数!$V$2:$X$22,3,0)</f>
        <v>2000</v>
      </c>
      <c r="U117" s="4" t="s">
        <v>40</v>
      </c>
      <c r="V117" s="6">
        <f t="shared" si="15"/>
        <v>5120881</v>
      </c>
      <c r="W117" s="4">
        <f t="shared" si="21"/>
        <v>17</v>
      </c>
      <c r="X117" s="4">
        <f t="shared" si="52"/>
        <v>3400</v>
      </c>
      <c r="Y117" s="4" t="s">
        <v>91</v>
      </c>
      <c r="Z117" s="6"/>
      <c r="AA117" s="4">
        <f t="shared" si="53"/>
        <v>2200</v>
      </c>
      <c r="AB117" s="4">
        <f>VLOOKUP(E117,系数!$AL$1:$AP$8,MATCH(升星!C117,圣物升星,0),0)</f>
        <v>15</v>
      </c>
    </row>
    <row r="118" spans="1:28" x14ac:dyDescent="0.3">
      <c r="A118" s="4">
        <v>81000014</v>
      </c>
      <c r="B118" s="4">
        <f>VLOOKUP(A118,属性!A:G,7,0)</f>
        <v>1</v>
      </c>
      <c r="C118" s="4">
        <f>INDEX(属性!E:E,MATCH(升星!A118,属性!A:A,0))</f>
        <v>4</v>
      </c>
      <c r="D118" s="4" t="str">
        <f>INDEX(属性!I:I,MATCH(升星!A118,属性!A:A,0))</f>
        <v>atkrate</v>
      </c>
      <c r="E118" s="4">
        <f t="shared" si="16"/>
        <v>3</v>
      </c>
      <c r="F118" s="11">
        <f t="shared" si="18"/>
        <v>30</v>
      </c>
      <c r="G118" s="4">
        <v>0</v>
      </c>
      <c r="H118" s="4">
        <f t="shared" si="13"/>
        <v>0</v>
      </c>
      <c r="I118" s="4">
        <f t="shared" si="14"/>
        <v>0</v>
      </c>
      <c r="J118" s="4">
        <f t="shared" ref="J118:K118" si="69">IF(J84=0,0,J84+3000)</f>
        <v>0</v>
      </c>
      <c r="K118" s="4">
        <f t="shared" si="69"/>
        <v>7000</v>
      </c>
      <c r="L118" s="4">
        <v>0</v>
      </c>
      <c r="M118" s="4">
        <v>0</v>
      </c>
      <c r="N118" s="4">
        <v>0</v>
      </c>
      <c r="O118" s="4">
        <f>IF(J118=0,0,VLOOKUP(C118&amp;E118,系数!AT:AU,2,0))</f>
        <v>0</v>
      </c>
      <c r="P118" s="4">
        <f>IF(K118=0,0,VLOOKUP(C118&amp;E118,系数!AT:AU,2,0))</f>
        <v>150</v>
      </c>
      <c r="Q118" s="4">
        <f t="shared" si="57"/>
        <v>640</v>
      </c>
      <c r="R118" s="6">
        <f t="shared" si="17"/>
        <v>5120881</v>
      </c>
      <c r="S118" s="4">
        <f>VLOOKUP(C118&amp;","&amp;E118,系数!$V$2:$W$22,2,0)</f>
        <v>20</v>
      </c>
      <c r="T118" s="4">
        <f>VLOOKUP(C118&amp;","&amp;E118,系数!$V$2:$X$22,3,0)</f>
        <v>2000</v>
      </c>
      <c r="U118" s="4" t="s">
        <v>40</v>
      </c>
      <c r="V118" s="6">
        <f t="shared" si="15"/>
        <v>5120881</v>
      </c>
      <c r="W118" s="4">
        <f t="shared" si="21"/>
        <v>17</v>
      </c>
      <c r="X118" s="4">
        <f t="shared" si="52"/>
        <v>3400</v>
      </c>
      <c r="Y118" s="4" t="s">
        <v>91</v>
      </c>
      <c r="Z118" s="6"/>
      <c r="AA118" s="4">
        <f t="shared" si="53"/>
        <v>2200</v>
      </c>
      <c r="AB118" s="4">
        <f>VLOOKUP(E118,系数!$AL$1:$AP$8,MATCH(升星!C118,圣物升星,0),0)</f>
        <v>15</v>
      </c>
    </row>
    <row r="119" spans="1:28" x14ac:dyDescent="0.3">
      <c r="A119" s="4">
        <v>81000015</v>
      </c>
      <c r="B119" s="4">
        <f>VLOOKUP(A119,属性!A:G,7,0)</f>
        <v>2</v>
      </c>
      <c r="C119" s="4">
        <f>INDEX(属性!E:E,MATCH(升星!A119,属性!A:A,0))</f>
        <v>4</v>
      </c>
      <c r="D119" s="4" t="str">
        <f>INDEX(属性!I:I,MATCH(升星!A119,属性!A:A,0))</f>
        <v>dodge</v>
      </c>
      <c r="E119" s="4">
        <f t="shared" si="16"/>
        <v>3</v>
      </c>
      <c r="F119" s="11">
        <f t="shared" si="18"/>
        <v>30</v>
      </c>
      <c r="G119" s="4">
        <v>0</v>
      </c>
      <c r="H119" s="4">
        <f t="shared" si="13"/>
        <v>0</v>
      </c>
      <c r="I119" s="4">
        <f t="shared" si="14"/>
        <v>0</v>
      </c>
      <c r="J119" s="4">
        <f t="shared" ref="J119:K119" si="70">IF(J85=0,0,J85+3000)</f>
        <v>7000</v>
      </c>
      <c r="K119" s="4">
        <f t="shared" si="70"/>
        <v>0</v>
      </c>
      <c r="L119" s="4">
        <v>0</v>
      </c>
      <c r="M119" s="4">
        <v>0</v>
      </c>
      <c r="N119" s="4">
        <v>0</v>
      </c>
      <c r="O119" s="4">
        <f>IF(J119=0,0,VLOOKUP(C119&amp;E119,系数!AT:AU,2,0))</f>
        <v>150</v>
      </c>
      <c r="P119" s="4">
        <f>IF(K119=0,0,VLOOKUP(C119&amp;E119,系数!AT:AU,2,0))</f>
        <v>0</v>
      </c>
      <c r="Q119" s="4">
        <f t="shared" si="57"/>
        <v>130</v>
      </c>
      <c r="R119" s="6">
        <f t="shared" si="17"/>
        <v>5120881</v>
      </c>
      <c r="S119" s="4">
        <f>VLOOKUP(C119&amp;","&amp;E119,系数!$V$2:$W$22,2,0)</f>
        <v>20</v>
      </c>
      <c r="T119" s="4">
        <f>VLOOKUP(C119&amp;","&amp;E119,系数!$V$2:$X$22,3,0)</f>
        <v>2000</v>
      </c>
      <c r="U119" s="4" t="s">
        <v>40</v>
      </c>
      <c r="V119" s="6">
        <f t="shared" si="15"/>
        <v>5120881</v>
      </c>
      <c r="W119" s="4">
        <f t="shared" si="21"/>
        <v>17</v>
      </c>
      <c r="X119" s="4">
        <f t="shared" si="52"/>
        <v>3400</v>
      </c>
      <c r="Y119" s="4" t="s">
        <v>91</v>
      </c>
      <c r="Z119" s="6"/>
      <c r="AA119" s="4">
        <f t="shared" si="53"/>
        <v>2200</v>
      </c>
      <c r="AB119" s="4">
        <f>VLOOKUP(E119,系数!$AL$1:$AP$8,MATCH(升星!C119,圣物升星,0),0)</f>
        <v>15</v>
      </c>
    </row>
    <row r="120" spans="1:28" x14ac:dyDescent="0.3">
      <c r="A120" s="4">
        <v>81000016</v>
      </c>
      <c r="B120" s="4">
        <f>VLOOKUP(A120,属性!A:G,7,0)</f>
        <v>2</v>
      </c>
      <c r="C120" s="4">
        <f>INDEX(属性!E:E,MATCH(升星!A120,属性!A:A,0))</f>
        <v>4</v>
      </c>
      <c r="D120" s="4" t="str">
        <f>INDEX(属性!I:I,MATCH(升星!A120,属性!A:A,0))</f>
        <v>resilience</v>
      </c>
      <c r="E120" s="4">
        <f t="shared" si="16"/>
        <v>3</v>
      </c>
      <c r="F120" s="11">
        <f t="shared" si="18"/>
        <v>30</v>
      </c>
      <c r="G120" s="4">
        <v>0</v>
      </c>
      <c r="H120" s="4">
        <f t="shared" si="13"/>
        <v>0</v>
      </c>
      <c r="I120" s="4">
        <f t="shared" si="14"/>
        <v>0</v>
      </c>
      <c r="J120" s="4">
        <f t="shared" ref="J120:K120" si="71">IF(J86=0,0,J86+3000)</f>
        <v>7000</v>
      </c>
      <c r="K120" s="4">
        <f t="shared" si="71"/>
        <v>0</v>
      </c>
      <c r="L120" s="4">
        <v>0</v>
      </c>
      <c r="M120" s="4">
        <v>0</v>
      </c>
      <c r="N120" s="4">
        <v>0</v>
      </c>
      <c r="O120" s="4">
        <f>IF(J120=0,0,VLOOKUP(C120&amp;E120,系数!AT:AU,2,0))</f>
        <v>150</v>
      </c>
      <c r="P120" s="4">
        <f>IF(K120=0,0,VLOOKUP(C120&amp;E120,系数!AT:AU,2,0))</f>
        <v>0</v>
      </c>
      <c r="Q120" s="4">
        <f t="shared" si="57"/>
        <v>70</v>
      </c>
      <c r="R120" s="6">
        <f t="shared" si="17"/>
        <v>5120881</v>
      </c>
      <c r="S120" s="4">
        <f>VLOOKUP(C120&amp;","&amp;E120,系数!$V$2:$W$22,2,0)</f>
        <v>20</v>
      </c>
      <c r="T120" s="4">
        <f>VLOOKUP(C120&amp;","&amp;E120,系数!$V$2:$X$22,3,0)</f>
        <v>2000</v>
      </c>
      <c r="U120" s="4" t="s">
        <v>40</v>
      </c>
      <c r="V120" s="6">
        <f t="shared" si="15"/>
        <v>5120881</v>
      </c>
      <c r="W120" s="4">
        <f t="shared" si="21"/>
        <v>17</v>
      </c>
      <c r="X120" s="4">
        <f t="shared" si="52"/>
        <v>3400</v>
      </c>
      <c r="Y120" s="4" t="s">
        <v>91</v>
      </c>
      <c r="Z120" s="6"/>
      <c r="AA120" s="4">
        <f t="shared" si="53"/>
        <v>2200</v>
      </c>
      <c r="AB120" s="4">
        <f>VLOOKUP(E120,系数!$AL$1:$AP$8,MATCH(升星!C120,圣物升星,0),0)</f>
        <v>15</v>
      </c>
    </row>
    <row r="121" spans="1:28" x14ac:dyDescent="0.3">
      <c r="A121" s="4">
        <v>81000017</v>
      </c>
      <c r="B121" s="4">
        <f>VLOOKUP(A121,属性!A:G,7,0)</f>
        <v>2</v>
      </c>
      <c r="C121" s="4">
        <f>INDEX(属性!E:E,MATCH(升星!A121,属性!A:A,0))</f>
        <v>4</v>
      </c>
      <c r="D121" s="4" t="str">
        <f>INDEX(属性!I:I,MATCH(升星!A121,属性!A:A,0))</f>
        <v>block</v>
      </c>
      <c r="E121" s="4">
        <f t="shared" si="16"/>
        <v>3</v>
      </c>
      <c r="F121" s="11">
        <f t="shared" si="18"/>
        <v>30</v>
      </c>
      <c r="G121" s="4">
        <v>0</v>
      </c>
      <c r="H121" s="4">
        <f t="shared" si="13"/>
        <v>0</v>
      </c>
      <c r="I121" s="4">
        <f t="shared" si="14"/>
        <v>0</v>
      </c>
      <c r="J121" s="4">
        <f t="shared" ref="J121:K121" si="72">IF(J87=0,0,J87+3000)</f>
        <v>7000</v>
      </c>
      <c r="K121" s="4">
        <f t="shared" si="72"/>
        <v>0</v>
      </c>
      <c r="L121" s="4">
        <v>0</v>
      </c>
      <c r="M121" s="4">
        <v>0</v>
      </c>
      <c r="N121" s="4">
        <v>0</v>
      </c>
      <c r="O121" s="4">
        <f>IF(J121=0,0,VLOOKUP(C121&amp;E121,系数!AT:AU,2,0))</f>
        <v>150</v>
      </c>
      <c r="P121" s="4">
        <f>IF(K121=0,0,VLOOKUP(C121&amp;E121,系数!AT:AU,2,0))</f>
        <v>0</v>
      </c>
      <c r="Q121" s="4">
        <f t="shared" si="57"/>
        <v>70</v>
      </c>
      <c r="R121" s="6">
        <f t="shared" si="17"/>
        <v>5120881</v>
      </c>
      <c r="S121" s="4">
        <f>VLOOKUP(C121&amp;","&amp;E121,系数!$V$2:$W$22,2,0)</f>
        <v>20</v>
      </c>
      <c r="T121" s="4">
        <f>VLOOKUP(C121&amp;","&amp;E121,系数!$V$2:$X$22,3,0)</f>
        <v>2000</v>
      </c>
      <c r="U121" s="4" t="s">
        <v>40</v>
      </c>
      <c r="V121" s="6">
        <f t="shared" si="15"/>
        <v>5120881</v>
      </c>
      <c r="W121" s="4">
        <f t="shared" si="21"/>
        <v>17</v>
      </c>
      <c r="X121" s="4">
        <f t="shared" si="52"/>
        <v>3400</v>
      </c>
      <c r="Y121" s="4" t="s">
        <v>91</v>
      </c>
      <c r="Z121" s="6"/>
      <c r="AA121" s="4">
        <f t="shared" si="53"/>
        <v>2200</v>
      </c>
      <c r="AB121" s="4">
        <f>VLOOKUP(E121,系数!$AL$1:$AP$8,MATCH(升星!C121,圣物升星,0),0)</f>
        <v>15</v>
      </c>
    </row>
    <row r="122" spans="1:28" x14ac:dyDescent="0.3">
      <c r="A122" s="4">
        <v>81000018</v>
      </c>
      <c r="B122" s="4">
        <f>VLOOKUP(A122,属性!A:G,7,0)</f>
        <v>2</v>
      </c>
      <c r="C122" s="4">
        <f>INDEX(属性!E:E,MATCH(升星!A122,属性!A:A,0))</f>
        <v>4</v>
      </c>
      <c r="D122" s="4" t="str">
        <f>INDEX(属性!I:I,MATCH(升星!A122,属性!A:A,0))</f>
        <v>heal</v>
      </c>
      <c r="E122" s="4">
        <f t="shared" si="16"/>
        <v>3</v>
      </c>
      <c r="F122" s="11">
        <f t="shared" si="18"/>
        <v>30</v>
      </c>
      <c r="G122" s="4">
        <v>0</v>
      </c>
      <c r="H122" s="4">
        <f t="shared" si="13"/>
        <v>0</v>
      </c>
      <c r="I122" s="4">
        <f t="shared" si="14"/>
        <v>0</v>
      </c>
      <c r="J122" s="4">
        <f t="shared" ref="J122:K122" si="73">IF(J88=0,0,J88+3000)</f>
        <v>7000</v>
      </c>
      <c r="K122" s="4">
        <f t="shared" si="73"/>
        <v>0</v>
      </c>
      <c r="L122" s="4">
        <v>0</v>
      </c>
      <c r="M122" s="4">
        <v>0</v>
      </c>
      <c r="N122" s="4">
        <v>0</v>
      </c>
      <c r="O122" s="4">
        <f>IF(J122=0,0,VLOOKUP(C122&amp;E122,系数!AT:AU,2,0))</f>
        <v>150</v>
      </c>
      <c r="P122" s="4">
        <f>IF(K122=0,0,VLOOKUP(C122&amp;E122,系数!AT:AU,2,0))</f>
        <v>0</v>
      </c>
      <c r="Q122" s="4">
        <f t="shared" si="57"/>
        <v>480</v>
      </c>
      <c r="R122" s="6">
        <f t="shared" si="17"/>
        <v>5120881</v>
      </c>
      <c r="S122" s="4">
        <f>VLOOKUP(C122&amp;","&amp;E122,系数!$V$2:$W$22,2,0)</f>
        <v>20</v>
      </c>
      <c r="T122" s="4">
        <f>VLOOKUP(C122&amp;","&amp;E122,系数!$V$2:$X$22,3,0)</f>
        <v>2000</v>
      </c>
      <c r="U122" s="4" t="s">
        <v>40</v>
      </c>
      <c r="V122" s="6">
        <f t="shared" si="15"/>
        <v>5120881</v>
      </c>
      <c r="W122" s="4">
        <f t="shared" si="21"/>
        <v>17</v>
      </c>
      <c r="X122" s="4">
        <f t="shared" si="52"/>
        <v>3400</v>
      </c>
      <c r="Y122" s="4" t="s">
        <v>91</v>
      </c>
      <c r="Z122" s="6"/>
      <c r="AA122" s="4">
        <f t="shared" si="53"/>
        <v>2200</v>
      </c>
      <c r="AB122" s="4">
        <f>VLOOKUP(E122,系数!$AL$1:$AP$8,MATCH(升星!C122,圣物升星,0),0)</f>
        <v>15</v>
      </c>
    </row>
    <row r="123" spans="1:28" x14ac:dyDescent="0.3">
      <c r="A123" s="4">
        <v>81000019</v>
      </c>
      <c r="B123" s="4">
        <f>VLOOKUP(A123,属性!A:G,7,0)</f>
        <v>1</v>
      </c>
      <c r="C123" s="4">
        <f>INDEX(属性!E:E,MATCH(升星!A123,属性!A:A,0))</f>
        <v>4</v>
      </c>
      <c r="D123" s="4" t="str">
        <f>INDEX(属性!I:I,MATCH(升星!A123,属性!A:A,0))</f>
        <v>hit</v>
      </c>
      <c r="E123" s="4">
        <f t="shared" si="16"/>
        <v>3</v>
      </c>
      <c r="F123" s="11">
        <f t="shared" si="18"/>
        <v>30</v>
      </c>
      <c r="G123" s="4">
        <v>0</v>
      </c>
      <c r="H123" s="4">
        <f t="shared" si="13"/>
        <v>0</v>
      </c>
      <c r="I123" s="4">
        <f t="shared" si="14"/>
        <v>0</v>
      </c>
      <c r="J123" s="4">
        <f t="shared" ref="J123:K123" si="74">IF(J89=0,0,J89+3000)</f>
        <v>0</v>
      </c>
      <c r="K123" s="4">
        <f t="shared" si="74"/>
        <v>7000</v>
      </c>
      <c r="L123" s="4">
        <v>0</v>
      </c>
      <c r="M123" s="4">
        <v>0</v>
      </c>
      <c r="N123" s="4">
        <v>0</v>
      </c>
      <c r="O123" s="4">
        <f>IF(J123=0,0,VLOOKUP(C123&amp;E123,系数!AT:AU,2,0))</f>
        <v>0</v>
      </c>
      <c r="P123" s="4">
        <f>IF(K123=0,0,VLOOKUP(C123&amp;E123,系数!AT:AU,2,0))</f>
        <v>150</v>
      </c>
      <c r="Q123" s="4">
        <f t="shared" si="57"/>
        <v>160</v>
      </c>
      <c r="R123" s="6">
        <f t="shared" si="17"/>
        <v>5120881</v>
      </c>
      <c r="S123" s="4">
        <f>VLOOKUP(C123&amp;","&amp;E123,系数!$V$2:$W$22,2,0)</f>
        <v>20</v>
      </c>
      <c r="T123" s="4">
        <f>VLOOKUP(C123&amp;","&amp;E123,系数!$V$2:$X$22,3,0)</f>
        <v>2000</v>
      </c>
      <c r="U123" s="4" t="s">
        <v>40</v>
      </c>
      <c r="V123" s="6">
        <f t="shared" si="15"/>
        <v>5120881</v>
      </c>
      <c r="W123" s="4">
        <f t="shared" si="21"/>
        <v>17</v>
      </c>
      <c r="X123" s="4">
        <f t="shared" si="52"/>
        <v>3400</v>
      </c>
      <c r="Y123" s="4" t="s">
        <v>91</v>
      </c>
      <c r="Z123" s="6"/>
      <c r="AA123" s="4">
        <f t="shared" si="53"/>
        <v>2200</v>
      </c>
      <c r="AB123" s="4">
        <f>VLOOKUP(E123,系数!$AL$1:$AP$8,MATCH(升星!C123,圣物升星,0),0)</f>
        <v>15</v>
      </c>
    </row>
    <row r="124" spans="1:28" x14ac:dyDescent="0.3">
      <c r="A124" s="4">
        <v>81000020</v>
      </c>
      <c r="B124" s="4">
        <f>VLOOKUP(A124,属性!A:G,7,0)</f>
        <v>1</v>
      </c>
      <c r="C124" s="4">
        <f>INDEX(属性!E:E,MATCH(升星!A124,属性!A:A,0))</f>
        <v>4</v>
      </c>
      <c r="D124" s="4" t="str">
        <f>INDEX(属性!I:I,MATCH(升星!A124,属性!A:A,0))</f>
        <v>dodge</v>
      </c>
      <c r="E124" s="4">
        <f t="shared" si="16"/>
        <v>3</v>
      </c>
      <c r="F124" s="11">
        <f t="shared" si="18"/>
        <v>30</v>
      </c>
      <c r="G124" s="4">
        <v>0</v>
      </c>
      <c r="H124" s="4">
        <f t="shared" si="13"/>
        <v>0</v>
      </c>
      <c r="I124" s="4">
        <f t="shared" si="14"/>
        <v>0</v>
      </c>
      <c r="J124" s="4">
        <f t="shared" ref="J124:K124" si="75">IF(J90=0,0,J90+3000)</f>
        <v>0</v>
      </c>
      <c r="K124" s="4">
        <f t="shared" si="75"/>
        <v>7000</v>
      </c>
      <c r="L124" s="4">
        <v>0</v>
      </c>
      <c r="M124" s="4">
        <v>0</v>
      </c>
      <c r="N124" s="4">
        <v>0</v>
      </c>
      <c r="O124" s="4">
        <f>IF(J124=0,0,VLOOKUP(C124&amp;E124,系数!AT:AU,2,0))</f>
        <v>0</v>
      </c>
      <c r="P124" s="4">
        <f>IF(K124=0,0,VLOOKUP(C124&amp;E124,系数!AT:AU,2,0))</f>
        <v>150</v>
      </c>
      <c r="Q124" s="4">
        <f t="shared" si="57"/>
        <v>160</v>
      </c>
      <c r="R124" s="6">
        <f t="shared" si="17"/>
        <v>5120881</v>
      </c>
      <c r="S124" s="4">
        <f>VLOOKUP(C124&amp;","&amp;E124,系数!$V$2:$W$22,2,0)</f>
        <v>20</v>
      </c>
      <c r="T124" s="4">
        <f>VLOOKUP(C124&amp;","&amp;E124,系数!$V$2:$X$22,3,0)</f>
        <v>2000</v>
      </c>
      <c r="U124" s="4" t="s">
        <v>40</v>
      </c>
      <c r="V124" s="6">
        <f t="shared" si="15"/>
        <v>5120881</v>
      </c>
      <c r="W124" s="4">
        <f t="shared" si="21"/>
        <v>17</v>
      </c>
      <c r="X124" s="4">
        <f t="shared" si="52"/>
        <v>3400</v>
      </c>
      <c r="Y124" s="4" t="s">
        <v>91</v>
      </c>
      <c r="Z124" s="6"/>
      <c r="AA124" s="4">
        <f t="shared" si="53"/>
        <v>2200</v>
      </c>
      <c r="AB124" s="4">
        <f>VLOOKUP(E124,系数!$AL$1:$AP$8,MATCH(升星!C124,圣物升星,0),0)</f>
        <v>15</v>
      </c>
    </row>
    <row r="125" spans="1:28" x14ac:dyDescent="0.3">
      <c r="A125" s="4">
        <v>81000021</v>
      </c>
      <c r="B125" s="4">
        <f>VLOOKUP(A125,属性!A:G,7,0)</f>
        <v>1</v>
      </c>
      <c r="C125" s="4">
        <f>INDEX(属性!E:E,MATCH(升星!A125,属性!A:A,0))</f>
        <v>4</v>
      </c>
      <c r="D125" s="4" t="str">
        <f>INDEX(属性!I:I,MATCH(升星!A125,属性!A:A,0))</f>
        <v>critical</v>
      </c>
      <c r="E125" s="4">
        <f t="shared" si="16"/>
        <v>3</v>
      </c>
      <c r="F125" s="11">
        <f t="shared" si="18"/>
        <v>30</v>
      </c>
      <c r="G125" s="4">
        <v>0</v>
      </c>
      <c r="H125" s="4">
        <f t="shared" si="13"/>
        <v>0</v>
      </c>
      <c r="I125" s="4">
        <f t="shared" si="14"/>
        <v>0</v>
      </c>
      <c r="J125" s="4">
        <f t="shared" ref="J125:K125" si="76">IF(J91=0,0,J91+3000)</f>
        <v>0</v>
      </c>
      <c r="K125" s="4">
        <f t="shared" si="76"/>
        <v>7000</v>
      </c>
      <c r="L125" s="4">
        <v>0</v>
      </c>
      <c r="M125" s="4">
        <v>0</v>
      </c>
      <c r="N125" s="4">
        <v>0</v>
      </c>
      <c r="O125" s="4">
        <f>IF(J125=0,0,VLOOKUP(C125&amp;E125,系数!AT:AU,2,0))</f>
        <v>0</v>
      </c>
      <c r="P125" s="4">
        <f>IF(K125=0,0,VLOOKUP(C125&amp;E125,系数!AT:AU,2,0))</f>
        <v>150</v>
      </c>
      <c r="Q125" s="4">
        <f t="shared" si="57"/>
        <v>80</v>
      </c>
      <c r="R125" s="6">
        <f t="shared" si="17"/>
        <v>5120881</v>
      </c>
      <c r="S125" s="4">
        <f>VLOOKUP(C125&amp;","&amp;E125,系数!$V$2:$W$22,2,0)</f>
        <v>20</v>
      </c>
      <c r="T125" s="4">
        <f>VLOOKUP(C125&amp;","&amp;E125,系数!$V$2:$X$22,3,0)</f>
        <v>2000</v>
      </c>
      <c r="U125" s="4" t="s">
        <v>40</v>
      </c>
      <c r="V125" s="6">
        <f t="shared" si="15"/>
        <v>5120881</v>
      </c>
      <c r="W125" s="4">
        <f t="shared" si="21"/>
        <v>17</v>
      </c>
      <c r="X125" s="4">
        <f t="shared" si="52"/>
        <v>3400</v>
      </c>
      <c r="Y125" s="4" t="s">
        <v>91</v>
      </c>
      <c r="Z125" s="6"/>
      <c r="AA125" s="4">
        <f t="shared" si="53"/>
        <v>2200</v>
      </c>
      <c r="AB125" s="4">
        <f>VLOOKUP(E125,系数!$AL$1:$AP$8,MATCH(升星!C125,圣物升星,0),0)</f>
        <v>15</v>
      </c>
    </row>
    <row r="126" spans="1:28" x14ac:dyDescent="0.3">
      <c r="A126" s="4">
        <v>81000022</v>
      </c>
      <c r="B126" s="4">
        <f>VLOOKUP(A126,属性!A:G,7,0)</f>
        <v>1</v>
      </c>
      <c r="C126" s="4">
        <f>INDEX(属性!E:E,MATCH(升星!A126,属性!A:A,0))</f>
        <v>4</v>
      </c>
      <c r="D126" s="4" t="str">
        <f>INDEX(属性!I:I,MATCH(升星!A126,属性!A:A,0))</f>
        <v>resilience</v>
      </c>
      <c r="E126" s="4">
        <f t="shared" si="16"/>
        <v>3</v>
      </c>
      <c r="F126" s="11">
        <f t="shared" si="18"/>
        <v>30</v>
      </c>
      <c r="G126" s="4">
        <v>0</v>
      </c>
      <c r="H126" s="4">
        <f t="shared" si="13"/>
        <v>0</v>
      </c>
      <c r="I126" s="4">
        <f t="shared" si="14"/>
        <v>0</v>
      </c>
      <c r="J126" s="4">
        <f t="shared" ref="J126:K126" si="77">IF(J92=0,0,J92+3000)</f>
        <v>0</v>
      </c>
      <c r="K126" s="4">
        <f t="shared" si="77"/>
        <v>7000</v>
      </c>
      <c r="L126" s="4">
        <v>0</v>
      </c>
      <c r="M126" s="4">
        <v>0</v>
      </c>
      <c r="N126" s="4">
        <v>0</v>
      </c>
      <c r="O126" s="4">
        <f>IF(J126=0,0,VLOOKUP(C126&amp;E126,系数!AT:AU,2,0))</f>
        <v>0</v>
      </c>
      <c r="P126" s="4">
        <f>IF(K126=0,0,VLOOKUP(C126&amp;E126,系数!AT:AU,2,0))</f>
        <v>150</v>
      </c>
      <c r="Q126" s="4">
        <f t="shared" si="57"/>
        <v>80</v>
      </c>
      <c r="R126" s="6">
        <f t="shared" si="17"/>
        <v>5120881</v>
      </c>
      <c r="S126" s="4">
        <f>VLOOKUP(C126&amp;","&amp;E126,系数!$V$2:$W$22,2,0)</f>
        <v>20</v>
      </c>
      <c r="T126" s="4">
        <f>VLOOKUP(C126&amp;","&amp;E126,系数!$V$2:$X$22,3,0)</f>
        <v>2000</v>
      </c>
      <c r="U126" s="4" t="s">
        <v>40</v>
      </c>
      <c r="V126" s="6">
        <f t="shared" si="15"/>
        <v>5120881</v>
      </c>
      <c r="W126" s="4">
        <f t="shared" si="21"/>
        <v>17</v>
      </c>
      <c r="X126" s="4">
        <f t="shared" si="52"/>
        <v>3400</v>
      </c>
      <c r="Y126" s="4" t="s">
        <v>91</v>
      </c>
      <c r="Z126" s="6"/>
      <c r="AA126" s="4">
        <f t="shared" si="53"/>
        <v>2200</v>
      </c>
      <c r="AB126" s="4">
        <f>VLOOKUP(E126,系数!$AL$1:$AP$8,MATCH(升星!C126,圣物升星,0),0)</f>
        <v>15</v>
      </c>
    </row>
    <row r="127" spans="1:28" x14ac:dyDescent="0.3">
      <c r="A127" s="4">
        <v>81000023</v>
      </c>
      <c r="B127" s="4">
        <f>VLOOKUP(A127,属性!A:G,7,0)</f>
        <v>1</v>
      </c>
      <c r="C127" s="4">
        <f>INDEX(属性!E:E,MATCH(升星!A127,属性!A:A,0))</f>
        <v>4</v>
      </c>
      <c r="D127" s="4" t="str">
        <f>INDEX(属性!I:I,MATCH(升星!A127,属性!A:A,0))</f>
        <v>block</v>
      </c>
      <c r="E127" s="4">
        <f t="shared" si="16"/>
        <v>3</v>
      </c>
      <c r="F127" s="11">
        <f t="shared" si="18"/>
        <v>30</v>
      </c>
      <c r="G127" s="4">
        <v>0</v>
      </c>
      <c r="H127" s="4">
        <f t="shared" si="13"/>
        <v>0</v>
      </c>
      <c r="I127" s="4">
        <f t="shared" si="14"/>
        <v>0</v>
      </c>
      <c r="J127" s="4">
        <f t="shared" ref="J127:K127" si="78">IF(J93=0,0,J93+3000)</f>
        <v>0</v>
      </c>
      <c r="K127" s="4">
        <f t="shared" si="78"/>
        <v>7000</v>
      </c>
      <c r="L127" s="4">
        <v>0</v>
      </c>
      <c r="M127" s="4">
        <v>0</v>
      </c>
      <c r="N127" s="4">
        <v>0</v>
      </c>
      <c r="O127" s="4">
        <f>IF(J127=0,0,VLOOKUP(C127&amp;E127,系数!AT:AU,2,0))</f>
        <v>0</v>
      </c>
      <c r="P127" s="4">
        <f>IF(K127=0,0,VLOOKUP(C127&amp;E127,系数!AT:AU,2,0))</f>
        <v>150</v>
      </c>
      <c r="Q127" s="4">
        <f t="shared" si="57"/>
        <v>80</v>
      </c>
      <c r="R127" s="6">
        <f t="shared" si="17"/>
        <v>5120881</v>
      </c>
      <c r="S127" s="4">
        <f>VLOOKUP(C127&amp;","&amp;E127,系数!$V$2:$W$22,2,0)</f>
        <v>20</v>
      </c>
      <c r="T127" s="4">
        <f>VLOOKUP(C127&amp;","&amp;E127,系数!$V$2:$X$22,3,0)</f>
        <v>2000</v>
      </c>
      <c r="U127" s="4" t="s">
        <v>40</v>
      </c>
      <c r="V127" s="6">
        <f t="shared" si="15"/>
        <v>5120881</v>
      </c>
      <c r="W127" s="4">
        <f t="shared" si="21"/>
        <v>17</v>
      </c>
      <c r="X127" s="4">
        <f t="shared" si="52"/>
        <v>3400</v>
      </c>
      <c r="Y127" s="4" t="s">
        <v>91</v>
      </c>
      <c r="Z127" s="6"/>
      <c r="AA127" s="4">
        <f t="shared" si="53"/>
        <v>2200</v>
      </c>
      <c r="AB127" s="4">
        <f>VLOOKUP(E127,系数!$AL$1:$AP$8,MATCH(升星!C127,圣物升星,0),0)</f>
        <v>15</v>
      </c>
    </row>
    <row r="128" spans="1:28" x14ac:dyDescent="0.3">
      <c r="A128" s="4">
        <v>81000024</v>
      </c>
      <c r="B128" s="4">
        <f>VLOOKUP(A128,属性!A:G,7,0)</f>
        <v>1</v>
      </c>
      <c r="C128" s="4">
        <f>INDEX(属性!E:E,MATCH(升星!A128,属性!A:A,0))</f>
        <v>4</v>
      </c>
      <c r="D128" s="4" t="str">
        <f>INDEX(属性!I:I,MATCH(升星!A128,属性!A:A,0))</f>
        <v>broke</v>
      </c>
      <c r="E128" s="4">
        <f t="shared" si="16"/>
        <v>3</v>
      </c>
      <c r="F128" s="11">
        <f t="shared" si="18"/>
        <v>30</v>
      </c>
      <c r="G128" s="4">
        <v>0</v>
      </c>
      <c r="H128" s="4">
        <f t="shared" si="13"/>
        <v>0</v>
      </c>
      <c r="I128" s="4">
        <f t="shared" si="14"/>
        <v>0</v>
      </c>
      <c r="J128" s="4">
        <f t="shared" ref="J128:K128" si="79">IF(J94=0,0,J94+3000)</f>
        <v>0</v>
      </c>
      <c r="K128" s="4">
        <f t="shared" si="79"/>
        <v>7000</v>
      </c>
      <c r="L128" s="4">
        <v>0</v>
      </c>
      <c r="M128" s="4">
        <v>0</v>
      </c>
      <c r="N128" s="4">
        <v>0</v>
      </c>
      <c r="O128" s="4">
        <f>IF(J128=0,0,VLOOKUP(C128&amp;E128,系数!AT:AU,2,0))</f>
        <v>0</v>
      </c>
      <c r="P128" s="4">
        <f>IF(K128=0,0,VLOOKUP(C128&amp;E128,系数!AT:AU,2,0))</f>
        <v>150</v>
      </c>
      <c r="Q128" s="4">
        <f t="shared" si="57"/>
        <v>80</v>
      </c>
      <c r="R128" s="6">
        <f t="shared" si="17"/>
        <v>5120881</v>
      </c>
      <c r="S128" s="4">
        <f>VLOOKUP(C128&amp;","&amp;E128,系数!$V$2:$W$22,2,0)</f>
        <v>20</v>
      </c>
      <c r="T128" s="4">
        <f>VLOOKUP(C128&amp;","&amp;E128,系数!$V$2:$X$22,3,0)</f>
        <v>2000</v>
      </c>
      <c r="U128" s="4" t="s">
        <v>40</v>
      </c>
      <c r="V128" s="6">
        <f t="shared" si="15"/>
        <v>5120881</v>
      </c>
      <c r="W128" s="4">
        <f t="shared" si="21"/>
        <v>17</v>
      </c>
      <c r="X128" s="4">
        <f t="shared" si="52"/>
        <v>3400</v>
      </c>
      <c r="Y128" s="4" t="s">
        <v>91</v>
      </c>
      <c r="Z128" s="6"/>
      <c r="AA128" s="4">
        <f t="shared" si="53"/>
        <v>2200</v>
      </c>
      <c r="AB128" s="4">
        <f>VLOOKUP(E128,系数!$AL$1:$AP$8,MATCH(升星!C128,圣物升星,0),0)</f>
        <v>15</v>
      </c>
    </row>
    <row r="129" spans="1:28" x14ac:dyDescent="0.3">
      <c r="A129" s="4">
        <v>81000025</v>
      </c>
      <c r="B129" s="4">
        <f>VLOOKUP(A129,属性!A:G,7,0)</f>
        <v>1</v>
      </c>
      <c r="C129" s="4">
        <f>INDEX(属性!E:E,MATCH(升星!A129,属性!A:A,0))</f>
        <v>4</v>
      </c>
      <c r="D129" s="4" t="str">
        <f>INDEX(属性!I:I,MATCH(升星!A129,属性!A:A,0))</f>
        <v>heal</v>
      </c>
      <c r="E129" s="4">
        <f t="shared" si="16"/>
        <v>3</v>
      </c>
      <c r="F129" s="11">
        <f t="shared" si="18"/>
        <v>30</v>
      </c>
      <c r="G129" s="4">
        <v>0</v>
      </c>
      <c r="H129" s="4">
        <f t="shared" si="13"/>
        <v>0</v>
      </c>
      <c r="I129" s="4">
        <f t="shared" si="14"/>
        <v>0</v>
      </c>
      <c r="J129" s="4">
        <f t="shared" ref="J129:K129" si="80">IF(J95=0,0,J95+3000)</f>
        <v>0</v>
      </c>
      <c r="K129" s="4">
        <f t="shared" si="80"/>
        <v>7000</v>
      </c>
      <c r="L129" s="4">
        <v>0</v>
      </c>
      <c r="M129" s="4">
        <v>0</v>
      </c>
      <c r="N129" s="4">
        <v>0</v>
      </c>
      <c r="O129" s="4">
        <f>IF(J129=0,0,VLOOKUP(C129&amp;E129,系数!AT:AU,2,0))</f>
        <v>0</v>
      </c>
      <c r="P129" s="4">
        <f>IF(K129=0,0,VLOOKUP(C129&amp;E129,系数!AT:AU,2,0))</f>
        <v>150</v>
      </c>
      <c r="Q129" s="4">
        <f t="shared" si="57"/>
        <v>640</v>
      </c>
      <c r="R129" s="6">
        <f t="shared" si="17"/>
        <v>5120881</v>
      </c>
      <c r="S129" s="4">
        <f>VLOOKUP(C129&amp;","&amp;E129,系数!$V$2:$W$22,2,0)</f>
        <v>20</v>
      </c>
      <c r="T129" s="4">
        <f>VLOOKUP(C129&amp;","&amp;E129,系数!$V$2:$X$22,3,0)</f>
        <v>2000</v>
      </c>
      <c r="U129" s="4" t="s">
        <v>40</v>
      </c>
      <c r="V129" s="6">
        <f t="shared" si="15"/>
        <v>5120881</v>
      </c>
      <c r="W129" s="4">
        <f t="shared" si="21"/>
        <v>17</v>
      </c>
      <c r="X129" s="4">
        <f t="shared" si="52"/>
        <v>3400</v>
      </c>
      <c r="Y129" s="4" t="s">
        <v>91</v>
      </c>
      <c r="Z129" s="6"/>
      <c r="AA129" s="4">
        <f t="shared" si="53"/>
        <v>2200</v>
      </c>
      <c r="AB129" s="4">
        <f>VLOOKUP(E129,系数!$AL$1:$AP$8,MATCH(升星!C129,圣物升星,0),0)</f>
        <v>15</v>
      </c>
    </row>
    <row r="130" spans="1:28" x14ac:dyDescent="0.3">
      <c r="A130" s="4">
        <v>81000026</v>
      </c>
      <c r="B130" s="4">
        <f>VLOOKUP(A130,属性!A:G,7,0)</f>
        <v>1</v>
      </c>
      <c r="C130" s="4">
        <f>INDEX(属性!E:E,MATCH(升星!A130,属性!A:A,0))</f>
        <v>4</v>
      </c>
      <c r="D130" s="4" t="str">
        <f>INDEX(属性!I:I,MATCH(升星!A130,属性!A:A,0))</f>
        <v>atkrate</v>
      </c>
      <c r="E130" s="4">
        <f t="shared" si="16"/>
        <v>3</v>
      </c>
      <c r="F130" s="11">
        <f t="shared" si="18"/>
        <v>30</v>
      </c>
      <c r="G130" s="4">
        <v>0</v>
      </c>
      <c r="H130" s="4">
        <f t="shared" si="13"/>
        <v>0</v>
      </c>
      <c r="I130" s="4">
        <f t="shared" si="14"/>
        <v>0</v>
      </c>
      <c r="J130" s="4">
        <f t="shared" ref="J130:K130" si="81">IF(J96=0,0,J96+3000)</f>
        <v>0</v>
      </c>
      <c r="K130" s="4">
        <f t="shared" si="81"/>
        <v>7000</v>
      </c>
      <c r="L130" s="4">
        <v>0</v>
      </c>
      <c r="M130" s="4">
        <v>0</v>
      </c>
      <c r="N130" s="4">
        <v>0</v>
      </c>
      <c r="O130" s="4">
        <f>IF(J130=0,0,VLOOKUP(C130&amp;E130,系数!AT:AU,2,0))</f>
        <v>0</v>
      </c>
      <c r="P130" s="4">
        <f>IF(K130=0,0,VLOOKUP(C130&amp;E130,系数!AT:AU,2,0))</f>
        <v>150</v>
      </c>
      <c r="Q130" s="4">
        <f t="shared" si="57"/>
        <v>960</v>
      </c>
      <c r="R130" s="6">
        <f t="shared" si="17"/>
        <v>5120881</v>
      </c>
      <c r="S130" s="4">
        <f>VLOOKUP(C130&amp;","&amp;E130,系数!$V$2:$W$22,2,0)</f>
        <v>20</v>
      </c>
      <c r="T130" s="4">
        <f>VLOOKUP(C130&amp;","&amp;E130,系数!$V$2:$X$22,3,0)</f>
        <v>2000</v>
      </c>
      <c r="U130" s="4" t="s">
        <v>40</v>
      </c>
      <c r="V130" s="6">
        <f t="shared" si="15"/>
        <v>5120881</v>
      </c>
      <c r="W130" s="4">
        <f t="shared" si="21"/>
        <v>17</v>
      </c>
      <c r="X130" s="4">
        <f t="shared" si="52"/>
        <v>3400</v>
      </c>
      <c r="Y130" s="4" t="s">
        <v>91</v>
      </c>
      <c r="Z130" s="6"/>
      <c r="AA130" s="4">
        <f t="shared" si="53"/>
        <v>2200</v>
      </c>
      <c r="AB130" s="4">
        <f>VLOOKUP(E130,系数!$AL$1:$AP$8,MATCH(升星!C130,圣物升星,0),0)</f>
        <v>15</v>
      </c>
    </row>
    <row r="131" spans="1:28" x14ac:dyDescent="0.3">
      <c r="A131" s="4">
        <v>81000027</v>
      </c>
      <c r="B131" s="4">
        <f>VLOOKUP(A131,属性!A:G,7,0)</f>
        <v>2</v>
      </c>
      <c r="C131" s="4">
        <f>INDEX(属性!E:E,MATCH(升星!A131,属性!A:A,0))</f>
        <v>4</v>
      </c>
      <c r="D131" s="4" t="str">
        <f>INDEX(属性!I:I,MATCH(升星!A131,属性!A:A,0))</f>
        <v>hit</v>
      </c>
      <c r="E131" s="4">
        <f t="shared" si="16"/>
        <v>3</v>
      </c>
      <c r="F131" s="11">
        <f t="shared" si="18"/>
        <v>30</v>
      </c>
      <c r="G131" s="4">
        <v>0</v>
      </c>
      <c r="H131" s="4">
        <f t="shared" si="13"/>
        <v>0</v>
      </c>
      <c r="I131" s="4">
        <f t="shared" si="14"/>
        <v>0</v>
      </c>
      <c r="J131" s="4">
        <f t="shared" ref="J131:K131" si="82">IF(J97=0,0,J97+3000)</f>
        <v>7000</v>
      </c>
      <c r="K131" s="4">
        <f t="shared" si="82"/>
        <v>0</v>
      </c>
      <c r="L131" s="4">
        <v>0</v>
      </c>
      <c r="M131" s="4">
        <v>0</v>
      </c>
      <c r="N131" s="4">
        <v>0</v>
      </c>
      <c r="O131" s="4">
        <f>IF(J131=0,0,VLOOKUP(C131&amp;E131,系数!AT:AU,2,0))</f>
        <v>150</v>
      </c>
      <c r="P131" s="4">
        <f>IF(K131=0,0,VLOOKUP(C131&amp;E131,系数!AT:AU,2,0))</f>
        <v>0</v>
      </c>
      <c r="Q131" s="4">
        <f t="shared" si="57"/>
        <v>160</v>
      </c>
      <c r="R131" s="6">
        <f t="shared" si="17"/>
        <v>5120881</v>
      </c>
      <c r="S131" s="4">
        <f>VLOOKUP(C131&amp;","&amp;E131,系数!$V$2:$W$22,2,0)</f>
        <v>20</v>
      </c>
      <c r="T131" s="4">
        <f>VLOOKUP(C131&amp;","&amp;E131,系数!$V$2:$X$22,3,0)</f>
        <v>2000</v>
      </c>
      <c r="U131" s="4" t="s">
        <v>40</v>
      </c>
      <c r="V131" s="6">
        <f t="shared" si="15"/>
        <v>5120881</v>
      </c>
      <c r="W131" s="4">
        <f t="shared" si="21"/>
        <v>17</v>
      </c>
      <c r="X131" s="4">
        <f t="shared" si="52"/>
        <v>3400</v>
      </c>
      <c r="Y131" s="4" t="s">
        <v>91</v>
      </c>
      <c r="Z131" s="6"/>
      <c r="AA131" s="4">
        <f t="shared" si="53"/>
        <v>2200</v>
      </c>
      <c r="AB131" s="4">
        <f>VLOOKUP(E131,系数!$AL$1:$AP$8,MATCH(升星!C131,圣物升星,0),0)</f>
        <v>15</v>
      </c>
    </row>
    <row r="132" spans="1:28" x14ac:dyDescent="0.3">
      <c r="A132" s="4">
        <v>81000028</v>
      </c>
      <c r="B132" s="4">
        <f>VLOOKUP(A132,属性!A:G,7,0)</f>
        <v>2</v>
      </c>
      <c r="C132" s="4">
        <f>INDEX(属性!E:E,MATCH(升星!A132,属性!A:A,0))</f>
        <v>4</v>
      </c>
      <c r="D132" s="4" t="str">
        <f>INDEX(属性!I:I,MATCH(升星!A132,属性!A:A,0))</f>
        <v>dodge</v>
      </c>
      <c r="E132" s="4">
        <f t="shared" si="16"/>
        <v>3</v>
      </c>
      <c r="F132" s="11">
        <f t="shared" si="18"/>
        <v>30</v>
      </c>
      <c r="G132" s="4">
        <v>0</v>
      </c>
      <c r="H132" s="4">
        <f t="shared" ref="H132:H195" si="83">G132</f>
        <v>0</v>
      </c>
      <c r="I132" s="4">
        <f t="shared" ref="I132:I195" si="84">H132</f>
        <v>0</v>
      </c>
      <c r="J132" s="4">
        <f t="shared" ref="J132:K132" si="85">IF(J98=0,0,J98+3000)</f>
        <v>7000</v>
      </c>
      <c r="K132" s="4">
        <f t="shared" si="85"/>
        <v>0</v>
      </c>
      <c r="L132" s="4">
        <v>0</v>
      </c>
      <c r="M132" s="4">
        <v>0</v>
      </c>
      <c r="N132" s="4">
        <v>0</v>
      </c>
      <c r="O132" s="4">
        <f>IF(J132=0,0,VLOOKUP(C132&amp;E132,系数!AT:AU,2,0))</f>
        <v>150</v>
      </c>
      <c r="P132" s="4">
        <f>IF(K132=0,0,VLOOKUP(C132&amp;E132,系数!AT:AU,2,0))</f>
        <v>0</v>
      </c>
      <c r="Q132" s="4">
        <f t="shared" si="57"/>
        <v>160</v>
      </c>
      <c r="R132" s="6">
        <f t="shared" si="17"/>
        <v>5120881</v>
      </c>
      <c r="S132" s="4">
        <f>VLOOKUP(C132&amp;","&amp;E132,系数!$V$2:$W$22,2,0)</f>
        <v>20</v>
      </c>
      <c r="T132" s="4">
        <f>VLOOKUP(C132&amp;","&amp;E132,系数!$V$2:$X$22,3,0)</f>
        <v>2000</v>
      </c>
      <c r="U132" s="4" t="s">
        <v>40</v>
      </c>
      <c r="V132" s="6">
        <f t="shared" ref="V132:V195" si="86">R132</f>
        <v>5120881</v>
      </c>
      <c r="W132" s="4">
        <f t="shared" si="21"/>
        <v>17</v>
      </c>
      <c r="X132" s="4">
        <f t="shared" si="52"/>
        <v>3400</v>
      </c>
      <c r="Y132" s="4" t="s">
        <v>91</v>
      </c>
      <c r="Z132" s="6"/>
      <c r="AA132" s="4">
        <f t="shared" si="53"/>
        <v>2200</v>
      </c>
      <c r="AB132" s="4">
        <f>VLOOKUP(E132,系数!$AL$1:$AP$8,MATCH(升星!C132,圣物升星,0),0)</f>
        <v>15</v>
      </c>
    </row>
    <row r="133" spans="1:28" x14ac:dyDescent="0.3">
      <c r="A133" s="4">
        <v>81000029</v>
      </c>
      <c r="B133" s="4">
        <f>VLOOKUP(A133,属性!A:G,7,0)</f>
        <v>2</v>
      </c>
      <c r="C133" s="4">
        <f>INDEX(属性!E:E,MATCH(升星!A133,属性!A:A,0))</f>
        <v>4</v>
      </c>
      <c r="D133" s="4" t="str">
        <f>INDEX(属性!I:I,MATCH(升星!A133,属性!A:A,0))</f>
        <v>critical</v>
      </c>
      <c r="E133" s="4">
        <f t="shared" si="16"/>
        <v>3</v>
      </c>
      <c r="F133" s="11">
        <f t="shared" si="18"/>
        <v>30</v>
      </c>
      <c r="G133" s="4">
        <v>0</v>
      </c>
      <c r="H133" s="4">
        <f t="shared" si="83"/>
        <v>0</v>
      </c>
      <c r="I133" s="4">
        <f t="shared" si="84"/>
        <v>0</v>
      </c>
      <c r="J133" s="4">
        <f t="shared" ref="J133:K133" si="87">IF(J99=0,0,J99+3000)</f>
        <v>7000</v>
      </c>
      <c r="K133" s="4">
        <f t="shared" si="87"/>
        <v>0</v>
      </c>
      <c r="L133" s="4">
        <v>0</v>
      </c>
      <c r="M133" s="4">
        <v>0</v>
      </c>
      <c r="N133" s="4">
        <v>0</v>
      </c>
      <c r="O133" s="4">
        <f>IF(J133=0,0,VLOOKUP(C133&amp;E133,系数!AT:AU,2,0))</f>
        <v>150</v>
      </c>
      <c r="P133" s="4">
        <f>IF(K133=0,0,VLOOKUP(C133&amp;E133,系数!AT:AU,2,0))</f>
        <v>0</v>
      </c>
      <c r="Q133" s="4">
        <f t="shared" si="57"/>
        <v>80</v>
      </c>
      <c r="R133" s="6">
        <f t="shared" si="17"/>
        <v>5120881</v>
      </c>
      <c r="S133" s="4">
        <f>VLOOKUP(C133&amp;","&amp;E133,系数!$V$2:$W$22,2,0)</f>
        <v>20</v>
      </c>
      <c r="T133" s="4">
        <f>VLOOKUP(C133&amp;","&amp;E133,系数!$V$2:$X$22,3,0)</f>
        <v>2000</v>
      </c>
      <c r="U133" s="4" t="s">
        <v>40</v>
      </c>
      <c r="V133" s="6">
        <f t="shared" si="86"/>
        <v>5120881</v>
      </c>
      <c r="W133" s="4">
        <f t="shared" si="21"/>
        <v>17</v>
      </c>
      <c r="X133" s="4">
        <f t="shared" si="52"/>
        <v>3400</v>
      </c>
      <c r="Y133" s="4" t="s">
        <v>91</v>
      </c>
      <c r="Z133" s="6"/>
      <c r="AA133" s="4">
        <f t="shared" si="53"/>
        <v>2200</v>
      </c>
      <c r="AB133" s="4">
        <f>VLOOKUP(E133,系数!$AL$1:$AP$8,MATCH(升星!C133,圣物升星,0),0)</f>
        <v>15</v>
      </c>
    </row>
    <row r="134" spans="1:28" x14ac:dyDescent="0.3">
      <c r="A134" s="4">
        <v>81000030</v>
      </c>
      <c r="B134" s="4">
        <f>VLOOKUP(A134,属性!A:G,7,0)</f>
        <v>2</v>
      </c>
      <c r="C134" s="4">
        <f>INDEX(属性!E:E,MATCH(升星!A134,属性!A:A,0))</f>
        <v>4</v>
      </c>
      <c r="D134" s="4" t="str">
        <f>INDEX(属性!I:I,MATCH(升星!A134,属性!A:A,0))</f>
        <v>resilience</v>
      </c>
      <c r="E134" s="4">
        <f t="shared" si="16"/>
        <v>3</v>
      </c>
      <c r="F134" s="11">
        <f t="shared" si="18"/>
        <v>30</v>
      </c>
      <c r="G134" s="4">
        <v>0</v>
      </c>
      <c r="H134" s="4">
        <f t="shared" si="83"/>
        <v>0</v>
      </c>
      <c r="I134" s="4">
        <f t="shared" si="84"/>
        <v>0</v>
      </c>
      <c r="J134" s="4">
        <f t="shared" ref="J134:K134" si="88">IF(J100=0,0,J100+3000)</f>
        <v>7000</v>
      </c>
      <c r="K134" s="4">
        <f t="shared" si="88"/>
        <v>0</v>
      </c>
      <c r="L134" s="4">
        <v>0</v>
      </c>
      <c r="M134" s="4">
        <v>0</v>
      </c>
      <c r="N134" s="4">
        <v>0</v>
      </c>
      <c r="O134" s="4">
        <f>IF(J134=0,0,VLOOKUP(C134&amp;E134,系数!AT:AU,2,0))</f>
        <v>150</v>
      </c>
      <c r="P134" s="4">
        <f>IF(K134=0,0,VLOOKUP(C134&amp;E134,系数!AT:AU,2,0))</f>
        <v>0</v>
      </c>
      <c r="Q134" s="4">
        <f t="shared" si="57"/>
        <v>80</v>
      </c>
      <c r="R134" s="6">
        <f t="shared" si="17"/>
        <v>5120881</v>
      </c>
      <c r="S134" s="4">
        <f>VLOOKUP(C134&amp;","&amp;E134,系数!$V$2:$W$22,2,0)</f>
        <v>20</v>
      </c>
      <c r="T134" s="4">
        <f>VLOOKUP(C134&amp;","&amp;E134,系数!$V$2:$X$22,3,0)</f>
        <v>2000</v>
      </c>
      <c r="U134" s="4" t="s">
        <v>40</v>
      </c>
      <c r="V134" s="6">
        <f t="shared" si="86"/>
        <v>5120881</v>
      </c>
      <c r="W134" s="4">
        <f t="shared" si="21"/>
        <v>17</v>
      </c>
      <c r="X134" s="4">
        <f t="shared" si="52"/>
        <v>3400</v>
      </c>
      <c r="Y134" s="4" t="s">
        <v>91</v>
      </c>
      <c r="Z134" s="6"/>
      <c r="AA134" s="4">
        <f t="shared" si="53"/>
        <v>2200</v>
      </c>
      <c r="AB134" s="4">
        <f>VLOOKUP(E134,系数!$AL$1:$AP$8,MATCH(升星!C134,圣物升星,0),0)</f>
        <v>15</v>
      </c>
    </row>
    <row r="135" spans="1:28" x14ac:dyDescent="0.3">
      <c r="A135" s="4">
        <v>81000031</v>
      </c>
      <c r="B135" s="4">
        <f>VLOOKUP(A135,属性!A:G,7,0)</f>
        <v>2</v>
      </c>
      <c r="C135" s="4">
        <f>INDEX(属性!E:E,MATCH(升星!A135,属性!A:A,0))</f>
        <v>4</v>
      </c>
      <c r="D135" s="4" t="str">
        <f>INDEX(属性!I:I,MATCH(升星!A135,属性!A:A,0))</f>
        <v>block</v>
      </c>
      <c r="E135" s="4">
        <f t="shared" ref="E135:E198" si="89">E101+1</f>
        <v>3</v>
      </c>
      <c r="F135" s="11">
        <f t="shared" si="18"/>
        <v>30</v>
      </c>
      <c r="G135" s="4">
        <v>0</v>
      </c>
      <c r="H135" s="4">
        <f t="shared" si="83"/>
        <v>0</v>
      </c>
      <c r="I135" s="4">
        <f t="shared" si="84"/>
        <v>0</v>
      </c>
      <c r="J135" s="4">
        <f t="shared" ref="J135:K135" si="90">IF(J101=0,0,J101+3000)</f>
        <v>7000</v>
      </c>
      <c r="K135" s="4">
        <f t="shared" si="90"/>
        <v>0</v>
      </c>
      <c r="L135" s="4">
        <v>0</v>
      </c>
      <c r="M135" s="4">
        <v>0</v>
      </c>
      <c r="N135" s="4">
        <v>0</v>
      </c>
      <c r="O135" s="4">
        <f>IF(J135=0,0,VLOOKUP(C135&amp;E135,系数!AT:AU,2,0))</f>
        <v>150</v>
      </c>
      <c r="P135" s="4">
        <f>IF(K135=0,0,VLOOKUP(C135&amp;E135,系数!AT:AU,2,0))</f>
        <v>0</v>
      </c>
      <c r="Q135" s="4">
        <f t="shared" si="57"/>
        <v>80</v>
      </c>
      <c r="R135" s="6">
        <f t="shared" ref="R135:R198" si="91">R101</f>
        <v>5120881</v>
      </c>
      <c r="S135" s="4">
        <f>VLOOKUP(C135&amp;","&amp;E135,系数!$V$2:$W$22,2,0)</f>
        <v>20</v>
      </c>
      <c r="T135" s="4">
        <f>VLOOKUP(C135&amp;","&amp;E135,系数!$V$2:$X$22,3,0)</f>
        <v>2000</v>
      </c>
      <c r="U135" s="4" t="s">
        <v>40</v>
      </c>
      <c r="V135" s="6">
        <f t="shared" si="86"/>
        <v>5120881</v>
      </c>
      <c r="W135" s="4">
        <f t="shared" si="21"/>
        <v>17</v>
      </c>
      <c r="X135" s="4">
        <f t="shared" si="52"/>
        <v>3400</v>
      </c>
      <c r="Y135" s="4" t="s">
        <v>91</v>
      </c>
      <c r="Z135" s="6"/>
      <c r="AA135" s="4">
        <f t="shared" si="53"/>
        <v>2200</v>
      </c>
      <c r="AB135" s="4">
        <f>VLOOKUP(E135,系数!$AL$1:$AP$8,MATCH(升星!C135,圣物升星,0),0)</f>
        <v>15</v>
      </c>
    </row>
    <row r="136" spans="1:28" x14ac:dyDescent="0.3">
      <c r="A136" s="4">
        <v>81000032</v>
      </c>
      <c r="B136" s="4">
        <f>VLOOKUP(A136,属性!A:G,7,0)</f>
        <v>2</v>
      </c>
      <c r="C136" s="4">
        <f>INDEX(属性!E:E,MATCH(升星!A136,属性!A:A,0))</f>
        <v>4</v>
      </c>
      <c r="D136" s="4" t="str">
        <f>INDEX(属性!I:I,MATCH(升星!A136,属性!A:A,0))</f>
        <v>broke</v>
      </c>
      <c r="E136" s="4">
        <f t="shared" si="89"/>
        <v>3</v>
      </c>
      <c r="F136" s="11">
        <f t="shared" ref="F136:F199" si="92">F102+10</f>
        <v>30</v>
      </c>
      <c r="G136" s="4">
        <v>0</v>
      </c>
      <c r="H136" s="4">
        <f t="shared" si="83"/>
        <v>0</v>
      </c>
      <c r="I136" s="4">
        <f t="shared" si="84"/>
        <v>0</v>
      </c>
      <c r="J136" s="4">
        <f t="shared" ref="J136:K136" si="93">IF(J102=0,0,J102+3000)</f>
        <v>7000</v>
      </c>
      <c r="K136" s="4">
        <f t="shared" si="93"/>
        <v>0</v>
      </c>
      <c r="L136" s="4">
        <v>0</v>
      </c>
      <c r="M136" s="4">
        <v>0</v>
      </c>
      <c r="N136" s="4">
        <v>0</v>
      </c>
      <c r="O136" s="4">
        <f>IF(J136=0,0,VLOOKUP(C136&amp;E136,系数!AT:AU,2,0))</f>
        <v>150</v>
      </c>
      <c r="P136" s="4">
        <f>IF(K136=0,0,VLOOKUP(C136&amp;E136,系数!AT:AU,2,0))</f>
        <v>0</v>
      </c>
      <c r="Q136" s="4">
        <f t="shared" si="57"/>
        <v>80</v>
      </c>
      <c r="R136" s="6">
        <f t="shared" si="91"/>
        <v>5120881</v>
      </c>
      <c r="S136" s="4">
        <f>VLOOKUP(C136&amp;","&amp;E136,系数!$V$2:$W$22,2,0)</f>
        <v>20</v>
      </c>
      <c r="T136" s="4">
        <f>VLOOKUP(C136&amp;","&amp;E136,系数!$V$2:$X$22,3,0)</f>
        <v>2000</v>
      </c>
      <c r="U136" s="4" t="s">
        <v>40</v>
      </c>
      <c r="V136" s="6">
        <f t="shared" si="86"/>
        <v>5120881</v>
      </c>
      <c r="W136" s="4">
        <f t="shared" ref="W136:W199" si="94">W102+S102</f>
        <v>17</v>
      </c>
      <c r="X136" s="4">
        <f t="shared" si="52"/>
        <v>3400</v>
      </c>
      <c r="Y136" s="4" t="s">
        <v>91</v>
      </c>
      <c r="Z136" s="6"/>
      <c r="AA136" s="4">
        <f t="shared" si="53"/>
        <v>2200</v>
      </c>
      <c r="AB136" s="4">
        <f>VLOOKUP(E136,系数!$AL$1:$AP$8,MATCH(升星!C136,圣物升星,0),0)</f>
        <v>15</v>
      </c>
    </row>
    <row r="137" spans="1:28" x14ac:dyDescent="0.3">
      <c r="A137" s="4">
        <v>81000033</v>
      </c>
      <c r="B137" s="4">
        <f>VLOOKUP(A137,属性!A:G,7,0)</f>
        <v>2</v>
      </c>
      <c r="C137" s="4">
        <f>INDEX(属性!E:E,MATCH(升星!A137,属性!A:A,0))</f>
        <v>4</v>
      </c>
      <c r="D137" s="4" t="str">
        <f>INDEX(属性!I:I,MATCH(升星!A137,属性!A:A,0))</f>
        <v>heal</v>
      </c>
      <c r="E137" s="4">
        <f t="shared" si="89"/>
        <v>3</v>
      </c>
      <c r="F137" s="11">
        <f t="shared" si="92"/>
        <v>30</v>
      </c>
      <c r="G137" s="4">
        <v>0</v>
      </c>
      <c r="H137" s="4">
        <f t="shared" si="83"/>
        <v>0</v>
      </c>
      <c r="I137" s="4">
        <f t="shared" si="84"/>
        <v>0</v>
      </c>
      <c r="J137" s="4">
        <f t="shared" ref="J137:K137" si="95">IF(J103=0,0,J103+3000)</f>
        <v>7000</v>
      </c>
      <c r="K137" s="4">
        <f t="shared" si="95"/>
        <v>0</v>
      </c>
      <c r="L137" s="4">
        <v>0</v>
      </c>
      <c r="M137" s="4">
        <v>0</v>
      </c>
      <c r="N137" s="4">
        <v>0</v>
      </c>
      <c r="O137" s="4">
        <f>IF(J137=0,0,VLOOKUP(C137&amp;E137,系数!AT:AU,2,0))</f>
        <v>150</v>
      </c>
      <c r="P137" s="4">
        <f>IF(K137=0,0,VLOOKUP(C137&amp;E137,系数!AT:AU,2,0))</f>
        <v>0</v>
      </c>
      <c r="Q137" s="4">
        <f t="shared" si="57"/>
        <v>640</v>
      </c>
      <c r="R137" s="6">
        <f t="shared" si="91"/>
        <v>5120881</v>
      </c>
      <c r="S137" s="4">
        <f>VLOOKUP(C137&amp;","&amp;E137,系数!$V$2:$W$22,2,0)</f>
        <v>20</v>
      </c>
      <c r="T137" s="4">
        <f>VLOOKUP(C137&amp;","&amp;E137,系数!$V$2:$X$22,3,0)</f>
        <v>2000</v>
      </c>
      <c r="U137" s="4" t="s">
        <v>40</v>
      </c>
      <c r="V137" s="6">
        <f t="shared" si="86"/>
        <v>5120881</v>
      </c>
      <c r="W137" s="4">
        <f t="shared" si="94"/>
        <v>17</v>
      </c>
      <c r="X137" s="4">
        <f t="shared" si="52"/>
        <v>3400</v>
      </c>
      <c r="Y137" s="4" t="s">
        <v>91</v>
      </c>
      <c r="Z137" s="6"/>
      <c r="AA137" s="4">
        <f t="shared" si="53"/>
        <v>2200</v>
      </c>
      <c r="AB137" s="4">
        <f>VLOOKUP(E137,系数!$AL$1:$AP$8,MATCH(升星!C137,圣物升星,0),0)</f>
        <v>15</v>
      </c>
    </row>
    <row r="138" spans="1:28" x14ac:dyDescent="0.3">
      <c r="A138" s="4">
        <v>81000034</v>
      </c>
      <c r="B138" s="4">
        <f>VLOOKUP(A138,属性!A:G,7,0)</f>
        <v>2</v>
      </c>
      <c r="C138" s="4">
        <f>INDEX(属性!E:E,MATCH(升星!A138,属性!A:A,0))</f>
        <v>4</v>
      </c>
      <c r="D138" s="4" t="str">
        <f>INDEX(属性!I:I,MATCH(升星!A138,属性!A:A,0))</f>
        <v>atkrate</v>
      </c>
      <c r="E138" s="4">
        <f t="shared" si="89"/>
        <v>3</v>
      </c>
      <c r="F138" s="11">
        <f t="shared" si="92"/>
        <v>30</v>
      </c>
      <c r="G138" s="4">
        <v>0</v>
      </c>
      <c r="H138" s="4">
        <f t="shared" si="83"/>
        <v>0</v>
      </c>
      <c r="I138" s="4">
        <f t="shared" si="84"/>
        <v>0</v>
      </c>
      <c r="J138" s="4">
        <f t="shared" ref="J138:K138" si="96">IF(J104=0,0,J104+3000)</f>
        <v>7000</v>
      </c>
      <c r="K138" s="4">
        <f t="shared" si="96"/>
        <v>0</v>
      </c>
      <c r="L138" s="4">
        <v>0</v>
      </c>
      <c r="M138" s="4">
        <v>0</v>
      </c>
      <c r="N138" s="4">
        <v>0</v>
      </c>
      <c r="O138" s="4">
        <f>IF(J138=0,0,VLOOKUP(C138&amp;E138,系数!AT:AU,2,0))</f>
        <v>150</v>
      </c>
      <c r="P138" s="4">
        <f>IF(K138=0,0,VLOOKUP(C138&amp;E138,系数!AT:AU,2,0))</f>
        <v>0</v>
      </c>
      <c r="Q138" s="4">
        <f t="shared" si="57"/>
        <v>960</v>
      </c>
      <c r="R138" s="6">
        <f t="shared" si="91"/>
        <v>5120881</v>
      </c>
      <c r="S138" s="4">
        <f>VLOOKUP(C138&amp;","&amp;E138,系数!$V$2:$W$22,2,0)</f>
        <v>20</v>
      </c>
      <c r="T138" s="4">
        <f>VLOOKUP(C138&amp;","&amp;E138,系数!$V$2:$X$22,3,0)</f>
        <v>2000</v>
      </c>
      <c r="U138" s="4" t="s">
        <v>40</v>
      </c>
      <c r="V138" s="6">
        <f t="shared" si="86"/>
        <v>5120881</v>
      </c>
      <c r="W138" s="4">
        <f t="shared" si="94"/>
        <v>17</v>
      </c>
      <c r="X138" s="4">
        <f t="shared" si="52"/>
        <v>3400</v>
      </c>
      <c r="Y138" s="4" t="s">
        <v>91</v>
      </c>
      <c r="Z138" s="6"/>
      <c r="AA138" s="4">
        <f t="shared" si="53"/>
        <v>2200</v>
      </c>
      <c r="AB138" s="4">
        <f>VLOOKUP(E138,系数!$AL$1:$AP$8,MATCH(升星!C138,圣物升星,0),0)</f>
        <v>15</v>
      </c>
    </row>
    <row r="139" spans="1:28" x14ac:dyDescent="0.3">
      <c r="A139" s="4">
        <v>81000001</v>
      </c>
      <c r="B139" s="4">
        <f>VLOOKUP(A139,属性!A:G,7,0)</f>
        <v>1</v>
      </c>
      <c r="C139" s="4">
        <f>INDEX(属性!E:E,MATCH(升星!A139,属性!A:A,0))</f>
        <v>2</v>
      </c>
      <c r="D139" s="4" t="str">
        <f>INDEX(属性!I:I,MATCH(升星!A139,属性!A:A,0))</f>
        <v>hit</v>
      </c>
      <c r="E139" s="4">
        <f t="shared" si="89"/>
        <v>4</v>
      </c>
      <c r="F139" s="11">
        <f t="shared" si="92"/>
        <v>40</v>
      </c>
      <c r="G139" s="4">
        <v>0</v>
      </c>
      <c r="H139" s="4">
        <f t="shared" si="83"/>
        <v>0</v>
      </c>
      <c r="I139" s="4">
        <f t="shared" si="84"/>
        <v>0</v>
      </c>
      <c r="J139" s="4">
        <f t="shared" ref="J139:K139" si="97">IF(J105=0,0,J105+3000)</f>
        <v>0</v>
      </c>
      <c r="K139" s="4">
        <f t="shared" si="97"/>
        <v>10000</v>
      </c>
      <c r="L139" s="4">
        <v>0</v>
      </c>
      <c r="M139" s="4">
        <v>0</v>
      </c>
      <c r="N139" s="4">
        <v>0</v>
      </c>
      <c r="O139" s="4">
        <f>IF(J139=0,0,VLOOKUP(C139&amp;E139,系数!AT:AU,2,0))</f>
        <v>0</v>
      </c>
      <c r="P139" s="4">
        <f>IF(K139=0,0,VLOOKUP(C139&amp;E139,系数!AT:AU,2,0))</f>
        <v>80</v>
      </c>
      <c r="Q139" s="4">
        <f>ROUNDUP(Q105*1.6,-1)</f>
        <v>120</v>
      </c>
      <c r="R139" s="6">
        <f t="shared" si="91"/>
        <v>5120879</v>
      </c>
      <c r="S139" s="4">
        <f>VLOOKUP(C139&amp;","&amp;E139,系数!$V$2:$W$22,2,0)</f>
        <v>50</v>
      </c>
      <c r="T139" s="4">
        <f>VLOOKUP(C139&amp;","&amp;E139,系数!$V$2:$X$22,3,0)</f>
        <v>4000</v>
      </c>
      <c r="U139" s="4" t="s">
        <v>40</v>
      </c>
      <c r="V139" s="6">
        <f t="shared" si="86"/>
        <v>5120879</v>
      </c>
      <c r="W139" s="4">
        <f t="shared" si="94"/>
        <v>37</v>
      </c>
      <c r="X139" s="4">
        <f t="shared" si="52"/>
        <v>7400</v>
      </c>
      <c r="Y139" s="4" t="s">
        <v>91</v>
      </c>
      <c r="Z139" s="6"/>
      <c r="AA139" s="4">
        <f t="shared" si="53"/>
        <v>5600</v>
      </c>
      <c r="AB139" s="4">
        <f>VLOOKUP(E139,系数!$AL$1:$AP$8,MATCH(升星!C139,圣物升星,0),0)</f>
        <v>0</v>
      </c>
    </row>
    <row r="140" spans="1:28" x14ac:dyDescent="0.3">
      <c r="A140" s="4">
        <v>81000002</v>
      </c>
      <c r="B140" s="4">
        <f>VLOOKUP(A140,属性!A:G,7,0)</f>
        <v>1</v>
      </c>
      <c r="C140" s="4">
        <f>INDEX(属性!E:E,MATCH(升星!A140,属性!A:A,0))</f>
        <v>2</v>
      </c>
      <c r="D140" s="4" t="str">
        <f>INDEX(属性!I:I,MATCH(升星!A140,属性!A:A,0))</f>
        <v>critical</v>
      </c>
      <c r="E140" s="4">
        <f t="shared" si="89"/>
        <v>4</v>
      </c>
      <c r="F140" s="11">
        <f t="shared" si="92"/>
        <v>40</v>
      </c>
      <c r="G140" s="4">
        <v>0</v>
      </c>
      <c r="H140" s="4">
        <f t="shared" si="83"/>
        <v>0</v>
      </c>
      <c r="I140" s="4">
        <f t="shared" si="84"/>
        <v>0</v>
      </c>
      <c r="J140" s="4">
        <f t="shared" ref="J140:K140" si="98">IF(J106=0,0,J106+3000)</f>
        <v>0</v>
      </c>
      <c r="K140" s="4">
        <f t="shared" si="98"/>
        <v>10000</v>
      </c>
      <c r="L140" s="4">
        <v>0</v>
      </c>
      <c r="M140" s="4">
        <v>0</v>
      </c>
      <c r="N140" s="4">
        <v>0</v>
      </c>
      <c r="O140" s="4">
        <f>IF(J140=0,0,VLOOKUP(C140&amp;E140,系数!AT:AU,2,0))</f>
        <v>0</v>
      </c>
      <c r="P140" s="4">
        <f>IF(K140=0,0,VLOOKUP(C140&amp;E140,系数!AT:AU,2,0))</f>
        <v>80</v>
      </c>
      <c r="Q140" s="4">
        <f t="shared" si="57"/>
        <v>70</v>
      </c>
      <c r="R140" s="6">
        <f t="shared" si="91"/>
        <v>5120879</v>
      </c>
      <c r="S140" s="4">
        <f>VLOOKUP(C140&amp;","&amp;E140,系数!$V$2:$W$22,2,0)</f>
        <v>50</v>
      </c>
      <c r="T140" s="4">
        <f>VLOOKUP(C140&amp;","&amp;E140,系数!$V$2:$X$22,3,0)</f>
        <v>4000</v>
      </c>
      <c r="U140" s="4" t="s">
        <v>40</v>
      </c>
      <c r="V140" s="6">
        <f t="shared" si="86"/>
        <v>5120879</v>
      </c>
      <c r="W140" s="4">
        <f t="shared" si="94"/>
        <v>37</v>
      </c>
      <c r="X140" s="4">
        <f t="shared" si="52"/>
        <v>7400</v>
      </c>
      <c r="Y140" s="4" t="s">
        <v>91</v>
      </c>
      <c r="Z140" s="6"/>
      <c r="AA140" s="4">
        <f t="shared" si="53"/>
        <v>5600</v>
      </c>
      <c r="AB140" s="4">
        <f>VLOOKUP(E140,系数!$AL$1:$AP$8,MATCH(升星!C140,圣物升星,0),0)</f>
        <v>0</v>
      </c>
    </row>
    <row r="141" spans="1:28" x14ac:dyDescent="0.3">
      <c r="A141" s="4">
        <v>81000003</v>
      </c>
      <c r="B141" s="4">
        <f>VLOOKUP(A141,属性!A:G,7,0)</f>
        <v>2</v>
      </c>
      <c r="C141" s="4">
        <f>INDEX(属性!E:E,MATCH(升星!A141,属性!A:A,0))</f>
        <v>2</v>
      </c>
      <c r="D141" s="4" t="str">
        <f>INDEX(属性!I:I,MATCH(升星!A141,属性!A:A,0))</f>
        <v>dodge</v>
      </c>
      <c r="E141" s="4">
        <f t="shared" si="89"/>
        <v>4</v>
      </c>
      <c r="F141" s="11">
        <f t="shared" si="92"/>
        <v>40</v>
      </c>
      <c r="G141" s="4">
        <v>0</v>
      </c>
      <c r="H141" s="4">
        <f t="shared" si="83"/>
        <v>0</v>
      </c>
      <c r="I141" s="4">
        <f t="shared" si="84"/>
        <v>0</v>
      </c>
      <c r="J141" s="4">
        <f t="shared" ref="J141:K141" si="99">IF(J107=0,0,J107+3000)</f>
        <v>10000</v>
      </c>
      <c r="K141" s="4">
        <f t="shared" si="99"/>
        <v>0</v>
      </c>
      <c r="L141" s="4">
        <v>0</v>
      </c>
      <c r="M141" s="4">
        <v>0</v>
      </c>
      <c r="N141" s="4">
        <v>0</v>
      </c>
      <c r="O141" s="4">
        <f>IF(J141=0,0,VLOOKUP(C141&amp;E141,系数!AT:AU,2,0))</f>
        <v>80</v>
      </c>
      <c r="P141" s="4">
        <f>IF(K141=0,0,VLOOKUP(C141&amp;E141,系数!AT:AU,2,0))</f>
        <v>0</v>
      </c>
      <c r="Q141" s="4">
        <f t="shared" si="57"/>
        <v>120</v>
      </c>
      <c r="R141" s="6">
        <f t="shared" si="91"/>
        <v>5120879</v>
      </c>
      <c r="S141" s="4">
        <f>VLOOKUP(C141&amp;","&amp;E141,系数!$V$2:$W$22,2,0)</f>
        <v>50</v>
      </c>
      <c r="T141" s="4">
        <f>VLOOKUP(C141&amp;","&amp;E141,系数!$V$2:$X$22,3,0)</f>
        <v>4000</v>
      </c>
      <c r="U141" s="4" t="s">
        <v>40</v>
      </c>
      <c r="V141" s="6">
        <f t="shared" si="86"/>
        <v>5120879</v>
      </c>
      <c r="W141" s="4">
        <f t="shared" si="94"/>
        <v>37</v>
      </c>
      <c r="X141" s="4">
        <f t="shared" si="52"/>
        <v>7400</v>
      </c>
      <c r="Y141" s="4" t="s">
        <v>91</v>
      </c>
      <c r="Z141" s="6"/>
      <c r="AA141" s="4">
        <f t="shared" si="53"/>
        <v>5600</v>
      </c>
      <c r="AB141" s="4">
        <f>VLOOKUP(E141,系数!$AL$1:$AP$8,MATCH(升星!C141,圣物升星,0),0)</f>
        <v>0</v>
      </c>
    </row>
    <row r="142" spans="1:28" x14ac:dyDescent="0.3">
      <c r="A142" s="4">
        <v>81000004</v>
      </c>
      <c r="B142" s="4">
        <f>VLOOKUP(A142,属性!A:G,7,0)</f>
        <v>2</v>
      </c>
      <c r="C142" s="4">
        <f>INDEX(属性!E:E,MATCH(升星!A142,属性!A:A,0))</f>
        <v>2</v>
      </c>
      <c r="D142" s="4" t="str">
        <f>INDEX(属性!I:I,MATCH(升星!A142,属性!A:A,0))</f>
        <v>resilience</v>
      </c>
      <c r="E142" s="4">
        <f t="shared" si="89"/>
        <v>4</v>
      </c>
      <c r="F142" s="11">
        <f t="shared" si="92"/>
        <v>40</v>
      </c>
      <c r="G142" s="4">
        <v>0</v>
      </c>
      <c r="H142" s="4">
        <f t="shared" si="83"/>
        <v>0</v>
      </c>
      <c r="I142" s="4">
        <f t="shared" si="84"/>
        <v>0</v>
      </c>
      <c r="J142" s="4">
        <f t="shared" ref="J142:K142" si="100">IF(J108=0,0,J108+3000)</f>
        <v>10000</v>
      </c>
      <c r="K142" s="4">
        <f t="shared" si="100"/>
        <v>0</v>
      </c>
      <c r="L142" s="4">
        <v>0</v>
      </c>
      <c r="M142" s="4">
        <v>0</v>
      </c>
      <c r="N142" s="4">
        <v>0</v>
      </c>
      <c r="O142" s="4">
        <f>IF(J142=0,0,VLOOKUP(C142&amp;E142,系数!AT:AU,2,0))</f>
        <v>80</v>
      </c>
      <c r="P142" s="4">
        <f>IF(K142=0,0,VLOOKUP(C142&amp;E142,系数!AT:AU,2,0))</f>
        <v>0</v>
      </c>
      <c r="Q142" s="4">
        <f t="shared" si="57"/>
        <v>70</v>
      </c>
      <c r="R142" s="6">
        <f t="shared" si="91"/>
        <v>5120879</v>
      </c>
      <c r="S142" s="4">
        <f>VLOOKUP(C142&amp;","&amp;E142,系数!$V$2:$W$22,2,0)</f>
        <v>50</v>
      </c>
      <c r="T142" s="4">
        <f>VLOOKUP(C142&amp;","&amp;E142,系数!$V$2:$X$22,3,0)</f>
        <v>4000</v>
      </c>
      <c r="U142" s="4" t="s">
        <v>40</v>
      </c>
      <c r="V142" s="6">
        <f t="shared" si="86"/>
        <v>5120879</v>
      </c>
      <c r="W142" s="4">
        <f t="shared" si="94"/>
        <v>37</v>
      </c>
      <c r="X142" s="4">
        <f t="shared" si="52"/>
        <v>7400</v>
      </c>
      <c r="Y142" s="4" t="s">
        <v>91</v>
      </c>
      <c r="Z142" s="6"/>
      <c r="AA142" s="4">
        <f t="shared" si="53"/>
        <v>5600</v>
      </c>
      <c r="AB142" s="4">
        <f>VLOOKUP(E142,系数!$AL$1:$AP$8,MATCH(升星!C142,圣物升星,0),0)</f>
        <v>0</v>
      </c>
    </row>
    <row r="143" spans="1:28" x14ac:dyDescent="0.3">
      <c r="A143" s="4">
        <v>81000005</v>
      </c>
      <c r="B143" s="4">
        <f>VLOOKUP(A143,属性!A:G,7,0)</f>
        <v>1</v>
      </c>
      <c r="C143" s="4">
        <f>INDEX(属性!E:E,MATCH(升星!A143,属性!A:A,0))</f>
        <v>2</v>
      </c>
      <c r="D143" s="4" t="str">
        <f>INDEX(属性!I:I,MATCH(升星!A143,属性!A:A,0))</f>
        <v>heal</v>
      </c>
      <c r="E143" s="4">
        <f t="shared" si="89"/>
        <v>4</v>
      </c>
      <c r="F143" s="11">
        <f t="shared" si="92"/>
        <v>40</v>
      </c>
      <c r="G143" s="4">
        <v>0</v>
      </c>
      <c r="H143" s="4">
        <f t="shared" si="83"/>
        <v>0</v>
      </c>
      <c r="I143" s="4">
        <f t="shared" si="84"/>
        <v>0</v>
      </c>
      <c r="J143" s="4">
        <f t="shared" ref="J143:K143" si="101">IF(J109=0,0,J109+3000)</f>
        <v>0</v>
      </c>
      <c r="K143" s="4">
        <f t="shared" si="101"/>
        <v>10000</v>
      </c>
      <c r="L143" s="4">
        <v>0</v>
      </c>
      <c r="M143" s="4">
        <v>0</v>
      </c>
      <c r="N143" s="4">
        <v>0</v>
      </c>
      <c r="O143" s="4">
        <f>IF(J143=0,0,VLOOKUP(C143&amp;E143,系数!AT:AU,2,0))</f>
        <v>0</v>
      </c>
      <c r="P143" s="4">
        <f>IF(K143=0,0,VLOOKUP(C143&amp;E143,系数!AT:AU,2,0))</f>
        <v>80</v>
      </c>
      <c r="Q143" s="4">
        <f t="shared" si="57"/>
        <v>370</v>
      </c>
      <c r="R143" s="6">
        <f t="shared" si="91"/>
        <v>5120879</v>
      </c>
      <c r="S143" s="4">
        <f>VLOOKUP(C143&amp;","&amp;E143,系数!$V$2:$W$22,2,0)</f>
        <v>50</v>
      </c>
      <c r="T143" s="4">
        <f>VLOOKUP(C143&amp;","&amp;E143,系数!$V$2:$X$22,3,0)</f>
        <v>4000</v>
      </c>
      <c r="U143" s="4" t="s">
        <v>40</v>
      </c>
      <c r="V143" s="6">
        <f t="shared" si="86"/>
        <v>5120879</v>
      </c>
      <c r="W143" s="4">
        <f t="shared" si="94"/>
        <v>37</v>
      </c>
      <c r="X143" s="4">
        <f t="shared" si="52"/>
        <v>7400</v>
      </c>
      <c r="Y143" s="4" t="s">
        <v>91</v>
      </c>
      <c r="Z143" s="6"/>
      <c r="AA143" s="4">
        <f t="shared" si="53"/>
        <v>5600</v>
      </c>
      <c r="AB143" s="4">
        <f>VLOOKUP(E143,系数!$AL$1:$AP$8,MATCH(升星!C143,圣物升星,0),0)</f>
        <v>0</v>
      </c>
    </row>
    <row r="144" spans="1:28" x14ac:dyDescent="0.3">
      <c r="A144" s="4">
        <v>81000006</v>
      </c>
      <c r="B144" s="4">
        <f>VLOOKUP(A144,属性!A:G,7,0)</f>
        <v>2</v>
      </c>
      <c r="C144" s="4">
        <f>INDEX(属性!E:E,MATCH(升星!A144,属性!A:A,0))</f>
        <v>2</v>
      </c>
      <c r="D144" s="4" t="str">
        <f>INDEX(属性!I:I,MATCH(升星!A144,属性!A:A,0))</f>
        <v>block</v>
      </c>
      <c r="E144" s="4">
        <f t="shared" si="89"/>
        <v>4</v>
      </c>
      <c r="F144" s="11">
        <f t="shared" si="92"/>
        <v>40</v>
      </c>
      <c r="G144" s="4">
        <v>0</v>
      </c>
      <c r="H144" s="4">
        <f t="shared" si="83"/>
        <v>0</v>
      </c>
      <c r="I144" s="4">
        <f t="shared" si="84"/>
        <v>0</v>
      </c>
      <c r="J144" s="4">
        <f t="shared" ref="J144:K144" si="102">IF(J110=0,0,J110+3000)</f>
        <v>10000</v>
      </c>
      <c r="K144" s="4">
        <f t="shared" si="102"/>
        <v>0</v>
      </c>
      <c r="L144" s="4">
        <v>0</v>
      </c>
      <c r="M144" s="4">
        <v>0</v>
      </c>
      <c r="N144" s="4">
        <v>0</v>
      </c>
      <c r="O144" s="4">
        <f>IF(J144=0,0,VLOOKUP(C144&amp;E144,系数!AT:AU,2,0))</f>
        <v>80</v>
      </c>
      <c r="P144" s="4">
        <f>IF(K144=0,0,VLOOKUP(C144&amp;E144,系数!AT:AU,2,0))</f>
        <v>0</v>
      </c>
      <c r="Q144" s="4">
        <f t="shared" si="57"/>
        <v>120</v>
      </c>
      <c r="R144" s="6">
        <f t="shared" si="91"/>
        <v>5120879</v>
      </c>
      <c r="S144" s="4">
        <f>VLOOKUP(C144&amp;","&amp;E144,系数!$V$2:$W$22,2,0)</f>
        <v>50</v>
      </c>
      <c r="T144" s="4">
        <f>VLOOKUP(C144&amp;","&amp;E144,系数!$V$2:$X$22,3,0)</f>
        <v>4000</v>
      </c>
      <c r="U144" s="4" t="s">
        <v>40</v>
      </c>
      <c r="V144" s="6">
        <f t="shared" si="86"/>
        <v>5120879</v>
      </c>
      <c r="W144" s="4">
        <f t="shared" si="94"/>
        <v>37</v>
      </c>
      <c r="X144" s="4">
        <f t="shared" si="52"/>
        <v>7400</v>
      </c>
      <c r="Y144" s="4" t="s">
        <v>91</v>
      </c>
      <c r="Z144" s="6"/>
      <c r="AA144" s="4">
        <f t="shared" si="53"/>
        <v>5600</v>
      </c>
      <c r="AB144" s="4">
        <f>VLOOKUP(E144,系数!$AL$1:$AP$8,MATCH(升星!C144,圣物升星,0),0)</f>
        <v>0</v>
      </c>
    </row>
    <row r="145" spans="1:28" x14ac:dyDescent="0.3">
      <c r="A145" s="4">
        <v>81000007</v>
      </c>
      <c r="B145" s="4">
        <f>VLOOKUP(A145,属性!A:G,7,0)</f>
        <v>1</v>
      </c>
      <c r="C145" s="4">
        <f>INDEX(属性!E:E,MATCH(升星!A145,属性!A:A,0))</f>
        <v>3</v>
      </c>
      <c r="D145" s="4" t="str">
        <f>INDEX(属性!I:I,MATCH(升星!A145,属性!A:A,0))</f>
        <v>hit</v>
      </c>
      <c r="E145" s="4">
        <f t="shared" si="89"/>
        <v>4</v>
      </c>
      <c r="F145" s="11">
        <f t="shared" si="92"/>
        <v>40</v>
      </c>
      <c r="G145" s="4">
        <v>0</v>
      </c>
      <c r="H145" s="4">
        <f t="shared" si="83"/>
        <v>0</v>
      </c>
      <c r="I145" s="4">
        <f t="shared" si="84"/>
        <v>0</v>
      </c>
      <c r="J145" s="4">
        <f t="shared" ref="J145:K145" si="103">IF(J111=0,0,J111+3000)</f>
        <v>0</v>
      </c>
      <c r="K145" s="4">
        <f t="shared" si="103"/>
        <v>10000</v>
      </c>
      <c r="L145" s="4">
        <v>0</v>
      </c>
      <c r="M145" s="4">
        <v>0</v>
      </c>
      <c r="N145" s="4">
        <v>0</v>
      </c>
      <c r="O145" s="4">
        <f>IF(J145=0,0,VLOOKUP(C145&amp;E145,系数!AT:AU,2,0))</f>
        <v>0</v>
      </c>
      <c r="P145" s="4">
        <f>IF(K145=0,0,VLOOKUP(C145&amp;E145,系数!AT:AU,2,0))</f>
        <v>120</v>
      </c>
      <c r="Q145" s="4">
        <f t="shared" si="57"/>
        <v>160</v>
      </c>
      <c r="R145" s="6">
        <f t="shared" si="91"/>
        <v>5120880</v>
      </c>
      <c r="S145" s="4">
        <f>VLOOKUP(C145&amp;","&amp;E145,系数!$V$2:$W$22,2,0)</f>
        <v>50</v>
      </c>
      <c r="T145" s="4">
        <f>VLOOKUP(C145&amp;","&amp;E145,系数!$V$2:$X$22,3,0)</f>
        <v>4000</v>
      </c>
      <c r="U145" s="4" t="s">
        <v>40</v>
      </c>
      <c r="V145" s="6">
        <f t="shared" si="86"/>
        <v>5120880</v>
      </c>
      <c r="W145" s="4">
        <f t="shared" si="94"/>
        <v>37</v>
      </c>
      <c r="X145" s="4">
        <f t="shared" si="52"/>
        <v>7400</v>
      </c>
      <c r="Y145" s="4" t="s">
        <v>91</v>
      </c>
      <c r="Z145" s="6"/>
      <c r="AA145" s="4">
        <f t="shared" si="53"/>
        <v>5600</v>
      </c>
      <c r="AB145" s="4">
        <f>VLOOKUP(E145,系数!$AL$1:$AP$8,MATCH(升星!C145,圣物升星,0),0)</f>
        <v>0</v>
      </c>
    </row>
    <row r="146" spans="1:28" x14ac:dyDescent="0.3">
      <c r="A146" s="4">
        <v>81000008</v>
      </c>
      <c r="B146" s="4">
        <f>VLOOKUP(A146,属性!A:G,7,0)</f>
        <v>2</v>
      </c>
      <c r="C146" s="4">
        <f>INDEX(属性!E:E,MATCH(升星!A146,属性!A:A,0))</f>
        <v>3</v>
      </c>
      <c r="D146" s="4" t="str">
        <f>INDEX(属性!I:I,MATCH(升星!A146,属性!A:A,0))</f>
        <v>critical</v>
      </c>
      <c r="E146" s="4">
        <f t="shared" si="89"/>
        <v>4</v>
      </c>
      <c r="F146" s="11">
        <f t="shared" si="92"/>
        <v>40</v>
      </c>
      <c r="G146" s="4">
        <v>0</v>
      </c>
      <c r="H146" s="4">
        <f t="shared" si="83"/>
        <v>0</v>
      </c>
      <c r="I146" s="4">
        <f t="shared" si="84"/>
        <v>0</v>
      </c>
      <c r="J146" s="4">
        <f t="shared" ref="J146:K146" si="104">IF(J112=0,0,J112+3000)</f>
        <v>10000</v>
      </c>
      <c r="K146" s="4">
        <f t="shared" si="104"/>
        <v>0</v>
      </c>
      <c r="L146" s="4">
        <v>0</v>
      </c>
      <c r="M146" s="4">
        <v>0</v>
      </c>
      <c r="N146" s="4">
        <v>0</v>
      </c>
      <c r="O146" s="4">
        <f>IF(J146=0,0,VLOOKUP(C146&amp;E146,系数!AT:AU,2,0))</f>
        <v>120</v>
      </c>
      <c r="P146" s="4">
        <f>IF(K146=0,0,VLOOKUP(C146&amp;E146,系数!AT:AU,2,0))</f>
        <v>0</v>
      </c>
      <c r="Q146" s="4">
        <f t="shared" si="57"/>
        <v>80</v>
      </c>
      <c r="R146" s="6">
        <f t="shared" si="91"/>
        <v>5120880</v>
      </c>
      <c r="S146" s="4">
        <f>VLOOKUP(C146&amp;","&amp;E146,系数!$V$2:$W$22,2,0)</f>
        <v>50</v>
      </c>
      <c r="T146" s="4">
        <f>VLOOKUP(C146&amp;","&amp;E146,系数!$V$2:$X$22,3,0)</f>
        <v>4000</v>
      </c>
      <c r="U146" s="4" t="s">
        <v>40</v>
      </c>
      <c r="V146" s="6">
        <f t="shared" si="86"/>
        <v>5120880</v>
      </c>
      <c r="W146" s="4">
        <f t="shared" si="94"/>
        <v>37</v>
      </c>
      <c r="X146" s="4">
        <f t="shared" si="52"/>
        <v>7400</v>
      </c>
      <c r="Y146" s="4" t="s">
        <v>91</v>
      </c>
      <c r="Z146" s="6"/>
      <c r="AA146" s="4">
        <f t="shared" si="53"/>
        <v>5600</v>
      </c>
      <c r="AB146" s="4">
        <f>VLOOKUP(E146,系数!$AL$1:$AP$8,MATCH(升星!C146,圣物升星,0),0)</f>
        <v>0</v>
      </c>
    </row>
    <row r="147" spans="1:28" x14ac:dyDescent="0.3">
      <c r="A147" s="4">
        <v>81000009</v>
      </c>
      <c r="B147" s="4">
        <f>VLOOKUP(A147,属性!A:G,7,0)</f>
        <v>1</v>
      </c>
      <c r="C147" s="4">
        <f>INDEX(属性!E:E,MATCH(升星!A147,属性!A:A,0))</f>
        <v>3</v>
      </c>
      <c r="D147" s="4" t="str">
        <f>INDEX(属性!I:I,MATCH(升星!A147,属性!A:A,0))</f>
        <v>dodge</v>
      </c>
      <c r="E147" s="4">
        <f t="shared" si="89"/>
        <v>4</v>
      </c>
      <c r="F147" s="11">
        <f t="shared" si="92"/>
        <v>40</v>
      </c>
      <c r="G147" s="4">
        <v>0</v>
      </c>
      <c r="H147" s="4">
        <f t="shared" si="83"/>
        <v>0</v>
      </c>
      <c r="I147" s="4">
        <f t="shared" si="84"/>
        <v>0</v>
      </c>
      <c r="J147" s="4">
        <f t="shared" ref="J147:K147" si="105">IF(J113=0,0,J113+3000)</f>
        <v>0</v>
      </c>
      <c r="K147" s="4">
        <f t="shared" si="105"/>
        <v>10000</v>
      </c>
      <c r="L147" s="4">
        <v>0</v>
      </c>
      <c r="M147" s="4">
        <v>0</v>
      </c>
      <c r="N147" s="4">
        <v>0</v>
      </c>
      <c r="O147" s="4">
        <f>IF(J147=0,0,VLOOKUP(C147&amp;E147,系数!AT:AU,2,0))</f>
        <v>0</v>
      </c>
      <c r="P147" s="4">
        <f>IF(K147=0,0,VLOOKUP(C147&amp;E147,系数!AT:AU,2,0))</f>
        <v>120</v>
      </c>
      <c r="Q147" s="4">
        <f t="shared" si="57"/>
        <v>160</v>
      </c>
      <c r="R147" s="6">
        <f t="shared" si="91"/>
        <v>5120880</v>
      </c>
      <c r="S147" s="4">
        <f>VLOOKUP(C147&amp;","&amp;E147,系数!$V$2:$W$22,2,0)</f>
        <v>50</v>
      </c>
      <c r="T147" s="4">
        <f>VLOOKUP(C147&amp;","&amp;E147,系数!$V$2:$X$22,3,0)</f>
        <v>4000</v>
      </c>
      <c r="U147" s="4" t="s">
        <v>40</v>
      </c>
      <c r="V147" s="6">
        <f t="shared" si="86"/>
        <v>5120880</v>
      </c>
      <c r="W147" s="4">
        <f t="shared" si="94"/>
        <v>37</v>
      </c>
      <c r="X147" s="4">
        <f t="shared" si="52"/>
        <v>7400</v>
      </c>
      <c r="Y147" s="4" t="s">
        <v>91</v>
      </c>
      <c r="Z147" s="6"/>
      <c r="AA147" s="4">
        <f t="shared" si="53"/>
        <v>5600</v>
      </c>
      <c r="AB147" s="4">
        <f>VLOOKUP(E147,系数!$AL$1:$AP$8,MATCH(升星!C147,圣物升星,0),0)</f>
        <v>0</v>
      </c>
    </row>
    <row r="148" spans="1:28" x14ac:dyDescent="0.3">
      <c r="A148" s="4">
        <v>81000010</v>
      </c>
      <c r="B148" s="4">
        <f>VLOOKUP(A148,属性!A:G,7,0)</f>
        <v>2</v>
      </c>
      <c r="C148" s="4">
        <f>INDEX(属性!E:E,MATCH(升星!A148,属性!A:A,0))</f>
        <v>3</v>
      </c>
      <c r="D148" s="4" t="str">
        <f>INDEX(属性!I:I,MATCH(升星!A148,属性!A:A,0))</f>
        <v>resilience</v>
      </c>
      <c r="E148" s="4">
        <f t="shared" si="89"/>
        <v>4</v>
      </c>
      <c r="F148" s="11">
        <f t="shared" si="92"/>
        <v>40</v>
      </c>
      <c r="G148" s="4">
        <v>0</v>
      </c>
      <c r="H148" s="4">
        <f t="shared" si="83"/>
        <v>0</v>
      </c>
      <c r="I148" s="4">
        <f t="shared" si="84"/>
        <v>0</v>
      </c>
      <c r="J148" s="4">
        <f t="shared" ref="J148:K148" si="106">IF(J114=0,0,J114+3000)</f>
        <v>10000</v>
      </c>
      <c r="K148" s="4">
        <f t="shared" si="106"/>
        <v>0</v>
      </c>
      <c r="L148" s="4">
        <v>0</v>
      </c>
      <c r="M148" s="4">
        <v>0</v>
      </c>
      <c r="N148" s="4">
        <v>0</v>
      </c>
      <c r="O148" s="4">
        <f>IF(J148=0,0,VLOOKUP(C148&amp;E148,系数!AT:AU,2,0))</f>
        <v>120</v>
      </c>
      <c r="P148" s="4">
        <f>IF(K148=0,0,VLOOKUP(C148&amp;E148,系数!AT:AU,2,0))</f>
        <v>0</v>
      </c>
      <c r="Q148" s="4">
        <f t="shared" si="57"/>
        <v>80</v>
      </c>
      <c r="R148" s="6">
        <f t="shared" si="91"/>
        <v>5120880</v>
      </c>
      <c r="S148" s="4">
        <f>VLOOKUP(C148&amp;","&amp;E148,系数!$V$2:$W$22,2,0)</f>
        <v>50</v>
      </c>
      <c r="T148" s="4">
        <f>VLOOKUP(C148&amp;","&amp;E148,系数!$V$2:$X$22,3,0)</f>
        <v>4000</v>
      </c>
      <c r="U148" s="4" t="s">
        <v>40</v>
      </c>
      <c r="V148" s="6">
        <f t="shared" si="86"/>
        <v>5120880</v>
      </c>
      <c r="W148" s="4">
        <f t="shared" si="94"/>
        <v>37</v>
      </c>
      <c r="X148" s="4">
        <f t="shared" si="52"/>
        <v>7400</v>
      </c>
      <c r="Y148" s="4" t="s">
        <v>91</v>
      </c>
      <c r="Z148" s="6"/>
      <c r="AA148" s="4">
        <f t="shared" si="53"/>
        <v>5600</v>
      </c>
      <c r="AB148" s="4">
        <f>VLOOKUP(E148,系数!$AL$1:$AP$8,MATCH(升星!C148,圣物升星,0),0)</f>
        <v>0</v>
      </c>
    </row>
    <row r="149" spans="1:28" x14ac:dyDescent="0.3">
      <c r="A149" s="4">
        <v>81000011</v>
      </c>
      <c r="B149" s="4">
        <f>VLOOKUP(A149,属性!A:G,7,0)</f>
        <v>1</v>
      </c>
      <c r="C149" s="4">
        <f>INDEX(属性!E:E,MATCH(升星!A149,属性!A:A,0))</f>
        <v>4</v>
      </c>
      <c r="D149" s="4" t="str">
        <f>INDEX(属性!I:I,MATCH(升星!A149,属性!A:A,0))</f>
        <v>hit</v>
      </c>
      <c r="E149" s="4">
        <f t="shared" si="89"/>
        <v>4</v>
      </c>
      <c r="F149" s="11">
        <f t="shared" si="92"/>
        <v>40</v>
      </c>
      <c r="G149" s="4">
        <v>0</v>
      </c>
      <c r="H149" s="4">
        <f t="shared" si="83"/>
        <v>0</v>
      </c>
      <c r="I149" s="4">
        <f t="shared" si="84"/>
        <v>0</v>
      </c>
      <c r="J149" s="4">
        <f t="shared" ref="J149:K149" si="107">IF(J115=0,0,J115+3000)</f>
        <v>0</v>
      </c>
      <c r="K149" s="4">
        <f t="shared" si="107"/>
        <v>10000</v>
      </c>
      <c r="L149" s="4">
        <v>0</v>
      </c>
      <c r="M149" s="4">
        <v>0</v>
      </c>
      <c r="N149" s="4">
        <v>0</v>
      </c>
      <c r="O149" s="4">
        <f>IF(J149=0,0,VLOOKUP(C149&amp;E149,系数!AT:AU,2,0))</f>
        <v>0</v>
      </c>
      <c r="P149" s="4">
        <f>IF(K149=0,0,VLOOKUP(C149&amp;E149,系数!AT:AU,2,0))</f>
        <v>200</v>
      </c>
      <c r="Q149" s="4">
        <f t="shared" si="57"/>
        <v>210</v>
      </c>
      <c r="R149" s="6">
        <f t="shared" si="91"/>
        <v>5120881</v>
      </c>
      <c r="S149" s="4">
        <f>VLOOKUP(C149&amp;","&amp;E149,系数!$V$2:$W$22,2,0)</f>
        <v>50</v>
      </c>
      <c r="T149" s="4">
        <f>VLOOKUP(C149&amp;","&amp;E149,系数!$V$2:$X$22,3,0)</f>
        <v>4000</v>
      </c>
      <c r="U149" s="4" t="s">
        <v>40</v>
      </c>
      <c r="V149" s="6">
        <f t="shared" si="86"/>
        <v>5120881</v>
      </c>
      <c r="W149" s="4">
        <f t="shared" si="94"/>
        <v>37</v>
      </c>
      <c r="X149" s="4">
        <f t="shared" si="52"/>
        <v>7400</v>
      </c>
      <c r="Y149" s="4" t="s">
        <v>91</v>
      </c>
      <c r="Z149" s="6"/>
      <c r="AA149" s="4">
        <f t="shared" si="53"/>
        <v>5600</v>
      </c>
      <c r="AB149" s="4">
        <f>VLOOKUP(E149,系数!$AL$1:$AP$8,MATCH(升星!C149,圣物升星,0),0)</f>
        <v>20</v>
      </c>
    </row>
    <row r="150" spans="1:28" x14ac:dyDescent="0.3">
      <c r="A150" s="4">
        <v>81000012</v>
      </c>
      <c r="B150" s="4">
        <f>VLOOKUP(A150,属性!A:G,7,0)</f>
        <v>1</v>
      </c>
      <c r="C150" s="4">
        <f>INDEX(属性!E:E,MATCH(升星!A150,属性!A:A,0))</f>
        <v>4</v>
      </c>
      <c r="D150" s="4" t="str">
        <f>INDEX(属性!I:I,MATCH(升星!A150,属性!A:A,0))</f>
        <v>critical</v>
      </c>
      <c r="E150" s="4">
        <f t="shared" si="89"/>
        <v>4</v>
      </c>
      <c r="F150" s="11">
        <f t="shared" si="92"/>
        <v>40</v>
      </c>
      <c r="G150" s="4">
        <v>0</v>
      </c>
      <c r="H150" s="4">
        <f t="shared" si="83"/>
        <v>0</v>
      </c>
      <c r="I150" s="4">
        <f t="shared" si="84"/>
        <v>0</v>
      </c>
      <c r="J150" s="4">
        <f t="shared" ref="J150:K150" si="108">IF(J116=0,0,J116+3000)</f>
        <v>0</v>
      </c>
      <c r="K150" s="4">
        <f t="shared" si="108"/>
        <v>10000</v>
      </c>
      <c r="L150" s="4">
        <v>0</v>
      </c>
      <c r="M150" s="4">
        <v>0</v>
      </c>
      <c r="N150" s="4">
        <v>0</v>
      </c>
      <c r="O150" s="4">
        <f>IF(J150=0,0,VLOOKUP(C150&amp;E150,系数!AT:AU,2,0))</f>
        <v>0</v>
      </c>
      <c r="P150" s="4">
        <f>IF(K150=0,0,VLOOKUP(C150&amp;E150,系数!AT:AU,2,0))</f>
        <v>200</v>
      </c>
      <c r="Q150" s="4">
        <f t="shared" si="57"/>
        <v>120</v>
      </c>
      <c r="R150" s="6">
        <f t="shared" si="91"/>
        <v>5120881</v>
      </c>
      <c r="S150" s="4">
        <f>VLOOKUP(C150&amp;","&amp;E150,系数!$V$2:$W$22,2,0)</f>
        <v>50</v>
      </c>
      <c r="T150" s="4">
        <f>VLOOKUP(C150&amp;","&amp;E150,系数!$V$2:$X$22,3,0)</f>
        <v>4000</v>
      </c>
      <c r="U150" s="4" t="s">
        <v>40</v>
      </c>
      <c r="V150" s="6">
        <f t="shared" si="86"/>
        <v>5120881</v>
      </c>
      <c r="W150" s="4">
        <f t="shared" si="94"/>
        <v>37</v>
      </c>
      <c r="X150" s="4">
        <f t="shared" si="52"/>
        <v>7400</v>
      </c>
      <c r="Y150" s="4" t="s">
        <v>91</v>
      </c>
      <c r="Z150" s="6"/>
      <c r="AA150" s="4">
        <f t="shared" si="53"/>
        <v>5600</v>
      </c>
      <c r="AB150" s="4">
        <f>VLOOKUP(E150,系数!$AL$1:$AP$8,MATCH(升星!C150,圣物升星,0),0)</f>
        <v>20</v>
      </c>
    </row>
    <row r="151" spans="1:28" x14ac:dyDescent="0.3">
      <c r="A151" s="4">
        <v>81000013</v>
      </c>
      <c r="B151" s="4">
        <f>VLOOKUP(A151,属性!A:G,7,0)</f>
        <v>1</v>
      </c>
      <c r="C151" s="4">
        <f>INDEX(属性!E:E,MATCH(升星!A151,属性!A:A,0))</f>
        <v>4</v>
      </c>
      <c r="D151" s="4" t="str">
        <f>INDEX(属性!I:I,MATCH(升星!A151,属性!A:A,0))</f>
        <v>broke</v>
      </c>
      <c r="E151" s="4">
        <f t="shared" si="89"/>
        <v>4</v>
      </c>
      <c r="F151" s="11">
        <f t="shared" si="92"/>
        <v>40</v>
      </c>
      <c r="G151" s="4">
        <v>0</v>
      </c>
      <c r="H151" s="4">
        <f t="shared" si="83"/>
        <v>0</v>
      </c>
      <c r="I151" s="4">
        <f t="shared" si="84"/>
        <v>0</v>
      </c>
      <c r="J151" s="4">
        <f t="shared" ref="J151:K151" si="109">IF(J117=0,0,J117+3000)</f>
        <v>0</v>
      </c>
      <c r="K151" s="4">
        <f t="shared" si="109"/>
        <v>10000</v>
      </c>
      <c r="L151" s="4">
        <v>0</v>
      </c>
      <c r="M151" s="4">
        <v>0</v>
      </c>
      <c r="N151" s="4">
        <v>0</v>
      </c>
      <c r="O151" s="4">
        <f>IF(J151=0,0,VLOOKUP(C151&amp;E151,系数!AT:AU,2,0))</f>
        <v>0</v>
      </c>
      <c r="P151" s="4">
        <f>IF(K151=0,0,VLOOKUP(C151&amp;E151,系数!AT:AU,2,0))</f>
        <v>200</v>
      </c>
      <c r="Q151" s="4">
        <f t="shared" si="57"/>
        <v>120</v>
      </c>
      <c r="R151" s="6">
        <f t="shared" si="91"/>
        <v>5120881</v>
      </c>
      <c r="S151" s="4">
        <f>VLOOKUP(C151&amp;","&amp;E151,系数!$V$2:$W$22,2,0)</f>
        <v>50</v>
      </c>
      <c r="T151" s="4">
        <f>VLOOKUP(C151&amp;","&amp;E151,系数!$V$2:$X$22,3,0)</f>
        <v>4000</v>
      </c>
      <c r="U151" s="4" t="s">
        <v>40</v>
      </c>
      <c r="V151" s="6">
        <f t="shared" si="86"/>
        <v>5120881</v>
      </c>
      <c r="W151" s="4">
        <f t="shared" si="94"/>
        <v>37</v>
      </c>
      <c r="X151" s="4">
        <f t="shared" si="52"/>
        <v>7400</v>
      </c>
      <c r="Y151" s="4" t="s">
        <v>91</v>
      </c>
      <c r="Z151" s="6"/>
      <c r="AA151" s="4">
        <f t="shared" si="53"/>
        <v>5600</v>
      </c>
      <c r="AB151" s="4">
        <f>VLOOKUP(E151,系数!$AL$1:$AP$8,MATCH(升星!C151,圣物升星,0),0)</f>
        <v>20</v>
      </c>
    </row>
    <row r="152" spans="1:28" x14ac:dyDescent="0.3">
      <c r="A152" s="4">
        <v>81000014</v>
      </c>
      <c r="B152" s="4">
        <f>VLOOKUP(A152,属性!A:G,7,0)</f>
        <v>1</v>
      </c>
      <c r="C152" s="4">
        <f>INDEX(属性!E:E,MATCH(升星!A152,属性!A:A,0))</f>
        <v>4</v>
      </c>
      <c r="D152" s="4" t="str">
        <f>INDEX(属性!I:I,MATCH(升星!A152,属性!A:A,0))</f>
        <v>atkrate</v>
      </c>
      <c r="E152" s="4">
        <f t="shared" si="89"/>
        <v>4</v>
      </c>
      <c r="F152" s="11">
        <f t="shared" si="92"/>
        <v>40</v>
      </c>
      <c r="G152" s="4">
        <v>0</v>
      </c>
      <c r="H152" s="4">
        <f t="shared" si="83"/>
        <v>0</v>
      </c>
      <c r="I152" s="4">
        <f t="shared" si="84"/>
        <v>0</v>
      </c>
      <c r="J152" s="4">
        <f t="shared" ref="J152:K152" si="110">IF(J118=0,0,J118+3000)</f>
        <v>0</v>
      </c>
      <c r="K152" s="4">
        <f t="shared" si="110"/>
        <v>10000</v>
      </c>
      <c r="L152" s="4">
        <v>0</v>
      </c>
      <c r="M152" s="4">
        <v>0</v>
      </c>
      <c r="N152" s="4">
        <v>0</v>
      </c>
      <c r="O152" s="4">
        <f>IF(J152=0,0,VLOOKUP(C152&amp;E152,系数!AT:AU,2,0))</f>
        <v>0</v>
      </c>
      <c r="P152" s="4">
        <f>IF(K152=0,0,VLOOKUP(C152&amp;E152,系数!AT:AU,2,0))</f>
        <v>200</v>
      </c>
      <c r="Q152" s="4">
        <f t="shared" si="57"/>
        <v>1030</v>
      </c>
      <c r="R152" s="6">
        <f t="shared" si="91"/>
        <v>5120881</v>
      </c>
      <c r="S152" s="4">
        <f>VLOOKUP(C152&amp;","&amp;E152,系数!$V$2:$W$22,2,0)</f>
        <v>50</v>
      </c>
      <c r="T152" s="4">
        <f>VLOOKUP(C152&amp;","&amp;E152,系数!$V$2:$X$22,3,0)</f>
        <v>4000</v>
      </c>
      <c r="U152" s="4" t="s">
        <v>40</v>
      </c>
      <c r="V152" s="6">
        <f t="shared" si="86"/>
        <v>5120881</v>
      </c>
      <c r="W152" s="4">
        <f t="shared" si="94"/>
        <v>37</v>
      </c>
      <c r="X152" s="4">
        <f t="shared" si="52"/>
        <v>7400</v>
      </c>
      <c r="Y152" s="4" t="s">
        <v>91</v>
      </c>
      <c r="Z152" s="6"/>
      <c r="AA152" s="4">
        <f t="shared" si="53"/>
        <v>5600</v>
      </c>
      <c r="AB152" s="4">
        <f>VLOOKUP(E152,系数!$AL$1:$AP$8,MATCH(升星!C152,圣物升星,0),0)</f>
        <v>20</v>
      </c>
    </row>
    <row r="153" spans="1:28" x14ac:dyDescent="0.3">
      <c r="A153" s="4">
        <v>81000015</v>
      </c>
      <c r="B153" s="4">
        <f>VLOOKUP(A153,属性!A:G,7,0)</f>
        <v>2</v>
      </c>
      <c r="C153" s="4">
        <f>INDEX(属性!E:E,MATCH(升星!A153,属性!A:A,0))</f>
        <v>4</v>
      </c>
      <c r="D153" s="4" t="str">
        <f>INDEX(属性!I:I,MATCH(升星!A153,属性!A:A,0))</f>
        <v>dodge</v>
      </c>
      <c r="E153" s="4">
        <f t="shared" si="89"/>
        <v>4</v>
      </c>
      <c r="F153" s="11">
        <f t="shared" si="92"/>
        <v>40</v>
      </c>
      <c r="G153" s="4">
        <v>0</v>
      </c>
      <c r="H153" s="4">
        <f t="shared" si="83"/>
        <v>0</v>
      </c>
      <c r="I153" s="4">
        <f t="shared" si="84"/>
        <v>0</v>
      </c>
      <c r="J153" s="4">
        <f t="shared" ref="J153:K153" si="111">IF(J119=0,0,J119+3000)</f>
        <v>10000</v>
      </c>
      <c r="K153" s="4">
        <f t="shared" si="111"/>
        <v>0</v>
      </c>
      <c r="L153" s="4">
        <v>0</v>
      </c>
      <c r="M153" s="4">
        <v>0</v>
      </c>
      <c r="N153" s="4">
        <v>0</v>
      </c>
      <c r="O153" s="4">
        <f>IF(J153=0,0,VLOOKUP(C153&amp;E153,系数!AT:AU,2,0))</f>
        <v>200</v>
      </c>
      <c r="P153" s="4">
        <f>IF(K153=0,0,VLOOKUP(C153&amp;E153,系数!AT:AU,2,0))</f>
        <v>0</v>
      </c>
      <c r="Q153" s="4">
        <f t="shared" si="57"/>
        <v>210</v>
      </c>
      <c r="R153" s="6">
        <f t="shared" si="91"/>
        <v>5120881</v>
      </c>
      <c r="S153" s="4">
        <f>VLOOKUP(C153&amp;","&amp;E153,系数!$V$2:$W$22,2,0)</f>
        <v>50</v>
      </c>
      <c r="T153" s="4">
        <f>VLOOKUP(C153&amp;","&amp;E153,系数!$V$2:$X$22,3,0)</f>
        <v>4000</v>
      </c>
      <c r="U153" s="4" t="s">
        <v>40</v>
      </c>
      <c r="V153" s="6">
        <f t="shared" si="86"/>
        <v>5120881</v>
      </c>
      <c r="W153" s="4">
        <f t="shared" si="94"/>
        <v>37</v>
      </c>
      <c r="X153" s="4">
        <f t="shared" si="52"/>
        <v>7400</v>
      </c>
      <c r="Y153" s="4" t="s">
        <v>91</v>
      </c>
      <c r="Z153" s="6"/>
      <c r="AA153" s="4">
        <f t="shared" si="53"/>
        <v>5600</v>
      </c>
      <c r="AB153" s="4">
        <f>VLOOKUP(E153,系数!$AL$1:$AP$8,MATCH(升星!C153,圣物升星,0),0)</f>
        <v>20</v>
      </c>
    </row>
    <row r="154" spans="1:28" x14ac:dyDescent="0.3">
      <c r="A154" s="4">
        <v>81000016</v>
      </c>
      <c r="B154" s="4">
        <f>VLOOKUP(A154,属性!A:G,7,0)</f>
        <v>2</v>
      </c>
      <c r="C154" s="4">
        <f>INDEX(属性!E:E,MATCH(升星!A154,属性!A:A,0))</f>
        <v>4</v>
      </c>
      <c r="D154" s="4" t="str">
        <f>INDEX(属性!I:I,MATCH(升星!A154,属性!A:A,0))</f>
        <v>resilience</v>
      </c>
      <c r="E154" s="4">
        <f t="shared" si="89"/>
        <v>4</v>
      </c>
      <c r="F154" s="11">
        <f t="shared" si="92"/>
        <v>40</v>
      </c>
      <c r="G154" s="4">
        <v>0</v>
      </c>
      <c r="H154" s="4">
        <f t="shared" si="83"/>
        <v>0</v>
      </c>
      <c r="I154" s="4">
        <f t="shared" si="84"/>
        <v>0</v>
      </c>
      <c r="J154" s="4">
        <f t="shared" ref="J154:K154" si="112">IF(J120=0,0,J120+3000)</f>
        <v>10000</v>
      </c>
      <c r="K154" s="4">
        <f t="shared" si="112"/>
        <v>0</v>
      </c>
      <c r="L154" s="4">
        <v>0</v>
      </c>
      <c r="M154" s="4">
        <v>0</v>
      </c>
      <c r="N154" s="4">
        <v>0</v>
      </c>
      <c r="O154" s="4">
        <f>IF(J154=0,0,VLOOKUP(C154&amp;E154,系数!AT:AU,2,0))</f>
        <v>200</v>
      </c>
      <c r="P154" s="4">
        <f>IF(K154=0,0,VLOOKUP(C154&amp;E154,系数!AT:AU,2,0))</f>
        <v>0</v>
      </c>
      <c r="Q154" s="4">
        <f t="shared" si="57"/>
        <v>120</v>
      </c>
      <c r="R154" s="6">
        <f t="shared" si="91"/>
        <v>5120881</v>
      </c>
      <c r="S154" s="4">
        <f>VLOOKUP(C154&amp;","&amp;E154,系数!$V$2:$W$22,2,0)</f>
        <v>50</v>
      </c>
      <c r="T154" s="4">
        <f>VLOOKUP(C154&amp;","&amp;E154,系数!$V$2:$X$22,3,0)</f>
        <v>4000</v>
      </c>
      <c r="U154" s="4" t="s">
        <v>40</v>
      </c>
      <c r="V154" s="6">
        <f t="shared" si="86"/>
        <v>5120881</v>
      </c>
      <c r="W154" s="4">
        <f t="shared" si="94"/>
        <v>37</v>
      </c>
      <c r="X154" s="4">
        <f t="shared" si="52"/>
        <v>7400</v>
      </c>
      <c r="Y154" s="4" t="s">
        <v>91</v>
      </c>
      <c r="Z154" s="6"/>
      <c r="AA154" s="4">
        <f t="shared" si="53"/>
        <v>5600</v>
      </c>
      <c r="AB154" s="4">
        <f>VLOOKUP(E154,系数!$AL$1:$AP$8,MATCH(升星!C154,圣物升星,0),0)</f>
        <v>20</v>
      </c>
    </row>
    <row r="155" spans="1:28" x14ac:dyDescent="0.3">
      <c r="A155" s="4">
        <v>81000017</v>
      </c>
      <c r="B155" s="4">
        <f>VLOOKUP(A155,属性!A:G,7,0)</f>
        <v>2</v>
      </c>
      <c r="C155" s="4">
        <f>INDEX(属性!E:E,MATCH(升星!A155,属性!A:A,0))</f>
        <v>4</v>
      </c>
      <c r="D155" s="4" t="str">
        <f>INDEX(属性!I:I,MATCH(升星!A155,属性!A:A,0))</f>
        <v>block</v>
      </c>
      <c r="E155" s="4">
        <f t="shared" si="89"/>
        <v>4</v>
      </c>
      <c r="F155" s="11">
        <f t="shared" si="92"/>
        <v>40</v>
      </c>
      <c r="G155" s="4">
        <v>0</v>
      </c>
      <c r="H155" s="4">
        <f t="shared" si="83"/>
        <v>0</v>
      </c>
      <c r="I155" s="4">
        <f t="shared" si="84"/>
        <v>0</v>
      </c>
      <c r="J155" s="4">
        <f t="shared" ref="J155:K155" si="113">IF(J121=0,0,J121+3000)</f>
        <v>10000</v>
      </c>
      <c r="K155" s="4">
        <f t="shared" si="113"/>
        <v>0</v>
      </c>
      <c r="L155" s="4">
        <v>0</v>
      </c>
      <c r="M155" s="4">
        <v>0</v>
      </c>
      <c r="N155" s="4">
        <v>0</v>
      </c>
      <c r="O155" s="4">
        <f>IF(J155=0,0,VLOOKUP(C155&amp;E155,系数!AT:AU,2,0))</f>
        <v>200</v>
      </c>
      <c r="P155" s="4">
        <f>IF(K155=0,0,VLOOKUP(C155&amp;E155,系数!AT:AU,2,0))</f>
        <v>0</v>
      </c>
      <c r="Q155" s="4">
        <f t="shared" si="57"/>
        <v>120</v>
      </c>
      <c r="R155" s="6">
        <f t="shared" si="91"/>
        <v>5120881</v>
      </c>
      <c r="S155" s="4">
        <f>VLOOKUP(C155&amp;","&amp;E155,系数!$V$2:$W$22,2,0)</f>
        <v>50</v>
      </c>
      <c r="T155" s="4">
        <f>VLOOKUP(C155&amp;","&amp;E155,系数!$V$2:$X$22,3,0)</f>
        <v>4000</v>
      </c>
      <c r="U155" s="4" t="s">
        <v>40</v>
      </c>
      <c r="V155" s="6">
        <f t="shared" si="86"/>
        <v>5120881</v>
      </c>
      <c r="W155" s="4">
        <f t="shared" si="94"/>
        <v>37</v>
      </c>
      <c r="X155" s="4">
        <f t="shared" si="52"/>
        <v>7400</v>
      </c>
      <c r="Y155" s="4" t="s">
        <v>91</v>
      </c>
      <c r="Z155" s="6"/>
      <c r="AA155" s="4">
        <f t="shared" si="53"/>
        <v>5600</v>
      </c>
      <c r="AB155" s="4">
        <f>VLOOKUP(E155,系数!$AL$1:$AP$8,MATCH(升星!C155,圣物升星,0),0)</f>
        <v>20</v>
      </c>
    </row>
    <row r="156" spans="1:28" x14ac:dyDescent="0.3">
      <c r="A156" s="4">
        <v>81000018</v>
      </c>
      <c r="B156" s="4">
        <f>VLOOKUP(A156,属性!A:G,7,0)</f>
        <v>2</v>
      </c>
      <c r="C156" s="4">
        <f>INDEX(属性!E:E,MATCH(升星!A156,属性!A:A,0))</f>
        <v>4</v>
      </c>
      <c r="D156" s="4" t="str">
        <f>INDEX(属性!I:I,MATCH(升星!A156,属性!A:A,0))</f>
        <v>heal</v>
      </c>
      <c r="E156" s="4">
        <f t="shared" si="89"/>
        <v>4</v>
      </c>
      <c r="F156" s="11">
        <f t="shared" si="92"/>
        <v>40</v>
      </c>
      <c r="G156" s="4">
        <v>0</v>
      </c>
      <c r="H156" s="4">
        <f t="shared" si="83"/>
        <v>0</v>
      </c>
      <c r="I156" s="4">
        <f t="shared" si="84"/>
        <v>0</v>
      </c>
      <c r="J156" s="4">
        <f t="shared" ref="J156:K156" si="114">IF(J122=0,0,J122+3000)</f>
        <v>10000</v>
      </c>
      <c r="K156" s="4">
        <f t="shared" si="114"/>
        <v>0</v>
      </c>
      <c r="L156" s="4">
        <v>0</v>
      </c>
      <c r="M156" s="4">
        <v>0</v>
      </c>
      <c r="N156" s="4">
        <v>0</v>
      </c>
      <c r="O156" s="4">
        <f>IF(J156=0,0,VLOOKUP(C156&amp;E156,系数!AT:AU,2,0))</f>
        <v>200</v>
      </c>
      <c r="P156" s="4">
        <f>IF(K156=0,0,VLOOKUP(C156&amp;E156,系数!AT:AU,2,0))</f>
        <v>0</v>
      </c>
      <c r="Q156" s="4">
        <f t="shared" si="57"/>
        <v>770</v>
      </c>
      <c r="R156" s="6">
        <f t="shared" si="91"/>
        <v>5120881</v>
      </c>
      <c r="S156" s="4">
        <f>VLOOKUP(C156&amp;","&amp;E156,系数!$V$2:$W$22,2,0)</f>
        <v>50</v>
      </c>
      <c r="T156" s="4">
        <f>VLOOKUP(C156&amp;","&amp;E156,系数!$V$2:$X$22,3,0)</f>
        <v>4000</v>
      </c>
      <c r="U156" s="4" t="s">
        <v>40</v>
      </c>
      <c r="V156" s="6">
        <f t="shared" si="86"/>
        <v>5120881</v>
      </c>
      <c r="W156" s="4">
        <f t="shared" si="94"/>
        <v>37</v>
      </c>
      <c r="X156" s="4">
        <f t="shared" si="52"/>
        <v>7400</v>
      </c>
      <c r="Y156" s="4" t="s">
        <v>91</v>
      </c>
      <c r="Z156" s="6"/>
      <c r="AA156" s="4">
        <f t="shared" si="53"/>
        <v>5600</v>
      </c>
      <c r="AB156" s="4">
        <f>VLOOKUP(E156,系数!$AL$1:$AP$8,MATCH(升星!C156,圣物升星,0),0)</f>
        <v>20</v>
      </c>
    </row>
    <row r="157" spans="1:28" x14ac:dyDescent="0.3">
      <c r="A157" s="4">
        <v>81000019</v>
      </c>
      <c r="B157" s="4">
        <f>VLOOKUP(A157,属性!A:G,7,0)</f>
        <v>1</v>
      </c>
      <c r="C157" s="4">
        <f>INDEX(属性!E:E,MATCH(升星!A157,属性!A:A,0))</f>
        <v>4</v>
      </c>
      <c r="D157" s="4" t="str">
        <f>INDEX(属性!I:I,MATCH(升星!A157,属性!A:A,0))</f>
        <v>hit</v>
      </c>
      <c r="E157" s="4">
        <f t="shared" si="89"/>
        <v>4</v>
      </c>
      <c r="F157" s="11">
        <f t="shared" si="92"/>
        <v>40</v>
      </c>
      <c r="G157" s="4">
        <v>0</v>
      </c>
      <c r="H157" s="4">
        <f t="shared" si="83"/>
        <v>0</v>
      </c>
      <c r="I157" s="4">
        <f t="shared" si="84"/>
        <v>0</v>
      </c>
      <c r="J157" s="4">
        <f t="shared" ref="J157:K157" si="115">IF(J123=0,0,J123+3000)</f>
        <v>0</v>
      </c>
      <c r="K157" s="4">
        <f t="shared" si="115"/>
        <v>10000</v>
      </c>
      <c r="L157" s="4">
        <v>0</v>
      </c>
      <c r="M157" s="4">
        <v>0</v>
      </c>
      <c r="N157" s="4">
        <v>0</v>
      </c>
      <c r="O157" s="4">
        <f>IF(J157=0,0,VLOOKUP(C157&amp;E157,系数!AT:AU,2,0))</f>
        <v>0</v>
      </c>
      <c r="P157" s="4">
        <f>IF(K157=0,0,VLOOKUP(C157&amp;E157,系数!AT:AU,2,0))</f>
        <v>200</v>
      </c>
      <c r="Q157" s="4">
        <f t="shared" si="57"/>
        <v>260</v>
      </c>
      <c r="R157" s="6">
        <f t="shared" si="91"/>
        <v>5120881</v>
      </c>
      <c r="S157" s="4">
        <f>VLOOKUP(C157&amp;","&amp;E157,系数!$V$2:$W$22,2,0)</f>
        <v>50</v>
      </c>
      <c r="T157" s="4">
        <f>VLOOKUP(C157&amp;","&amp;E157,系数!$V$2:$X$22,3,0)</f>
        <v>4000</v>
      </c>
      <c r="U157" s="4" t="s">
        <v>40</v>
      </c>
      <c r="V157" s="6">
        <f t="shared" si="86"/>
        <v>5120881</v>
      </c>
      <c r="W157" s="4">
        <f t="shared" si="94"/>
        <v>37</v>
      </c>
      <c r="X157" s="4">
        <f t="shared" si="52"/>
        <v>7400</v>
      </c>
      <c r="Y157" s="4" t="s">
        <v>91</v>
      </c>
      <c r="Z157" s="6"/>
      <c r="AA157" s="4">
        <f t="shared" si="53"/>
        <v>5600</v>
      </c>
      <c r="AB157" s="4">
        <f>VLOOKUP(E157,系数!$AL$1:$AP$8,MATCH(升星!C157,圣物升星,0),0)</f>
        <v>20</v>
      </c>
    </row>
    <row r="158" spans="1:28" x14ac:dyDescent="0.3">
      <c r="A158" s="4">
        <v>81000020</v>
      </c>
      <c r="B158" s="4">
        <f>VLOOKUP(A158,属性!A:G,7,0)</f>
        <v>1</v>
      </c>
      <c r="C158" s="4">
        <f>INDEX(属性!E:E,MATCH(升星!A158,属性!A:A,0))</f>
        <v>4</v>
      </c>
      <c r="D158" s="4" t="str">
        <f>INDEX(属性!I:I,MATCH(升星!A158,属性!A:A,0))</f>
        <v>dodge</v>
      </c>
      <c r="E158" s="4">
        <f t="shared" si="89"/>
        <v>4</v>
      </c>
      <c r="F158" s="11">
        <f t="shared" si="92"/>
        <v>40</v>
      </c>
      <c r="G158" s="4">
        <v>0</v>
      </c>
      <c r="H158" s="4">
        <f t="shared" si="83"/>
        <v>0</v>
      </c>
      <c r="I158" s="4">
        <f t="shared" si="84"/>
        <v>0</v>
      </c>
      <c r="J158" s="4">
        <f t="shared" ref="J158:K158" si="116">IF(J124=0,0,J124+3000)</f>
        <v>0</v>
      </c>
      <c r="K158" s="4">
        <f t="shared" si="116"/>
        <v>10000</v>
      </c>
      <c r="L158" s="4">
        <v>0</v>
      </c>
      <c r="M158" s="4">
        <v>0</v>
      </c>
      <c r="N158" s="4">
        <v>0</v>
      </c>
      <c r="O158" s="4">
        <f>IF(J158=0,0,VLOOKUP(C158&amp;E158,系数!AT:AU,2,0))</f>
        <v>0</v>
      </c>
      <c r="P158" s="4">
        <f>IF(K158=0,0,VLOOKUP(C158&amp;E158,系数!AT:AU,2,0))</f>
        <v>200</v>
      </c>
      <c r="Q158" s="4">
        <f t="shared" si="57"/>
        <v>260</v>
      </c>
      <c r="R158" s="6">
        <f t="shared" si="91"/>
        <v>5120881</v>
      </c>
      <c r="S158" s="4">
        <f>VLOOKUP(C158&amp;","&amp;E158,系数!$V$2:$W$22,2,0)</f>
        <v>50</v>
      </c>
      <c r="T158" s="4">
        <f>VLOOKUP(C158&amp;","&amp;E158,系数!$V$2:$X$22,3,0)</f>
        <v>4000</v>
      </c>
      <c r="U158" s="4" t="s">
        <v>40</v>
      </c>
      <c r="V158" s="6">
        <f t="shared" si="86"/>
        <v>5120881</v>
      </c>
      <c r="W158" s="4">
        <f t="shared" si="94"/>
        <v>37</v>
      </c>
      <c r="X158" s="4">
        <f t="shared" si="52"/>
        <v>7400</v>
      </c>
      <c r="Y158" s="4" t="s">
        <v>91</v>
      </c>
      <c r="Z158" s="6"/>
      <c r="AA158" s="4">
        <f t="shared" si="53"/>
        <v>5600</v>
      </c>
      <c r="AB158" s="4">
        <f>VLOOKUP(E158,系数!$AL$1:$AP$8,MATCH(升星!C158,圣物升星,0),0)</f>
        <v>20</v>
      </c>
    </row>
    <row r="159" spans="1:28" x14ac:dyDescent="0.3">
      <c r="A159" s="4">
        <v>81000021</v>
      </c>
      <c r="B159" s="4">
        <f>VLOOKUP(A159,属性!A:G,7,0)</f>
        <v>1</v>
      </c>
      <c r="C159" s="4">
        <f>INDEX(属性!E:E,MATCH(升星!A159,属性!A:A,0))</f>
        <v>4</v>
      </c>
      <c r="D159" s="4" t="str">
        <f>INDEX(属性!I:I,MATCH(升星!A159,属性!A:A,0))</f>
        <v>critical</v>
      </c>
      <c r="E159" s="4">
        <f t="shared" si="89"/>
        <v>4</v>
      </c>
      <c r="F159" s="11">
        <f t="shared" si="92"/>
        <v>40</v>
      </c>
      <c r="G159" s="4">
        <v>0</v>
      </c>
      <c r="H159" s="4">
        <f t="shared" si="83"/>
        <v>0</v>
      </c>
      <c r="I159" s="4">
        <f t="shared" si="84"/>
        <v>0</v>
      </c>
      <c r="J159" s="4">
        <f t="shared" ref="J159:K159" si="117">IF(J125=0,0,J125+3000)</f>
        <v>0</v>
      </c>
      <c r="K159" s="4">
        <f t="shared" si="117"/>
        <v>10000</v>
      </c>
      <c r="L159" s="4">
        <v>0</v>
      </c>
      <c r="M159" s="4">
        <v>0</v>
      </c>
      <c r="N159" s="4">
        <v>0</v>
      </c>
      <c r="O159" s="4">
        <f>IF(J159=0,0,VLOOKUP(C159&amp;E159,系数!AT:AU,2,0))</f>
        <v>0</v>
      </c>
      <c r="P159" s="4">
        <f>IF(K159=0,0,VLOOKUP(C159&amp;E159,系数!AT:AU,2,0))</f>
        <v>200</v>
      </c>
      <c r="Q159" s="4">
        <f t="shared" si="57"/>
        <v>130</v>
      </c>
      <c r="R159" s="6">
        <f t="shared" si="91"/>
        <v>5120881</v>
      </c>
      <c r="S159" s="4">
        <f>VLOOKUP(C159&amp;","&amp;E159,系数!$V$2:$W$22,2,0)</f>
        <v>50</v>
      </c>
      <c r="T159" s="4">
        <f>VLOOKUP(C159&amp;","&amp;E159,系数!$V$2:$X$22,3,0)</f>
        <v>4000</v>
      </c>
      <c r="U159" s="4" t="s">
        <v>40</v>
      </c>
      <c r="V159" s="6">
        <f t="shared" si="86"/>
        <v>5120881</v>
      </c>
      <c r="W159" s="4">
        <f t="shared" si="94"/>
        <v>37</v>
      </c>
      <c r="X159" s="4">
        <f t="shared" si="52"/>
        <v>7400</v>
      </c>
      <c r="Y159" s="4" t="s">
        <v>91</v>
      </c>
      <c r="Z159" s="6"/>
      <c r="AA159" s="4">
        <f t="shared" si="53"/>
        <v>5600</v>
      </c>
      <c r="AB159" s="4">
        <f>VLOOKUP(E159,系数!$AL$1:$AP$8,MATCH(升星!C159,圣物升星,0),0)</f>
        <v>20</v>
      </c>
    </row>
    <row r="160" spans="1:28" x14ac:dyDescent="0.3">
      <c r="A160" s="4">
        <v>81000022</v>
      </c>
      <c r="B160" s="4">
        <f>VLOOKUP(A160,属性!A:G,7,0)</f>
        <v>1</v>
      </c>
      <c r="C160" s="4">
        <f>INDEX(属性!E:E,MATCH(升星!A160,属性!A:A,0))</f>
        <v>4</v>
      </c>
      <c r="D160" s="4" t="str">
        <f>INDEX(属性!I:I,MATCH(升星!A160,属性!A:A,0))</f>
        <v>resilience</v>
      </c>
      <c r="E160" s="4">
        <f t="shared" si="89"/>
        <v>4</v>
      </c>
      <c r="F160" s="11">
        <f t="shared" si="92"/>
        <v>40</v>
      </c>
      <c r="G160" s="4">
        <v>0</v>
      </c>
      <c r="H160" s="4">
        <f t="shared" si="83"/>
        <v>0</v>
      </c>
      <c r="I160" s="4">
        <f t="shared" si="84"/>
        <v>0</v>
      </c>
      <c r="J160" s="4">
        <f t="shared" ref="J160:K160" si="118">IF(J126=0,0,J126+3000)</f>
        <v>0</v>
      </c>
      <c r="K160" s="4">
        <f t="shared" si="118"/>
        <v>10000</v>
      </c>
      <c r="L160" s="4">
        <v>0</v>
      </c>
      <c r="M160" s="4">
        <v>0</v>
      </c>
      <c r="N160" s="4">
        <v>0</v>
      </c>
      <c r="O160" s="4">
        <f>IF(J160=0,0,VLOOKUP(C160&amp;E160,系数!AT:AU,2,0))</f>
        <v>0</v>
      </c>
      <c r="P160" s="4">
        <f>IF(K160=0,0,VLOOKUP(C160&amp;E160,系数!AT:AU,2,0))</f>
        <v>200</v>
      </c>
      <c r="Q160" s="4">
        <f t="shared" si="57"/>
        <v>130</v>
      </c>
      <c r="R160" s="6">
        <f t="shared" si="91"/>
        <v>5120881</v>
      </c>
      <c r="S160" s="4">
        <f>VLOOKUP(C160&amp;","&amp;E160,系数!$V$2:$W$22,2,0)</f>
        <v>50</v>
      </c>
      <c r="T160" s="4">
        <f>VLOOKUP(C160&amp;","&amp;E160,系数!$V$2:$X$22,3,0)</f>
        <v>4000</v>
      </c>
      <c r="U160" s="4" t="s">
        <v>40</v>
      </c>
      <c r="V160" s="6">
        <f t="shared" si="86"/>
        <v>5120881</v>
      </c>
      <c r="W160" s="4">
        <f t="shared" si="94"/>
        <v>37</v>
      </c>
      <c r="X160" s="4">
        <f t="shared" si="52"/>
        <v>7400</v>
      </c>
      <c r="Y160" s="4" t="s">
        <v>91</v>
      </c>
      <c r="Z160" s="6"/>
      <c r="AA160" s="4">
        <f t="shared" si="53"/>
        <v>5600</v>
      </c>
      <c r="AB160" s="4">
        <f>VLOOKUP(E160,系数!$AL$1:$AP$8,MATCH(升星!C160,圣物升星,0),0)</f>
        <v>20</v>
      </c>
    </row>
    <row r="161" spans="1:28" x14ac:dyDescent="0.3">
      <c r="A161" s="4">
        <v>81000023</v>
      </c>
      <c r="B161" s="4">
        <f>VLOOKUP(A161,属性!A:G,7,0)</f>
        <v>1</v>
      </c>
      <c r="C161" s="4">
        <f>INDEX(属性!E:E,MATCH(升星!A161,属性!A:A,0))</f>
        <v>4</v>
      </c>
      <c r="D161" s="4" t="str">
        <f>INDEX(属性!I:I,MATCH(升星!A161,属性!A:A,0))</f>
        <v>block</v>
      </c>
      <c r="E161" s="4">
        <f t="shared" si="89"/>
        <v>4</v>
      </c>
      <c r="F161" s="11">
        <f t="shared" si="92"/>
        <v>40</v>
      </c>
      <c r="G161" s="4">
        <v>0</v>
      </c>
      <c r="H161" s="4">
        <f t="shared" si="83"/>
        <v>0</v>
      </c>
      <c r="I161" s="4">
        <f t="shared" si="84"/>
        <v>0</v>
      </c>
      <c r="J161" s="4">
        <f t="shared" ref="J161:K161" si="119">IF(J127=0,0,J127+3000)</f>
        <v>0</v>
      </c>
      <c r="K161" s="4">
        <f t="shared" si="119"/>
        <v>10000</v>
      </c>
      <c r="L161" s="4">
        <v>0</v>
      </c>
      <c r="M161" s="4">
        <v>0</v>
      </c>
      <c r="N161" s="4">
        <v>0</v>
      </c>
      <c r="O161" s="4">
        <f>IF(J161=0,0,VLOOKUP(C161&amp;E161,系数!AT:AU,2,0))</f>
        <v>0</v>
      </c>
      <c r="P161" s="4">
        <f>IF(K161=0,0,VLOOKUP(C161&amp;E161,系数!AT:AU,2,0))</f>
        <v>200</v>
      </c>
      <c r="Q161" s="4">
        <f t="shared" si="57"/>
        <v>130</v>
      </c>
      <c r="R161" s="6">
        <f t="shared" si="91"/>
        <v>5120881</v>
      </c>
      <c r="S161" s="4">
        <f>VLOOKUP(C161&amp;","&amp;E161,系数!$V$2:$W$22,2,0)</f>
        <v>50</v>
      </c>
      <c r="T161" s="4">
        <f>VLOOKUP(C161&amp;","&amp;E161,系数!$V$2:$X$22,3,0)</f>
        <v>4000</v>
      </c>
      <c r="U161" s="4" t="s">
        <v>40</v>
      </c>
      <c r="V161" s="6">
        <f t="shared" si="86"/>
        <v>5120881</v>
      </c>
      <c r="W161" s="4">
        <f t="shared" si="94"/>
        <v>37</v>
      </c>
      <c r="X161" s="4">
        <f t="shared" si="52"/>
        <v>7400</v>
      </c>
      <c r="Y161" s="4" t="s">
        <v>91</v>
      </c>
      <c r="Z161" s="6"/>
      <c r="AA161" s="4">
        <f t="shared" si="53"/>
        <v>5600</v>
      </c>
      <c r="AB161" s="4">
        <f>VLOOKUP(E161,系数!$AL$1:$AP$8,MATCH(升星!C161,圣物升星,0),0)</f>
        <v>20</v>
      </c>
    </row>
    <row r="162" spans="1:28" x14ac:dyDescent="0.3">
      <c r="A162" s="4">
        <v>81000024</v>
      </c>
      <c r="B162" s="4">
        <f>VLOOKUP(A162,属性!A:G,7,0)</f>
        <v>1</v>
      </c>
      <c r="C162" s="4">
        <f>INDEX(属性!E:E,MATCH(升星!A162,属性!A:A,0))</f>
        <v>4</v>
      </c>
      <c r="D162" s="4" t="str">
        <f>INDEX(属性!I:I,MATCH(升星!A162,属性!A:A,0))</f>
        <v>broke</v>
      </c>
      <c r="E162" s="4">
        <f t="shared" si="89"/>
        <v>4</v>
      </c>
      <c r="F162" s="11">
        <f t="shared" si="92"/>
        <v>40</v>
      </c>
      <c r="G162" s="4">
        <v>0</v>
      </c>
      <c r="H162" s="4">
        <f t="shared" si="83"/>
        <v>0</v>
      </c>
      <c r="I162" s="4">
        <f t="shared" si="84"/>
        <v>0</v>
      </c>
      <c r="J162" s="4">
        <f t="shared" ref="J162:K162" si="120">IF(J128=0,0,J128+3000)</f>
        <v>0</v>
      </c>
      <c r="K162" s="4">
        <f t="shared" si="120"/>
        <v>10000</v>
      </c>
      <c r="L162" s="4">
        <v>0</v>
      </c>
      <c r="M162" s="4">
        <v>0</v>
      </c>
      <c r="N162" s="4">
        <v>0</v>
      </c>
      <c r="O162" s="4">
        <f>IF(J162=0,0,VLOOKUP(C162&amp;E162,系数!AT:AU,2,0))</f>
        <v>0</v>
      </c>
      <c r="P162" s="4">
        <f>IF(K162=0,0,VLOOKUP(C162&amp;E162,系数!AT:AU,2,0))</f>
        <v>200</v>
      </c>
      <c r="Q162" s="4">
        <f t="shared" si="57"/>
        <v>130</v>
      </c>
      <c r="R162" s="6">
        <f t="shared" si="91"/>
        <v>5120881</v>
      </c>
      <c r="S162" s="4">
        <f>VLOOKUP(C162&amp;","&amp;E162,系数!$V$2:$W$22,2,0)</f>
        <v>50</v>
      </c>
      <c r="T162" s="4">
        <f>VLOOKUP(C162&amp;","&amp;E162,系数!$V$2:$X$22,3,0)</f>
        <v>4000</v>
      </c>
      <c r="U162" s="4" t="s">
        <v>40</v>
      </c>
      <c r="V162" s="6">
        <f t="shared" si="86"/>
        <v>5120881</v>
      </c>
      <c r="W162" s="4">
        <f t="shared" si="94"/>
        <v>37</v>
      </c>
      <c r="X162" s="4">
        <f t="shared" si="52"/>
        <v>7400</v>
      </c>
      <c r="Y162" s="4" t="s">
        <v>91</v>
      </c>
      <c r="Z162" s="6"/>
      <c r="AA162" s="4">
        <f t="shared" si="53"/>
        <v>5600</v>
      </c>
      <c r="AB162" s="4">
        <f>VLOOKUP(E162,系数!$AL$1:$AP$8,MATCH(升星!C162,圣物升星,0),0)</f>
        <v>20</v>
      </c>
    </row>
    <row r="163" spans="1:28" x14ac:dyDescent="0.3">
      <c r="A163" s="4">
        <v>81000025</v>
      </c>
      <c r="B163" s="4">
        <f>VLOOKUP(A163,属性!A:G,7,0)</f>
        <v>1</v>
      </c>
      <c r="C163" s="4">
        <f>INDEX(属性!E:E,MATCH(升星!A163,属性!A:A,0))</f>
        <v>4</v>
      </c>
      <c r="D163" s="4" t="str">
        <f>INDEX(属性!I:I,MATCH(升星!A163,属性!A:A,0))</f>
        <v>heal</v>
      </c>
      <c r="E163" s="4">
        <f t="shared" si="89"/>
        <v>4</v>
      </c>
      <c r="F163" s="11">
        <f t="shared" si="92"/>
        <v>40</v>
      </c>
      <c r="G163" s="4">
        <v>0</v>
      </c>
      <c r="H163" s="4">
        <f t="shared" si="83"/>
        <v>0</v>
      </c>
      <c r="I163" s="4">
        <f t="shared" si="84"/>
        <v>0</v>
      </c>
      <c r="J163" s="4">
        <f t="shared" ref="J163:K163" si="121">IF(J129=0,0,J129+3000)</f>
        <v>0</v>
      </c>
      <c r="K163" s="4">
        <f t="shared" si="121"/>
        <v>10000</v>
      </c>
      <c r="L163" s="4">
        <v>0</v>
      </c>
      <c r="M163" s="4">
        <v>0</v>
      </c>
      <c r="N163" s="4">
        <v>0</v>
      </c>
      <c r="O163" s="4">
        <f>IF(J163=0,0,VLOOKUP(C163&amp;E163,系数!AT:AU,2,0))</f>
        <v>0</v>
      </c>
      <c r="P163" s="4">
        <f>IF(K163=0,0,VLOOKUP(C163&amp;E163,系数!AT:AU,2,0))</f>
        <v>200</v>
      </c>
      <c r="Q163" s="4">
        <f t="shared" si="57"/>
        <v>1030</v>
      </c>
      <c r="R163" s="6">
        <f t="shared" si="91"/>
        <v>5120881</v>
      </c>
      <c r="S163" s="4">
        <f>VLOOKUP(C163&amp;","&amp;E163,系数!$V$2:$W$22,2,0)</f>
        <v>50</v>
      </c>
      <c r="T163" s="4">
        <f>VLOOKUP(C163&amp;","&amp;E163,系数!$V$2:$X$22,3,0)</f>
        <v>4000</v>
      </c>
      <c r="U163" s="4" t="s">
        <v>40</v>
      </c>
      <c r="V163" s="6">
        <f t="shared" si="86"/>
        <v>5120881</v>
      </c>
      <c r="W163" s="4">
        <f t="shared" si="94"/>
        <v>37</v>
      </c>
      <c r="X163" s="4">
        <f t="shared" si="52"/>
        <v>7400</v>
      </c>
      <c r="Y163" s="4" t="s">
        <v>91</v>
      </c>
      <c r="Z163" s="6"/>
      <c r="AA163" s="4">
        <f t="shared" si="53"/>
        <v>5600</v>
      </c>
      <c r="AB163" s="4">
        <f>VLOOKUP(E163,系数!$AL$1:$AP$8,MATCH(升星!C163,圣物升星,0),0)</f>
        <v>20</v>
      </c>
    </row>
    <row r="164" spans="1:28" x14ac:dyDescent="0.3">
      <c r="A164" s="4">
        <v>81000026</v>
      </c>
      <c r="B164" s="4">
        <f>VLOOKUP(A164,属性!A:G,7,0)</f>
        <v>1</v>
      </c>
      <c r="C164" s="4">
        <f>INDEX(属性!E:E,MATCH(升星!A164,属性!A:A,0))</f>
        <v>4</v>
      </c>
      <c r="D164" s="4" t="str">
        <f>INDEX(属性!I:I,MATCH(升星!A164,属性!A:A,0))</f>
        <v>atkrate</v>
      </c>
      <c r="E164" s="4">
        <f t="shared" si="89"/>
        <v>4</v>
      </c>
      <c r="F164" s="11">
        <f t="shared" si="92"/>
        <v>40</v>
      </c>
      <c r="G164" s="4">
        <v>0</v>
      </c>
      <c r="H164" s="4">
        <f t="shared" si="83"/>
        <v>0</v>
      </c>
      <c r="I164" s="4">
        <f t="shared" si="84"/>
        <v>0</v>
      </c>
      <c r="J164" s="4">
        <f t="shared" ref="J164:K164" si="122">IF(J130=0,0,J130+3000)</f>
        <v>0</v>
      </c>
      <c r="K164" s="4">
        <f t="shared" si="122"/>
        <v>10000</v>
      </c>
      <c r="L164" s="4">
        <v>0</v>
      </c>
      <c r="M164" s="4">
        <v>0</v>
      </c>
      <c r="N164" s="4">
        <v>0</v>
      </c>
      <c r="O164" s="4">
        <f>IF(J164=0,0,VLOOKUP(C164&amp;E164,系数!AT:AU,2,0))</f>
        <v>0</v>
      </c>
      <c r="P164" s="4">
        <f>IF(K164=0,0,VLOOKUP(C164&amp;E164,系数!AT:AU,2,0))</f>
        <v>200</v>
      </c>
      <c r="Q164" s="4">
        <f t="shared" si="57"/>
        <v>1540</v>
      </c>
      <c r="R164" s="6">
        <f t="shared" si="91"/>
        <v>5120881</v>
      </c>
      <c r="S164" s="4">
        <f>VLOOKUP(C164&amp;","&amp;E164,系数!$V$2:$W$22,2,0)</f>
        <v>50</v>
      </c>
      <c r="T164" s="4">
        <f>VLOOKUP(C164&amp;","&amp;E164,系数!$V$2:$X$22,3,0)</f>
        <v>4000</v>
      </c>
      <c r="U164" s="4" t="s">
        <v>40</v>
      </c>
      <c r="V164" s="6">
        <f t="shared" si="86"/>
        <v>5120881</v>
      </c>
      <c r="W164" s="4">
        <f t="shared" si="94"/>
        <v>37</v>
      </c>
      <c r="X164" s="4">
        <f t="shared" si="52"/>
        <v>7400</v>
      </c>
      <c r="Y164" s="4" t="s">
        <v>91</v>
      </c>
      <c r="Z164" s="6"/>
      <c r="AA164" s="4">
        <f t="shared" si="53"/>
        <v>5600</v>
      </c>
      <c r="AB164" s="4">
        <f>VLOOKUP(E164,系数!$AL$1:$AP$8,MATCH(升星!C164,圣物升星,0),0)</f>
        <v>20</v>
      </c>
    </row>
    <row r="165" spans="1:28" x14ac:dyDescent="0.3">
      <c r="A165" s="4">
        <v>81000027</v>
      </c>
      <c r="B165" s="4">
        <f>VLOOKUP(A165,属性!A:G,7,0)</f>
        <v>2</v>
      </c>
      <c r="C165" s="4">
        <f>INDEX(属性!E:E,MATCH(升星!A165,属性!A:A,0))</f>
        <v>4</v>
      </c>
      <c r="D165" s="4" t="str">
        <f>INDEX(属性!I:I,MATCH(升星!A165,属性!A:A,0))</f>
        <v>hit</v>
      </c>
      <c r="E165" s="4">
        <f t="shared" si="89"/>
        <v>4</v>
      </c>
      <c r="F165" s="11">
        <f t="shared" si="92"/>
        <v>40</v>
      </c>
      <c r="G165" s="4">
        <v>0</v>
      </c>
      <c r="H165" s="4">
        <f t="shared" si="83"/>
        <v>0</v>
      </c>
      <c r="I165" s="4">
        <f t="shared" si="84"/>
        <v>0</v>
      </c>
      <c r="J165" s="4">
        <f t="shared" ref="J165:K165" si="123">IF(J131=0,0,J131+3000)</f>
        <v>10000</v>
      </c>
      <c r="K165" s="4">
        <f t="shared" si="123"/>
        <v>0</v>
      </c>
      <c r="L165" s="4">
        <v>0</v>
      </c>
      <c r="M165" s="4">
        <v>0</v>
      </c>
      <c r="N165" s="4">
        <v>0</v>
      </c>
      <c r="O165" s="4">
        <f>IF(J165=0,0,VLOOKUP(C165&amp;E165,系数!AT:AU,2,0))</f>
        <v>200</v>
      </c>
      <c r="P165" s="4">
        <f>IF(K165=0,0,VLOOKUP(C165&amp;E165,系数!AT:AU,2,0))</f>
        <v>0</v>
      </c>
      <c r="Q165" s="4">
        <f t="shared" si="57"/>
        <v>260</v>
      </c>
      <c r="R165" s="6">
        <f t="shared" si="91"/>
        <v>5120881</v>
      </c>
      <c r="S165" s="4">
        <f>VLOOKUP(C165&amp;","&amp;E165,系数!$V$2:$W$22,2,0)</f>
        <v>50</v>
      </c>
      <c r="T165" s="4">
        <f>VLOOKUP(C165&amp;","&amp;E165,系数!$V$2:$X$22,3,0)</f>
        <v>4000</v>
      </c>
      <c r="U165" s="4" t="s">
        <v>40</v>
      </c>
      <c r="V165" s="6">
        <f t="shared" si="86"/>
        <v>5120881</v>
      </c>
      <c r="W165" s="4">
        <f t="shared" si="94"/>
        <v>37</v>
      </c>
      <c r="X165" s="4">
        <f t="shared" si="52"/>
        <v>7400</v>
      </c>
      <c r="Y165" s="4" t="s">
        <v>91</v>
      </c>
      <c r="Z165" s="6"/>
      <c r="AA165" s="4">
        <f t="shared" si="53"/>
        <v>5600</v>
      </c>
      <c r="AB165" s="4">
        <f>VLOOKUP(E165,系数!$AL$1:$AP$8,MATCH(升星!C165,圣物升星,0),0)</f>
        <v>20</v>
      </c>
    </row>
    <row r="166" spans="1:28" x14ac:dyDescent="0.3">
      <c r="A166" s="4">
        <v>81000028</v>
      </c>
      <c r="B166" s="4">
        <f>VLOOKUP(A166,属性!A:G,7,0)</f>
        <v>2</v>
      </c>
      <c r="C166" s="4">
        <f>INDEX(属性!E:E,MATCH(升星!A166,属性!A:A,0))</f>
        <v>4</v>
      </c>
      <c r="D166" s="4" t="str">
        <f>INDEX(属性!I:I,MATCH(升星!A166,属性!A:A,0))</f>
        <v>dodge</v>
      </c>
      <c r="E166" s="4">
        <f t="shared" si="89"/>
        <v>4</v>
      </c>
      <c r="F166" s="11">
        <f t="shared" si="92"/>
        <v>40</v>
      </c>
      <c r="G166" s="4">
        <v>0</v>
      </c>
      <c r="H166" s="4">
        <f t="shared" si="83"/>
        <v>0</v>
      </c>
      <c r="I166" s="4">
        <f t="shared" si="84"/>
        <v>0</v>
      </c>
      <c r="J166" s="4">
        <f t="shared" ref="J166:K166" si="124">IF(J132=0,0,J132+3000)</f>
        <v>10000</v>
      </c>
      <c r="K166" s="4">
        <f t="shared" si="124"/>
        <v>0</v>
      </c>
      <c r="L166" s="4">
        <v>0</v>
      </c>
      <c r="M166" s="4">
        <v>0</v>
      </c>
      <c r="N166" s="4">
        <v>0</v>
      </c>
      <c r="O166" s="4">
        <f>IF(J166=0,0,VLOOKUP(C166&amp;E166,系数!AT:AU,2,0))</f>
        <v>200</v>
      </c>
      <c r="P166" s="4">
        <f>IF(K166=0,0,VLOOKUP(C166&amp;E166,系数!AT:AU,2,0))</f>
        <v>0</v>
      </c>
      <c r="Q166" s="4">
        <f t="shared" si="57"/>
        <v>260</v>
      </c>
      <c r="R166" s="6">
        <f t="shared" si="91"/>
        <v>5120881</v>
      </c>
      <c r="S166" s="4">
        <f>VLOOKUP(C166&amp;","&amp;E166,系数!$V$2:$W$22,2,0)</f>
        <v>50</v>
      </c>
      <c r="T166" s="4">
        <f>VLOOKUP(C166&amp;","&amp;E166,系数!$V$2:$X$22,3,0)</f>
        <v>4000</v>
      </c>
      <c r="U166" s="4" t="s">
        <v>40</v>
      </c>
      <c r="V166" s="6">
        <f t="shared" si="86"/>
        <v>5120881</v>
      </c>
      <c r="W166" s="4">
        <f t="shared" si="94"/>
        <v>37</v>
      </c>
      <c r="X166" s="4">
        <f t="shared" ref="X166:X229" si="125">T166+X132</f>
        <v>7400</v>
      </c>
      <c r="Y166" s="4" t="s">
        <v>91</v>
      </c>
      <c r="Z166" s="6"/>
      <c r="AA166" s="4">
        <f t="shared" ref="AA166:AA229" si="126">X132+AA132</f>
        <v>5600</v>
      </c>
      <c r="AB166" s="4">
        <f>VLOOKUP(E166,系数!$AL$1:$AP$8,MATCH(升星!C166,圣物升星,0),0)</f>
        <v>20</v>
      </c>
    </row>
    <row r="167" spans="1:28" x14ac:dyDescent="0.3">
      <c r="A167" s="4">
        <v>81000029</v>
      </c>
      <c r="B167" s="4">
        <f>VLOOKUP(A167,属性!A:G,7,0)</f>
        <v>2</v>
      </c>
      <c r="C167" s="4">
        <f>INDEX(属性!E:E,MATCH(升星!A167,属性!A:A,0))</f>
        <v>4</v>
      </c>
      <c r="D167" s="4" t="str">
        <f>INDEX(属性!I:I,MATCH(升星!A167,属性!A:A,0))</f>
        <v>critical</v>
      </c>
      <c r="E167" s="4">
        <f t="shared" si="89"/>
        <v>4</v>
      </c>
      <c r="F167" s="11">
        <f t="shared" si="92"/>
        <v>40</v>
      </c>
      <c r="G167" s="4">
        <v>0</v>
      </c>
      <c r="H167" s="4">
        <f t="shared" si="83"/>
        <v>0</v>
      </c>
      <c r="I167" s="4">
        <f t="shared" si="84"/>
        <v>0</v>
      </c>
      <c r="J167" s="4">
        <f t="shared" ref="J167:K167" si="127">IF(J133=0,0,J133+3000)</f>
        <v>10000</v>
      </c>
      <c r="K167" s="4">
        <f t="shared" si="127"/>
        <v>0</v>
      </c>
      <c r="L167" s="4">
        <v>0</v>
      </c>
      <c r="M167" s="4">
        <v>0</v>
      </c>
      <c r="N167" s="4">
        <v>0</v>
      </c>
      <c r="O167" s="4">
        <f>IF(J167=0,0,VLOOKUP(C167&amp;E167,系数!AT:AU,2,0))</f>
        <v>200</v>
      </c>
      <c r="P167" s="4">
        <f>IF(K167=0,0,VLOOKUP(C167&amp;E167,系数!AT:AU,2,0))</f>
        <v>0</v>
      </c>
      <c r="Q167" s="4">
        <f t="shared" si="57"/>
        <v>130</v>
      </c>
      <c r="R167" s="6">
        <f t="shared" si="91"/>
        <v>5120881</v>
      </c>
      <c r="S167" s="4">
        <f>VLOOKUP(C167&amp;","&amp;E167,系数!$V$2:$W$22,2,0)</f>
        <v>50</v>
      </c>
      <c r="T167" s="4">
        <f>VLOOKUP(C167&amp;","&amp;E167,系数!$V$2:$X$22,3,0)</f>
        <v>4000</v>
      </c>
      <c r="U167" s="4" t="s">
        <v>40</v>
      </c>
      <c r="V167" s="6">
        <f t="shared" si="86"/>
        <v>5120881</v>
      </c>
      <c r="W167" s="4">
        <f t="shared" si="94"/>
        <v>37</v>
      </c>
      <c r="X167" s="4">
        <f t="shared" si="125"/>
        <v>7400</v>
      </c>
      <c r="Y167" s="4" t="s">
        <v>91</v>
      </c>
      <c r="Z167" s="6"/>
      <c r="AA167" s="4">
        <f t="shared" si="126"/>
        <v>5600</v>
      </c>
      <c r="AB167" s="4">
        <f>VLOOKUP(E167,系数!$AL$1:$AP$8,MATCH(升星!C167,圣物升星,0),0)</f>
        <v>20</v>
      </c>
    </row>
    <row r="168" spans="1:28" x14ac:dyDescent="0.3">
      <c r="A168" s="4">
        <v>81000030</v>
      </c>
      <c r="B168" s="4">
        <f>VLOOKUP(A168,属性!A:G,7,0)</f>
        <v>2</v>
      </c>
      <c r="C168" s="4">
        <f>INDEX(属性!E:E,MATCH(升星!A168,属性!A:A,0))</f>
        <v>4</v>
      </c>
      <c r="D168" s="4" t="str">
        <f>INDEX(属性!I:I,MATCH(升星!A168,属性!A:A,0))</f>
        <v>resilience</v>
      </c>
      <c r="E168" s="4">
        <f t="shared" si="89"/>
        <v>4</v>
      </c>
      <c r="F168" s="11">
        <f t="shared" si="92"/>
        <v>40</v>
      </c>
      <c r="G168" s="4">
        <v>0</v>
      </c>
      <c r="H168" s="4">
        <f t="shared" si="83"/>
        <v>0</v>
      </c>
      <c r="I168" s="4">
        <f t="shared" si="84"/>
        <v>0</v>
      </c>
      <c r="J168" s="4">
        <f t="shared" ref="J168:K168" si="128">IF(J134=0,0,J134+3000)</f>
        <v>10000</v>
      </c>
      <c r="K168" s="4">
        <f t="shared" si="128"/>
        <v>0</v>
      </c>
      <c r="L168" s="4">
        <v>0</v>
      </c>
      <c r="M168" s="4">
        <v>0</v>
      </c>
      <c r="N168" s="4">
        <v>0</v>
      </c>
      <c r="O168" s="4">
        <f>IF(J168=0,0,VLOOKUP(C168&amp;E168,系数!AT:AU,2,0))</f>
        <v>200</v>
      </c>
      <c r="P168" s="4">
        <f>IF(K168=0,0,VLOOKUP(C168&amp;E168,系数!AT:AU,2,0))</f>
        <v>0</v>
      </c>
      <c r="Q168" s="4">
        <f t="shared" si="57"/>
        <v>130</v>
      </c>
      <c r="R168" s="6">
        <f t="shared" si="91"/>
        <v>5120881</v>
      </c>
      <c r="S168" s="4">
        <f>VLOOKUP(C168&amp;","&amp;E168,系数!$V$2:$W$22,2,0)</f>
        <v>50</v>
      </c>
      <c r="T168" s="4">
        <f>VLOOKUP(C168&amp;","&amp;E168,系数!$V$2:$X$22,3,0)</f>
        <v>4000</v>
      </c>
      <c r="U168" s="4" t="s">
        <v>40</v>
      </c>
      <c r="V168" s="6">
        <f t="shared" si="86"/>
        <v>5120881</v>
      </c>
      <c r="W168" s="4">
        <f t="shared" si="94"/>
        <v>37</v>
      </c>
      <c r="X168" s="4">
        <f t="shared" si="125"/>
        <v>7400</v>
      </c>
      <c r="Y168" s="4" t="s">
        <v>91</v>
      </c>
      <c r="Z168" s="6"/>
      <c r="AA168" s="4">
        <f t="shared" si="126"/>
        <v>5600</v>
      </c>
      <c r="AB168" s="4">
        <f>VLOOKUP(E168,系数!$AL$1:$AP$8,MATCH(升星!C168,圣物升星,0),0)</f>
        <v>20</v>
      </c>
    </row>
    <row r="169" spans="1:28" x14ac:dyDescent="0.3">
      <c r="A169" s="4">
        <v>81000031</v>
      </c>
      <c r="B169" s="4">
        <f>VLOOKUP(A169,属性!A:G,7,0)</f>
        <v>2</v>
      </c>
      <c r="C169" s="4">
        <f>INDEX(属性!E:E,MATCH(升星!A169,属性!A:A,0))</f>
        <v>4</v>
      </c>
      <c r="D169" s="4" t="str">
        <f>INDEX(属性!I:I,MATCH(升星!A169,属性!A:A,0))</f>
        <v>block</v>
      </c>
      <c r="E169" s="4">
        <f t="shared" si="89"/>
        <v>4</v>
      </c>
      <c r="F169" s="11">
        <f t="shared" si="92"/>
        <v>40</v>
      </c>
      <c r="G169" s="4">
        <v>0</v>
      </c>
      <c r="H169" s="4">
        <f t="shared" si="83"/>
        <v>0</v>
      </c>
      <c r="I169" s="4">
        <f t="shared" si="84"/>
        <v>0</v>
      </c>
      <c r="J169" s="4">
        <f t="shared" ref="J169:K169" si="129">IF(J135=0,0,J135+3000)</f>
        <v>10000</v>
      </c>
      <c r="K169" s="4">
        <f t="shared" si="129"/>
        <v>0</v>
      </c>
      <c r="L169" s="4">
        <v>0</v>
      </c>
      <c r="M169" s="4">
        <v>0</v>
      </c>
      <c r="N169" s="4">
        <v>0</v>
      </c>
      <c r="O169" s="4">
        <f>IF(J169=0,0,VLOOKUP(C169&amp;E169,系数!AT:AU,2,0))</f>
        <v>200</v>
      </c>
      <c r="P169" s="4">
        <f>IF(K169=0,0,VLOOKUP(C169&amp;E169,系数!AT:AU,2,0))</f>
        <v>0</v>
      </c>
      <c r="Q169" s="4">
        <f t="shared" si="57"/>
        <v>130</v>
      </c>
      <c r="R169" s="6">
        <f t="shared" si="91"/>
        <v>5120881</v>
      </c>
      <c r="S169" s="4">
        <f>VLOOKUP(C169&amp;","&amp;E169,系数!$V$2:$W$22,2,0)</f>
        <v>50</v>
      </c>
      <c r="T169" s="4">
        <f>VLOOKUP(C169&amp;","&amp;E169,系数!$V$2:$X$22,3,0)</f>
        <v>4000</v>
      </c>
      <c r="U169" s="4" t="s">
        <v>40</v>
      </c>
      <c r="V169" s="6">
        <f t="shared" si="86"/>
        <v>5120881</v>
      </c>
      <c r="W169" s="4">
        <f t="shared" si="94"/>
        <v>37</v>
      </c>
      <c r="X169" s="4">
        <f t="shared" si="125"/>
        <v>7400</v>
      </c>
      <c r="Y169" s="4" t="s">
        <v>91</v>
      </c>
      <c r="Z169" s="6"/>
      <c r="AA169" s="4">
        <f t="shared" si="126"/>
        <v>5600</v>
      </c>
      <c r="AB169" s="4">
        <f>VLOOKUP(E169,系数!$AL$1:$AP$8,MATCH(升星!C169,圣物升星,0),0)</f>
        <v>20</v>
      </c>
    </row>
    <row r="170" spans="1:28" x14ac:dyDescent="0.3">
      <c r="A170" s="4">
        <v>81000032</v>
      </c>
      <c r="B170" s="4">
        <f>VLOOKUP(A170,属性!A:G,7,0)</f>
        <v>2</v>
      </c>
      <c r="C170" s="4">
        <f>INDEX(属性!E:E,MATCH(升星!A170,属性!A:A,0))</f>
        <v>4</v>
      </c>
      <c r="D170" s="4" t="str">
        <f>INDEX(属性!I:I,MATCH(升星!A170,属性!A:A,0))</f>
        <v>broke</v>
      </c>
      <c r="E170" s="4">
        <f t="shared" si="89"/>
        <v>4</v>
      </c>
      <c r="F170" s="11">
        <f t="shared" si="92"/>
        <v>40</v>
      </c>
      <c r="G170" s="4">
        <v>0</v>
      </c>
      <c r="H170" s="4">
        <f t="shared" si="83"/>
        <v>0</v>
      </c>
      <c r="I170" s="4">
        <f t="shared" si="84"/>
        <v>0</v>
      </c>
      <c r="J170" s="4">
        <f t="shared" ref="J170:K170" si="130">IF(J136=0,0,J136+3000)</f>
        <v>10000</v>
      </c>
      <c r="K170" s="4">
        <f t="shared" si="130"/>
        <v>0</v>
      </c>
      <c r="L170" s="4">
        <v>0</v>
      </c>
      <c r="M170" s="4">
        <v>0</v>
      </c>
      <c r="N170" s="4">
        <v>0</v>
      </c>
      <c r="O170" s="4">
        <f>IF(J170=0,0,VLOOKUP(C170&amp;E170,系数!AT:AU,2,0))</f>
        <v>200</v>
      </c>
      <c r="P170" s="4">
        <f>IF(K170=0,0,VLOOKUP(C170&amp;E170,系数!AT:AU,2,0))</f>
        <v>0</v>
      </c>
      <c r="Q170" s="4">
        <f t="shared" ref="Q170:Q172" si="131">ROUNDUP(Q136*1.6,-1)</f>
        <v>130</v>
      </c>
      <c r="R170" s="6">
        <f t="shared" si="91"/>
        <v>5120881</v>
      </c>
      <c r="S170" s="4">
        <f>VLOOKUP(C170&amp;","&amp;E170,系数!$V$2:$W$22,2,0)</f>
        <v>50</v>
      </c>
      <c r="T170" s="4">
        <f>VLOOKUP(C170&amp;","&amp;E170,系数!$V$2:$X$22,3,0)</f>
        <v>4000</v>
      </c>
      <c r="U170" s="4" t="s">
        <v>40</v>
      </c>
      <c r="V170" s="6">
        <f t="shared" si="86"/>
        <v>5120881</v>
      </c>
      <c r="W170" s="4">
        <f t="shared" si="94"/>
        <v>37</v>
      </c>
      <c r="X170" s="4">
        <f t="shared" si="125"/>
        <v>7400</v>
      </c>
      <c r="Y170" s="4" t="s">
        <v>91</v>
      </c>
      <c r="Z170" s="6"/>
      <c r="AA170" s="4">
        <f t="shared" si="126"/>
        <v>5600</v>
      </c>
      <c r="AB170" s="4">
        <f>VLOOKUP(E170,系数!$AL$1:$AP$8,MATCH(升星!C170,圣物升星,0),0)</f>
        <v>20</v>
      </c>
    </row>
    <row r="171" spans="1:28" x14ac:dyDescent="0.3">
      <c r="A171" s="4">
        <v>81000033</v>
      </c>
      <c r="B171" s="4">
        <f>VLOOKUP(A171,属性!A:G,7,0)</f>
        <v>2</v>
      </c>
      <c r="C171" s="4">
        <f>INDEX(属性!E:E,MATCH(升星!A171,属性!A:A,0))</f>
        <v>4</v>
      </c>
      <c r="D171" s="4" t="str">
        <f>INDEX(属性!I:I,MATCH(升星!A171,属性!A:A,0))</f>
        <v>heal</v>
      </c>
      <c r="E171" s="4">
        <f t="shared" si="89"/>
        <v>4</v>
      </c>
      <c r="F171" s="11">
        <f t="shared" si="92"/>
        <v>40</v>
      </c>
      <c r="G171" s="4">
        <v>0</v>
      </c>
      <c r="H171" s="4">
        <f t="shared" si="83"/>
        <v>0</v>
      </c>
      <c r="I171" s="4">
        <f t="shared" si="84"/>
        <v>0</v>
      </c>
      <c r="J171" s="4">
        <f t="shared" ref="J171:K171" si="132">IF(J137=0,0,J137+3000)</f>
        <v>10000</v>
      </c>
      <c r="K171" s="4">
        <f t="shared" si="132"/>
        <v>0</v>
      </c>
      <c r="L171" s="4">
        <v>0</v>
      </c>
      <c r="M171" s="4">
        <v>0</v>
      </c>
      <c r="N171" s="4">
        <v>0</v>
      </c>
      <c r="O171" s="4">
        <f>IF(J171=0,0,VLOOKUP(C171&amp;E171,系数!AT:AU,2,0))</f>
        <v>200</v>
      </c>
      <c r="P171" s="4">
        <f>IF(K171=0,0,VLOOKUP(C171&amp;E171,系数!AT:AU,2,0))</f>
        <v>0</v>
      </c>
      <c r="Q171" s="4">
        <f t="shared" si="131"/>
        <v>1030</v>
      </c>
      <c r="R171" s="6">
        <f t="shared" si="91"/>
        <v>5120881</v>
      </c>
      <c r="S171" s="4">
        <f>VLOOKUP(C171&amp;","&amp;E171,系数!$V$2:$W$22,2,0)</f>
        <v>50</v>
      </c>
      <c r="T171" s="4">
        <f>VLOOKUP(C171&amp;","&amp;E171,系数!$V$2:$X$22,3,0)</f>
        <v>4000</v>
      </c>
      <c r="U171" s="4" t="s">
        <v>40</v>
      </c>
      <c r="V171" s="6">
        <f t="shared" si="86"/>
        <v>5120881</v>
      </c>
      <c r="W171" s="4">
        <f t="shared" si="94"/>
        <v>37</v>
      </c>
      <c r="X171" s="4">
        <f t="shared" si="125"/>
        <v>7400</v>
      </c>
      <c r="Y171" s="4" t="s">
        <v>91</v>
      </c>
      <c r="Z171" s="6"/>
      <c r="AA171" s="4">
        <f t="shared" si="126"/>
        <v>5600</v>
      </c>
      <c r="AB171" s="4">
        <f>VLOOKUP(E171,系数!$AL$1:$AP$8,MATCH(升星!C171,圣物升星,0),0)</f>
        <v>20</v>
      </c>
    </row>
    <row r="172" spans="1:28" x14ac:dyDescent="0.3">
      <c r="A172" s="4">
        <v>81000034</v>
      </c>
      <c r="B172" s="4">
        <f>VLOOKUP(A172,属性!A:G,7,0)</f>
        <v>2</v>
      </c>
      <c r="C172" s="4">
        <f>INDEX(属性!E:E,MATCH(升星!A172,属性!A:A,0))</f>
        <v>4</v>
      </c>
      <c r="D172" s="4" t="str">
        <f>INDEX(属性!I:I,MATCH(升星!A172,属性!A:A,0))</f>
        <v>atkrate</v>
      </c>
      <c r="E172" s="4">
        <f t="shared" si="89"/>
        <v>4</v>
      </c>
      <c r="F172" s="11">
        <f t="shared" si="92"/>
        <v>40</v>
      </c>
      <c r="G172" s="4">
        <v>0</v>
      </c>
      <c r="H172" s="4">
        <f t="shared" si="83"/>
        <v>0</v>
      </c>
      <c r="I172" s="4">
        <f t="shared" si="84"/>
        <v>0</v>
      </c>
      <c r="J172" s="4">
        <f t="shared" ref="J172:K172" si="133">IF(J138=0,0,J138+3000)</f>
        <v>10000</v>
      </c>
      <c r="K172" s="4">
        <f t="shared" si="133"/>
        <v>0</v>
      </c>
      <c r="L172" s="4">
        <v>0</v>
      </c>
      <c r="M172" s="4">
        <v>0</v>
      </c>
      <c r="N172" s="4">
        <v>0</v>
      </c>
      <c r="O172" s="4">
        <f>IF(J172=0,0,VLOOKUP(C172&amp;E172,系数!AT:AU,2,0))</f>
        <v>200</v>
      </c>
      <c r="P172" s="4">
        <f>IF(K172=0,0,VLOOKUP(C172&amp;E172,系数!AT:AU,2,0))</f>
        <v>0</v>
      </c>
      <c r="Q172" s="4">
        <f t="shared" si="131"/>
        <v>1540</v>
      </c>
      <c r="R172" s="6">
        <f t="shared" si="91"/>
        <v>5120881</v>
      </c>
      <c r="S172" s="4">
        <f>VLOOKUP(C172&amp;","&amp;E172,系数!$V$2:$W$22,2,0)</f>
        <v>50</v>
      </c>
      <c r="T172" s="4">
        <f>VLOOKUP(C172&amp;","&amp;E172,系数!$V$2:$X$22,3,0)</f>
        <v>4000</v>
      </c>
      <c r="U172" s="4" t="s">
        <v>40</v>
      </c>
      <c r="V172" s="6">
        <f t="shared" si="86"/>
        <v>5120881</v>
      </c>
      <c r="W172" s="4">
        <f t="shared" si="94"/>
        <v>37</v>
      </c>
      <c r="X172" s="4">
        <f t="shared" si="125"/>
        <v>7400</v>
      </c>
      <c r="Y172" s="4" t="s">
        <v>91</v>
      </c>
      <c r="Z172" s="6"/>
      <c r="AA172" s="4">
        <f t="shared" si="126"/>
        <v>5600</v>
      </c>
      <c r="AB172" s="4">
        <f>VLOOKUP(E172,系数!$AL$1:$AP$8,MATCH(升星!C172,圣物升星,0),0)</f>
        <v>20</v>
      </c>
    </row>
    <row r="173" spans="1:28" x14ac:dyDescent="0.3">
      <c r="A173" s="4">
        <v>81000001</v>
      </c>
      <c r="B173" s="4">
        <f>VLOOKUP(A173,属性!A:G,7,0)</f>
        <v>1</v>
      </c>
      <c r="C173" s="4">
        <f>INDEX(属性!E:E,MATCH(升星!A173,属性!A:A,0))</f>
        <v>2</v>
      </c>
      <c r="D173" s="4" t="str">
        <f>INDEX(属性!I:I,MATCH(升星!A173,属性!A:A,0))</f>
        <v>hit</v>
      </c>
      <c r="E173" s="4">
        <f t="shared" si="89"/>
        <v>5</v>
      </c>
      <c r="F173" s="11">
        <f t="shared" si="92"/>
        <v>50</v>
      </c>
      <c r="G173" s="4">
        <v>0</v>
      </c>
      <c r="H173" s="4">
        <f t="shared" si="83"/>
        <v>0</v>
      </c>
      <c r="I173" s="4">
        <f t="shared" si="84"/>
        <v>0</v>
      </c>
      <c r="J173" s="4">
        <f>IF(J139=0,0,J139+4000)</f>
        <v>0</v>
      </c>
      <c r="K173" s="4">
        <f>IF(K139=0,0,K139+4000)</f>
        <v>14000</v>
      </c>
      <c r="L173" s="4">
        <v>0</v>
      </c>
      <c r="M173" s="4">
        <v>0</v>
      </c>
      <c r="N173" s="4">
        <v>0</v>
      </c>
      <c r="O173" s="4">
        <f>IF(J173=0,0,VLOOKUP(C173&amp;E173,系数!AT:AU,2,0))</f>
        <v>0</v>
      </c>
      <c r="P173" s="4">
        <f>IF(K173=0,0,VLOOKUP(C173&amp;E173,系数!AT:AU,2,0))</f>
        <v>100</v>
      </c>
      <c r="Q173" s="4">
        <f>ROUNDUP(Q139*1.7,-1)</f>
        <v>210</v>
      </c>
      <c r="R173" s="6">
        <f t="shared" si="91"/>
        <v>5120879</v>
      </c>
      <c r="S173" s="4">
        <f>VLOOKUP(C173&amp;","&amp;E173,系数!$V$2:$W$22,2,0)</f>
        <v>100</v>
      </c>
      <c r="T173" s="4">
        <f>VLOOKUP(C173&amp;","&amp;E173,系数!$V$2:$X$22,3,0)</f>
        <v>8000</v>
      </c>
      <c r="U173" s="4" t="s">
        <v>40</v>
      </c>
      <c r="V173" s="6">
        <f t="shared" si="86"/>
        <v>5120879</v>
      </c>
      <c r="W173" s="4">
        <f t="shared" si="94"/>
        <v>87</v>
      </c>
      <c r="X173" s="4">
        <f t="shared" si="125"/>
        <v>15400</v>
      </c>
      <c r="Y173" s="4" t="s">
        <v>91</v>
      </c>
      <c r="Z173" s="6"/>
      <c r="AA173" s="4">
        <f t="shared" si="126"/>
        <v>13000</v>
      </c>
      <c r="AB173" s="4">
        <f>VLOOKUP(E173,系数!$AL$1:$AP$8,MATCH(升星!C173,圣物升星,0),0)</f>
        <v>0</v>
      </c>
    </row>
    <row r="174" spans="1:28" x14ac:dyDescent="0.3">
      <c r="A174" s="4">
        <v>81000002</v>
      </c>
      <c r="B174" s="4">
        <f>VLOOKUP(A174,属性!A:G,7,0)</f>
        <v>1</v>
      </c>
      <c r="C174" s="4">
        <f>INDEX(属性!E:E,MATCH(升星!A174,属性!A:A,0))</f>
        <v>2</v>
      </c>
      <c r="D174" s="4" t="str">
        <f>INDEX(属性!I:I,MATCH(升星!A174,属性!A:A,0))</f>
        <v>critical</v>
      </c>
      <c r="E174" s="4">
        <f t="shared" si="89"/>
        <v>5</v>
      </c>
      <c r="F174" s="11">
        <f t="shared" si="92"/>
        <v>50</v>
      </c>
      <c r="G174" s="4">
        <v>0</v>
      </c>
      <c r="H174" s="4">
        <f t="shared" si="83"/>
        <v>0</v>
      </c>
      <c r="I174" s="4">
        <f t="shared" si="84"/>
        <v>0</v>
      </c>
      <c r="J174" s="4">
        <f t="shared" ref="J174:K174" si="134">IF(J140=0,0,J140+4000)</f>
        <v>0</v>
      </c>
      <c r="K174" s="4">
        <f t="shared" si="134"/>
        <v>14000</v>
      </c>
      <c r="L174" s="4">
        <v>0</v>
      </c>
      <c r="M174" s="4">
        <v>0</v>
      </c>
      <c r="N174" s="4">
        <v>0</v>
      </c>
      <c r="O174" s="4">
        <f>IF(J174=0,0,VLOOKUP(C174&amp;E174,系数!AT:AU,2,0))</f>
        <v>0</v>
      </c>
      <c r="P174" s="4">
        <f>IF(K174=0,0,VLOOKUP(C174&amp;E174,系数!AT:AU,2,0))</f>
        <v>100</v>
      </c>
      <c r="Q174" s="4">
        <f t="shared" ref="Q174:Q237" si="135">ROUNDUP(Q140*1.7,-1)</f>
        <v>120</v>
      </c>
      <c r="R174" s="6">
        <f t="shared" si="91"/>
        <v>5120879</v>
      </c>
      <c r="S174" s="4">
        <f>VLOOKUP(C174&amp;","&amp;E174,系数!$V$2:$W$22,2,0)</f>
        <v>100</v>
      </c>
      <c r="T174" s="4">
        <f>VLOOKUP(C174&amp;","&amp;E174,系数!$V$2:$X$22,3,0)</f>
        <v>8000</v>
      </c>
      <c r="U174" s="4" t="s">
        <v>40</v>
      </c>
      <c r="V174" s="6">
        <f t="shared" si="86"/>
        <v>5120879</v>
      </c>
      <c r="W174" s="4">
        <f t="shared" si="94"/>
        <v>87</v>
      </c>
      <c r="X174" s="4">
        <f t="shared" si="125"/>
        <v>15400</v>
      </c>
      <c r="Y174" s="4" t="s">
        <v>91</v>
      </c>
      <c r="Z174" s="6"/>
      <c r="AA174" s="4">
        <f t="shared" si="126"/>
        <v>13000</v>
      </c>
      <c r="AB174" s="4">
        <f>VLOOKUP(E174,系数!$AL$1:$AP$8,MATCH(升星!C174,圣物升星,0),0)</f>
        <v>0</v>
      </c>
    </row>
    <row r="175" spans="1:28" x14ac:dyDescent="0.3">
      <c r="A175" s="4">
        <v>81000003</v>
      </c>
      <c r="B175" s="4">
        <f>VLOOKUP(A175,属性!A:G,7,0)</f>
        <v>2</v>
      </c>
      <c r="C175" s="4">
        <f>INDEX(属性!E:E,MATCH(升星!A175,属性!A:A,0))</f>
        <v>2</v>
      </c>
      <c r="D175" s="4" t="str">
        <f>INDEX(属性!I:I,MATCH(升星!A175,属性!A:A,0))</f>
        <v>dodge</v>
      </c>
      <c r="E175" s="4">
        <f t="shared" si="89"/>
        <v>5</v>
      </c>
      <c r="F175" s="11">
        <f t="shared" si="92"/>
        <v>50</v>
      </c>
      <c r="G175" s="4">
        <v>0</v>
      </c>
      <c r="H175" s="4">
        <f t="shared" si="83"/>
        <v>0</v>
      </c>
      <c r="I175" s="4">
        <f t="shared" si="84"/>
        <v>0</v>
      </c>
      <c r="J175" s="4">
        <f t="shared" ref="J175:K175" si="136">IF(J141=0,0,J141+4000)</f>
        <v>14000</v>
      </c>
      <c r="K175" s="4">
        <f t="shared" si="136"/>
        <v>0</v>
      </c>
      <c r="L175" s="4">
        <v>0</v>
      </c>
      <c r="M175" s="4">
        <v>0</v>
      </c>
      <c r="N175" s="4">
        <v>0</v>
      </c>
      <c r="O175" s="4">
        <f>IF(J175=0,0,VLOOKUP(C175&amp;E175,系数!AT:AU,2,0))</f>
        <v>100</v>
      </c>
      <c r="P175" s="4">
        <f>IF(K175=0,0,VLOOKUP(C175&amp;E175,系数!AT:AU,2,0))</f>
        <v>0</v>
      </c>
      <c r="Q175" s="4">
        <f t="shared" si="135"/>
        <v>210</v>
      </c>
      <c r="R175" s="6">
        <f t="shared" si="91"/>
        <v>5120879</v>
      </c>
      <c r="S175" s="4">
        <f>VLOOKUP(C175&amp;","&amp;E175,系数!$V$2:$W$22,2,0)</f>
        <v>100</v>
      </c>
      <c r="T175" s="4">
        <f>VLOOKUP(C175&amp;","&amp;E175,系数!$V$2:$X$22,3,0)</f>
        <v>8000</v>
      </c>
      <c r="U175" s="4" t="s">
        <v>40</v>
      </c>
      <c r="V175" s="6">
        <f t="shared" si="86"/>
        <v>5120879</v>
      </c>
      <c r="W175" s="4">
        <f t="shared" si="94"/>
        <v>87</v>
      </c>
      <c r="X175" s="4">
        <f t="shared" si="125"/>
        <v>15400</v>
      </c>
      <c r="Y175" s="4" t="s">
        <v>91</v>
      </c>
      <c r="Z175" s="6"/>
      <c r="AA175" s="4">
        <f t="shared" si="126"/>
        <v>13000</v>
      </c>
      <c r="AB175" s="4">
        <f>VLOOKUP(E175,系数!$AL$1:$AP$8,MATCH(升星!C175,圣物升星,0),0)</f>
        <v>0</v>
      </c>
    </row>
    <row r="176" spans="1:28" x14ac:dyDescent="0.3">
      <c r="A176" s="4">
        <v>81000004</v>
      </c>
      <c r="B176" s="4">
        <f>VLOOKUP(A176,属性!A:G,7,0)</f>
        <v>2</v>
      </c>
      <c r="C176" s="4">
        <f>INDEX(属性!E:E,MATCH(升星!A176,属性!A:A,0))</f>
        <v>2</v>
      </c>
      <c r="D176" s="4" t="str">
        <f>INDEX(属性!I:I,MATCH(升星!A176,属性!A:A,0))</f>
        <v>resilience</v>
      </c>
      <c r="E176" s="4">
        <f t="shared" si="89"/>
        <v>5</v>
      </c>
      <c r="F176" s="11">
        <f t="shared" si="92"/>
        <v>50</v>
      </c>
      <c r="G176" s="4">
        <v>0</v>
      </c>
      <c r="H176" s="4">
        <f t="shared" si="83"/>
        <v>0</v>
      </c>
      <c r="I176" s="4">
        <f t="shared" si="84"/>
        <v>0</v>
      </c>
      <c r="J176" s="4">
        <f t="shared" ref="J176:K176" si="137">IF(J142=0,0,J142+4000)</f>
        <v>14000</v>
      </c>
      <c r="K176" s="4">
        <f t="shared" si="137"/>
        <v>0</v>
      </c>
      <c r="L176" s="4">
        <v>0</v>
      </c>
      <c r="M176" s="4">
        <v>0</v>
      </c>
      <c r="N176" s="4">
        <v>0</v>
      </c>
      <c r="O176" s="4">
        <f>IF(J176=0,0,VLOOKUP(C176&amp;E176,系数!AT:AU,2,0))</f>
        <v>100</v>
      </c>
      <c r="P176" s="4">
        <f>IF(K176=0,0,VLOOKUP(C176&amp;E176,系数!AT:AU,2,0))</f>
        <v>0</v>
      </c>
      <c r="Q176" s="4">
        <f t="shared" si="135"/>
        <v>120</v>
      </c>
      <c r="R176" s="6">
        <f t="shared" si="91"/>
        <v>5120879</v>
      </c>
      <c r="S176" s="4">
        <f>VLOOKUP(C176&amp;","&amp;E176,系数!$V$2:$W$22,2,0)</f>
        <v>100</v>
      </c>
      <c r="T176" s="4">
        <f>VLOOKUP(C176&amp;","&amp;E176,系数!$V$2:$X$22,3,0)</f>
        <v>8000</v>
      </c>
      <c r="U176" s="4" t="s">
        <v>40</v>
      </c>
      <c r="V176" s="6">
        <f t="shared" si="86"/>
        <v>5120879</v>
      </c>
      <c r="W176" s="4">
        <f t="shared" si="94"/>
        <v>87</v>
      </c>
      <c r="X176" s="4">
        <f t="shared" si="125"/>
        <v>15400</v>
      </c>
      <c r="Y176" s="4" t="s">
        <v>91</v>
      </c>
      <c r="Z176" s="6"/>
      <c r="AA176" s="4">
        <f t="shared" si="126"/>
        <v>13000</v>
      </c>
      <c r="AB176" s="4">
        <f>VLOOKUP(E176,系数!$AL$1:$AP$8,MATCH(升星!C176,圣物升星,0),0)</f>
        <v>0</v>
      </c>
    </row>
    <row r="177" spans="1:28" x14ac:dyDescent="0.3">
      <c r="A177" s="4">
        <v>81000005</v>
      </c>
      <c r="B177" s="4">
        <f>VLOOKUP(A177,属性!A:G,7,0)</f>
        <v>1</v>
      </c>
      <c r="C177" s="4">
        <f>INDEX(属性!E:E,MATCH(升星!A177,属性!A:A,0))</f>
        <v>2</v>
      </c>
      <c r="D177" s="4" t="str">
        <f>INDEX(属性!I:I,MATCH(升星!A177,属性!A:A,0))</f>
        <v>heal</v>
      </c>
      <c r="E177" s="4">
        <f t="shared" si="89"/>
        <v>5</v>
      </c>
      <c r="F177" s="11">
        <f t="shared" si="92"/>
        <v>50</v>
      </c>
      <c r="G177" s="4">
        <v>0</v>
      </c>
      <c r="H177" s="4">
        <f t="shared" si="83"/>
        <v>0</v>
      </c>
      <c r="I177" s="4">
        <f t="shared" si="84"/>
        <v>0</v>
      </c>
      <c r="J177" s="4">
        <f t="shared" ref="J177:K177" si="138">IF(J143=0,0,J143+4000)</f>
        <v>0</v>
      </c>
      <c r="K177" s="4">
        <f t="shared" si="138"/>
        <v>14000</v>
      </c>
      <c r="L177" s="4">
        <v>0</v>
      </c>
      <c r="M177" s="4">
        <v>0</v>
      </c>
      <c r="N177" s="4">
        <v>0</v>
      </c>
      <c r="O177" s="4">
        <f>IF(J177=0,0,VLOOKUP(C177&amp;E177,系数!AT:AU,2,0))</f>
        <v>0</v>
      </c>
      <c r="P177" s="4">
        <f>IF(K177=0,0,VLOOKUP(C177&amp;E177,系数!AT:AU,2,0))</f>
        <v>100</v>
      </c>
      <c r="Q177" s="4">
        <f t="shared" si="135"/>
        <v>630</v>
      </c>
      <c r="R177" s="6">
        <f t="shared" si="91"/>
        <v>5120879</v>
      </c>
      <c r="S177" s="4">
        <f>VLOOKUP(C177&amp;","&amp;E177,系数!$V$2:$W$22,2,0)</f>
        <v>100</v>
      </c>
      <c r="T177" s="4">
        <f>VLOOKUP(C177&amp;","&amp;E177,系数!$V$2:$X$22,3,0)</f>
        <v>8000</v>
      </c>
      <c r="U177" s="4" t="s">
        <v>40</v>
      </c>
      <c r="V177" s="6">
        <f t="shared" si="86"/>
        <v>5120879</v>
      </c>
      <c r="W177" s="4">
        <f t="shared" si="94"/>
        <v>87</v>
      </c>
      <c r="X177" s="4">
        <f t="shared" si="125"/>
        <v>15400</v>
      </c>
      <c r="Y177" s="4" t="s">
        <v>91</v>
      </c>
      <c r="Z177" s="6"/>
      <c r="AA177" s="4">
        <f t="shared" si="126"/>
        <v>13000</v>
      </c>
      <c r="AB177" s="4">
        <f>VLOOKUP(E177,系数!$AL$1:$AP$8,MATCH(升星!C177,圣物升星,0),0)</f>
        <v>0</v>
      </c>
    </row>
    <row r="178" spans="1:28" x14ac:dyDescent="0.3">
      <c r="A178" s="4">
        <v>81000006</v>
      </c>
      <c r="B178" s="4">
        <f>VLOOKUP(A178,属性!A:G,7,0)</f>
        <v>2</v>
      </c>
      <c r="C178" s="4">
        <f>INDEX(属性!E:E,MATCH(升星!A178,属性!A:A,0))</f>
        <v>2</v>
      </c>
      <c r="D178" s="4" t="str">
        <f>INDEX(属性!I:I,MATCH(升星!A178,属性!A:A,0))</f>
        <v>block</v>
      </c>
      <c r="E178" s="4">
        <f t="shared" si="89"/>
        <v>5</v>
      </c>
      <c r="F178" s="11">
        <f t="shared" si="92"/>
        <v>50</v>
      </c>
      <c r="G178" s="4">
        <v>0</v>
      </c>
      <c r="H178" s="4">
        <f t="shared" si="83"/>
        <v>0</v>
      </c>
      <c r="I178" s="4">
        <f t="shared" si="84"/>
        <v>0</v>
      </c>
      <c r="J178" s="4">
        <f t="shared" ref="J178:K178" si="139">IF(J144=0,0,J144+4000)</f>
        <v>14000</v>
      </c>
      <c r="K178" s="4">
        <f t="shared" si="139"/>
        <v>0</v>
      </c>
      <c r="L178" s="4">
        <v>0</v>
      </c>
      <c r="M178" s="4">
        <v>0</v>
      </c>
      <c r="N178" s="4">
        <v>0</v>
      </c>
      <c r="O178" s="4">
        <f>IF(J178=0,0,VLOOKUP(C178&amp;E178,系数!AT:AU,2,0))</f>
        <v>100</v>
      </c>
      <c r="P178" s="4">
        <f>IF(K178=0,0,VLOOKUP(C178&amp;E178,系数!AT:AU,2,0))</f>
        <v>0</v>
      </c>
      <c r="Q178" s="4">
        <f t="shared" si="135"/>
        <v>210</v>
      </c>
      <c r="R178" s="6">
        <f t="shared" si="91"/>
        <v>5120879</v>
      </c>
      <c r="S178" s="4">
        <f>VLOOKUP(C178&amp;","&amp;E178,系数!$V$2:$W$22,2,0)</f>
        <v>100</v>
      </c>
      <c r="T178" s="4">
        <f>VLOOKUP(C178&amp;","&amp;E178,系数!$V$2:$X$22,3,0)</f>
        <v>8000</v>
      </c>
      <c r="U178" s="4" t="s">
        <v>40</v>
      </c>
      <c r="V178" s="6">
        <f t="shared" si="86"/>
        <v>5120879</v>
      </c>
      <c r="W178" s="4">
        <f t="shared" si="94"/>
        <v>87</v>
      </c>
      <c r="X178" s="4">
        <f t="shared" si="125"/>
        <v>15400</v>
      </c>
      <c r="Y178" s="4" t="s">
        <v>91</v>
      </c>
      <c r="Z178" s="6"/>
      <c r="AA178" s="4">
        <f t="shared" si="126"/>
        <v>13000</v>
      </c>
      <c r="AB178" s="4">
        <f>VLOOKUP(E178,系数!$AL$1:$AP$8,MATCH(升星!C178,圣物升星,0),0)</f>
        <v>0</v>
      </c>
    </row>
    <row r="179" spans="1:28" x14ac:dyDescent="0.3">
      <c r="A179" s="4">
        <v>81000007</v>
      </c>
      <c r="B179" s="4">
        <f>VLOOKUP(A179,属性!A:G,7,0)</f>
        <v>1</v>
      </c>
      <c r="C179" s="4">
        <f>INDEX(属性!E:E,MATCH(升星!A179,属性!A:A,0))</f>
        <v>3</v>
      </c>
      <c r="D179" s="4" t="str">
        <f>INDEX(属性!I:I,MATCH(升星!A179,属性!A:A,0))</f>
        <v>hit</v>
      </c>
      <c r="E179" s="4">
        <f t="shared" si="89"/>
        <v>5</v>
      </c>
      <c r="F179" s="11">
        <f t="shared" si="92"/>
        <v>50</v>
      </c>
      <c r="G179" s="4">
        <v>0</v>
      </c>
      <c r="H179" s="4">
        <f t="shared" si="83"/>
        <v>0</v>
      </c>
      <c r="I179" s="4">
        <f t="shared" si="84"/>
        <v>0</v>
      </c>
      <c r="J179" s="4">
        <f t="shared" ref="J179:K179" si="140">IF(J145=0,0,J145+4000)</f>
        <v>0</v>
      </c>
      <c r="K179" s="4">
        <f t="shared" si="140"/>
        <v>14000</v>
      </c>
      <c r="L179" s="4">
        <v>0</v>
      </c>
      <c r="M179" s="4">
        <v>0</v>
      </c>
      <c r="N179" s="4">
        <v>0</v>
      </c>
      <c r="O179" s="4">
        <f>IF(J179=0,0,VLOOKUP(C179&amp;E179,系数!AT:AU,2,0))</f>
        <v>0</v>
      </c>
      <c r="P179" s="4">
        <f>IF(K179=0,0,VLOOKUP(C179&amp;E179,系数!AT:AU,2,0))</f>
        <v>150</v>
      </c>
      <c r="Q179" s="4">
        <f t="shared" si="135"/>
        <v>280</v>
      </c>
      <c r="R179" s="6">
        <f t="shared" si="91"/>
        <v>5120880</v>
      </c>
      <c r="S179" s="4">
        <f>VLOOKUP(C179&amp;","&amp;E179,系数!$V$2:$W$22,2,0)</f>
        <v>100</v>
      </c>
      <c r="T179" s="4">
        <f>VLOOKUP(C179&amp;","&amp;E179,系数!$V$2:$X$22,3,0)</f>
        <v>8000</v>
      </c>
      <c r="U179" s="4" t="s">
        <v>40</v>
      </c>
      <c r="V179" s="6">
        <f t="shared" si="86"/>
        <v>5120880</v>
      </c>
      <c r="W179" s="4">
        <f t="shared" si="94"/>
        <v>87</v>
      </c>
      <c r="X179" s="4">
        <f t="shared" si="125"/>
        <v>15400</v>
      </c>
      <c r="Y179" s="4" t="s">
        <v>91</v>
      </c>
      <c r="Z179" s="6"/>
      <c r="AA179" s="4">
        <f t="shared" si="126"/>
        <v>13000</v>
      </c>
      <c r="AB179" s="4">
        <f>VLOOKUP(E179,系数!$AL$1:$AP$8,MATCH(升星!C179,圣物升星,0),0)</f>
        <v>0</v>
      </c>
    </row>
    <row r="180" spans="1:28" x14ac:dyDescent="0.3">
      <c r="A180" s="4">
        <v>81000008</v>
      </c>
      <c r="B180" s="4">
        <f>VLOOKUP(A180,属性!A:G,7,0)</f>
        <v>2</v>
      </c>
      <c r="C180" s="4">
        <f>INDEX(属性!E:E,MATCH(升星!A180,属性!A:A,0))</f>
        <v>3</v>
      </c>
      <c r="D180" s="4" t="str">
        <f>INDEX(属性!I:I,MATCH(升星!A180,属性!A:A,0))</f>
        <v>critical</v>
      </c>
      <c r="E180" s="4">
        <f t="shared" si="89"/>
        <v>5</v>
      </c>
      <c r="F180" s="11">
        <f t="shared" si="92"/>
        <v>50</v>
      </c>
      <c r="G180" s="4">
        <v>0</v>
      </c>
      <c r="H180" s="4">
        <f t="shared" si="83"/>
        <v>0</v>
      </c>
      <c r="I180" s="4">
        <f t="shared" si="84"/>
        <v>0</v>
      </c>
      <c r="J180" s="4">
        <f t="shared" ref="J180:K180" si="141">IF(J146=0,0,J146+4000)</f>
        <v>14000</v>
      </c>
      <c r="K180" s="4">
        <f t="shared" si="141"/>
        <v>0</v>
      </c>
      <c r="L180" s="4">
        <v>0</v>
      </c>
      <c r="M180" s="4">
        <v>0</v>
      </c>
      <c r="N180" s="4">
        <v>0</v>
      </c>
      <c r="O180" s="4">
        <f>IF(J180=0,0,VLOOKUP(C180&amp;E180,系数!AT:AU,2,0))</f>
        <v>150</v>
      </c>
      <c r="P180" s="4">
        <f>IF(K180=0,0,VLOOKUP(C180&amp;E180,系数!AT:AU,2,0))</f>
        <v>0</v>
      </c>
      <c r="Q180" s="4">
        <f t="shared" si="135"/>
        <v>140</v>
      </c>
      <c r="R180" s="6">
        <f t="shared" si="91"/>
        <v>5120880</v>
      </c>
      <c r="S180" s="4">
        <f>VLOOKUP(C180&amp;","&amp;E180,系数!$V$2:$W$22,2,0)</f>
        <v>100</v>
      </c>
      <c r="T180" s="4">
        <f>VLOOKUP(C180&amp;","&amp;E180,系数!$V$2:$X$22,3,0)</f>
        <v>8000</v>
      </c>
      <c r="U180" s="4" t="s">
        <v>40</v>
      </c>
      <c r="V180" s="6">
        <f t="shared" si="86"/>
        <v>5120880</v>
      </c>
      <c r="W180" s="4">
        <f t="shared" si="94"/>
        <v>87</v>
      </c>
      <c r="X180" s="4">
        <f t="shared" si="125"/>
        <v>15400</v>
      </c>
      <c r="Y180" s="4" t="s">
        <v>91</v>
      </c>
      <c r="Z180" s="6"/>
      <c r="AA180" s="4">
        <f t="shared" si="126"/>
        <v>13000</v>
      </c>
      <c r="AB180" s="4">
        <f>VLOOKUP(E180,系数!$AL$1:$AP$8,MATCH(升星!C180,圣物升星,0),0)</f>
        <v>0</v>
      </c>
    </row>
    <row r="181" spans="1:28" x14ac:dyDescent="0.3">
      <c r="A181" s="4">
        <v>81000009</v>
      </c>
      <c r="B181" s="4">
        <f>VLOOKUP(A181,属性!A:G,7,0)</f>
        <v>1</v>
      </c>
      <c r="C181" s="4">
        <f>INDEX(属性!E:E,MATCH(升星!A181,属性!A:A,0))</f>
        <v>3</v>
      </c>
      <c r="D181" s="4" t="str">
        <f>INDEX(属性!I:I,MATCH(升星!A181,属性!A:A,0))</f>
        <v>dodge</v>
      </c>
      <c r="E181" s="4">
        <f t="shared" si="89"/>
        <v>5</v>
      </c>
      <c r="F181" s="11">
        <f t="shared" si="92"/>
        <v>50</v>
      </c>
      <c r="G181" s="4">
        <v>0</v>
      </c>
      <c r="H181" s="4">
        <f t="shared" si="83"/>
        <v>0</v>
      </c>
      <c r="I181" s="4">
        <f t="shared" si="84"/>
        <v>0</v>
      </c>
      <c r="J181" s="4">
        <f t="shared" ref="J181:K181" si="142">IF(J147=0,0,J147+4000)</f>
        <v>0</v>
      </c>
      <c r="K181" s="4">
        <f t="shared" si="142"/>
        <v>14000</v>
      </c>
      <c r="L181" s="4">
        <v>0</v>
      </c>
      <c r="M181" s="4">
        <v>0</v>
      </c>
      <c r="N181" s="4">
        <v>0</v>
      </c>
      <c r="O181" s="4">
        <f>IF(J181=0,0,VLOOKUP(C181&amp;E181,系数!AT:AU,2,0))</f>
        <v>0</v>
      </c>
      <c r="P181" s="4">
        <f>IF(K181=0,0,VLOOKUP(C181&amp;E181,系数!AT:AU,2,0))</f>
        <v>150</v>
      </c>
      <c r="Q181" s="4">
        <f t="shared" si="135"/>
        <v>280</v>
      </c>
      <c r="R181" s="6">
        <f t="shared" si="91"/>
        <v>5120880</v>
      </c>
      <c r="S181" s="4">
        <f>VLOOKUP(C181&amp;","&amp;E181,系数!$V$2:$W$22,2,0)</f>
        <v>100</v>
      </c>
      <c r="T181" s="4">
        <f>VLOOKUP(C181&amp;","&amp;E181,系数!$V$2:$X$22,3,0)</f>
        <v>8000</v>
      </c>
      <c r="U181" s="4" t="s">
        <v>40</v>
      </c>
      <c r="V181" s="6">
        <f t="shared" si="86"/>
        <v>5120880</v>
      </c>
      <c r="W181" s="4">
        <f t="shared" si="94"/>
        <v>87</v>
      </c>
      <c r="X181" s="4">
        <f t="shared" si="125"/>
        <v>15400</v>
      </c>
      <c r="Y181" s="4" t="s">
        <v>91</v>
      </c>
      <c r="Z181" s="6"/>
      <c r="AA181" s="4">
        <f t="shared" si="126"/>
        <v>13000</v>
      </c>
      <c r="AB181" s="4">
        <f>VLOOKUP(E181,系数!$AL$1:$AP$8,MATCH(升星!C181,圣物升星,0),0)</f>
        <v>0</v>
      </c>
    </row>
    <row r="182" spans="1:28" x14ac:dyDescent="0.3">
      <c r="A182" s="4">
        <v>81000010</v>
      </c>
      <c r="B182" s="4">
        <f>VLOOKUP(A182,属性!A:G,7,0)</f>
        <v>2</v>
      </c>
      <c r="C182" s="4">
        <f>INDEX(属性!E:E,MATCH(升星!A182,属性!A:A,0))</f>
        <v>3</v>
      </c>
      <c r="D182" s="4" t="str">
        <f>INDEX(属性!I:I,MATCH(升星!A182,属性!A:A,0))</f>
        <v>resilience</v>
      </c>
      <c r="E182" s="4">
        <f t="shared" si="89"/>
        <v>5</v>
      </c>
      <c r="F182" s="11">
        <f t="shared" si="92"/>
        <v>50</v>
      </c>
      <c r="G182" s="4">
        <v>0</v>
      </c>
      <c r="H182" s="4">
        <f t="shared" si="83"/>
        <v>0</v>
      </c>
      <c r="I182" s="4">
        <f t="shared" si="84"/>
        <v>0</v>
      </c>
      <c r="J182" s="4">
        <f t="shared" ref="J182:K182" si="143">IF(J148=0,0,J148+4000)</f>
        <v>14000</v>
      </c>
      <c r="K182" s="4">
        <f t="shared" si="143"/>
        <v>0</v>
      </c>
      <c r="L182" s="4">
        <v>0</v>
      </c>
      <c r="M182" s="4">
        <v>0</v>
      </c>
      <c r="N182" s="4">
        <v>0</v>
      </c>
      <c r="O182" s="4">
        <f>IF(J182=0,0,VLOOKUP(C182&amp;E182,系数!AT:AU,2,0))</f>
        <v>150</v>
      </c>
      <c r="P182" s="4">
        <f>IF(K182=0,0,VLOOKUP(C182&amp;E182,系数!AT:AU,2,0))</f>
        <v>0</v>
      </c>
      <c r="Q182" s="4">
        <f t="shared" si="135"/>
        <v>140</v>
      </c>
      <c r="R182" s="6">
        <f t="shared" si="91"/>
        <v>5120880</v>
      </c>
      <c r="S182" s="4">
        <f>VLOOKUP(C182&amp;","&amp;E182,系数!$V$2:$W$22,2,0)</f>
        <v>100</v>
      </c>
      <c r="T182" s="4">
        <f>VLOOKUP(C182&amp;","&amp;E182,系数!$V$2:$X$22,3,0)</f>
        <v>8000</v>
      </c>
      <c r="U182" s="4" t="s">
        <v>40</v>
      </c>
      <c r="V182" s="6">
        <f t="shared" si="86"/>
        <v>5120880</v>
      </c>
      <c r="W182" s="4">
        <f t="shared" si="94"/>
        <v>87</v>
      </c>
      <c r="X182" s="4">
        <f t="shared" si="125"/>
        <v>15400</v>
      </c>
      <c r="Y182" s="4" t="s">
        <v>91</v>
      </c>
      <c r="Z182" s="6"/>
      <c r="AA182" s="4">
        <f t="shared" si="126"/>
        <v>13000</v>
      </c>
      <c r="AB182" s="4">
        <f>VLOOKUP(E182,系数!$AL$1:$AP$8,MATCH(升星!C182,圣物升星,0),0)</f>
        <v>0</v>
      </c>
    </row>
    <row r="183" spans="1:28" x14ac:dyDescent="0.3">
      <c r="A183" s="4">
        <v>81000011</v>
      </c>
      <c r="B183" s="4">
        <f>VLOOKUP(A183,属性!A:G,7,0)</f>
        <v>1</v>
      </c>
      <c r="C183" s="4">
        <f>INDEX(属性!E:E,MATCH(升星!A183,属性!A:A,0))</f>
        <v>4</v>
      </c>
      <c r="D183" s="4" t="str">
        <f>INDEX(属性!I:I,MATCH(升星!A183,属性!A:A,0))</f>
        <v>hit</v>
      </c>
      <c r="E183" s="4">
        <f t="shared" si="89"/>
        <v>5</v>
      </c>
      <c r="F183" s="11">
        <f t="shared" si="92"/>
        <v>50</v>
      </c>
      <c r="G183" s="4">
        <v>0</v>
      </c>
      <c r="H183" s="4">
        <f t="shared" si="83"/>
        <v>0</v>
      </c>
      <c r="I183" s="4">
        <f t="shared" si="84"/>
        <v>0</v>
      </c>
      <c r="J183" s="4">
        <f t="shared" ref="J183:K183" si="144">IF(J149=0,0,J149+4000)</f>
        <v>0</v>
      </c>
      <c r="K183" s="4">
        <f t="shared" si="144"/>
        <v>14000</v>
      </c>
      <c r="L183" s="4">
        <v>0</v>
      </c>
      <c r="M183" s="4">
        <v>0</v>
      </c>
      <c r="N183" s="4">
        <v>0</v>
      </c>
      <c r="O183" s="4">
        <f>IF(J183=0,0,VLOOKUP(C183&amp;E183,系数!AT:AU,2,0))</f>
        <v>0</v>
      </c>
      <c r="P183" s="4">
        <f>IF(K183=0,0,VLOOKUP(C183&amp;E183,系数!AT:AU,2,0))</f>
        <v>250</v>
      </c>
      <c r="Q183" s="4">
        <f t="shared" si="135"/>
        <v>360</v>
      </c>
      <c r="R183" s="6">
        <f t="shared" si="91"/>
        <v>5120881</v>
      </c>
      <c r="S183" s="4">
        <f>VLOOKUP(C183&amp;","&amp;E183,系数!$V$2:$W$22,2,0)</f>
        <v>100</v>
      </c>
      <c r="T183" s="4">
        <f>VLOOKUP(C183&amp;","&amp;E183,系数!$V$2:$X$22,3,0)</f>
        <v>8000</v>
      </c>
      <c r="U183" s="4" t="s">
        <v>40</v>
      </c>
      <c r="V183" s="6">
        <f t="shared" si="86"/>
        <v>5120881</v>
      </c>
      <c r="W183" s="4">
        <f t="shared" si="94"/>
        <v>87</v>
      </c>
      <c r="X183" s="4">
        <f t="shared" si="125"/>
        <v>15400</v>
      </c>
      <c r="Y183" s="4" t="s">
        <v>91</v>
      </c>
      <c r="Z183" s="6"/>
      <c r="AA183" s="4">
        <f t="shared" si="126"/>
        <v>13000</v>
      </c>
      <c r="AB183" s="4">
        <f>VLOOKUP(E183,系数!$AL$1:$AP$8,MATCH(升星!C183,圣物升星,0),0)</f>
        <v>25</v>
      </c>
    </row>
    <row r="184" spans="1:28" x14ac:dyDescent="0.3">
      <c r="A184" s="4">
        <v>81000012</v>
      </c>
      <c r="B184" s="4">
        <f>VLOOKUP(A184,属性!A:G,7,0)</f>
        <v>1</v>
      </c>
      <c r="C184" s="4">
        <f>INDEX(属性!E:E,MATCH(升星!A184,属性!A:A,0))</f>
        <v>4</v>
      </c>
      <c r="D184" s="4" t="str">
        <f>INDEX(属性!I:I,MATCH(升星!A184,属性!A:A,0))</f>
        <v>critical</v>
      </c>
      <c r="E184" s="4">
        <f t="shared" si="89"/>
        <v>5</v>
      </c>
      <c r="F184" s="11">
        <f t="shared" si="92"/>
        <v>50</v>
      </c>
      <c r="G184" s="4">
        <v>0</v>
      </c>
      <c r="H184" s="4">
        <f t="shared" si="83"/>
        <v>0</v>
      </c>
      <c r="I184" s="4">
        <f t="shared" si="84"/>
        <v>0</v>
      </c>
      <c r="J184" s="4">
        <f t="shared" ref="J184:K184" si="145">IF(J150=0,0,J150+4000)</f>
        <v>0</v>
      </c>
      <c r="K184" s="4">
        <f t="shared" si="145"/>
        <v>14000</v>
      </c>
      <c r="L184" s="4">
        <v>0</v>
      </c>
      <c r="M184" s="4">
        <v>0</v>
      </c>
      <c r="N184" s="4">
        <v>0</v>
      </c>
      <c r="O184" s="4">
        <f>IF(J184=0,0,VLOOKUP(C184&amp;E184,系数!AT:AU,2,0))</f>
        <v>0</v>
      </c>
      <c r="P184" s="4">
        <f>IF(K184=0,0,VLOOKUP(C184&amp;E184,系数!AT:AU,2,0))</f>
        <v>250</v>
      </c>
      <c r="Q184" s="4">
        <f t="shared" si="135"/>
        <v>210</v>
      </c>
      <c r="R184" s="6">
        <f t="shared" si="91"/>
        <v>5120881</v>
      </c>
      <c r="S184" s="4">
        <f>VLOOKUP(C184&amp;","&amp;E184,系数!$V$2:$W$22,2,0)</f>
        <v>100</v>
      </c>
      <c r="T184" s="4">
        <f>VLOOKUP(C184&amp;","&amp;E184,系数!$V$2:$X$22,3,0)</f>
        <v>8000</v>
      </c>
      <c r="U184" s="4" t="s">
        <v>40</v>
      </c>
      <c r="V184" s="6">
        <f t="shared" si="86"/>
        <v>5120881</v>
      </c>
      <c r="W184" s="4">
        <f t="shared" si="94"/>
        <v>87</v>
      </c>
      <c r="X184" s="4">
        <f t="shared" si="125"/>
        <v>15400</v>
      </c>
      <c r="Y184" s="4" t="s">
        <v>91</v>
      </c>
      <c r="Z184" s="6"/>
      <c r="AA184" s="4">
        <f t="shared" si="126"/>
        <v>13000</v>
      </c>
      <c r="AB184" s="4">
        <f>VLOOKUP(E184,系数!$AL$1:$AP$8,MATCH(升星!C184,圣物升星,0),0)</f>
        <v>25</v>
      </c>
    </row>
    <row r="185" spans="1:28" x14ac:dyDescent="0.3">
      <c r="A185" s="4">
        <v>81000013</v>
      </c>
      <c r="B185" s="4">
        <f>VLOOKUP(A185,属性!A:G,7,0)</f>
        <v>1</v>
      </c>
      <c r="C185" s="4">
        <f>INDEX(属性!E:E,MATCH(升星!A185,属性!A:A,0))</f>
        <v>4</v>
      </c>
      <c r="D185" s="4" t="str">
        <f>INDEX(属性!I:I,MATCH(升星!A185,属性!A:A,0))</f>
        <v>broke</v>
      </c>
      <c r="E185" s="4">
        <f t="shared" si="89"/>
        <v>5</v>
      </c>
      <c r="F185" s="11">
        <f t="shared" si="92"/>
        <v>50</v>
      </c>
      <c r="G185" s="4">
        <v>0</v>
      </c>
      <c r="H185" s="4">
        <f t="shared" si="83"/>
        <v>0</v>
      </c>
      <c r="I185" s="4">
        <f t="shared" si="84"/>
        <v>0</v>
      </c>
      <c r="J185" s="4">
        <f t="shared" ref="J185:K185" si="146">IF(J151=0,0,J151+4000)</f>
        <v>0</v>
      </c>
      <c r="K185" s="4">
        <f t="shared" si="146"/>
        <v>14000</v>
      </c>
      <c r="L185" s="4">
        <v>0</v>
      </c>
      <c r="M185" s="4">
        <v>0</v>
      </c>
      <c r="N185" s="4">
        <v>0</v>
      </c>
      <c r="O185" s="4">
        <f>IF(J185=0,0,VLOOKUP(C185&amp;E185,系数!AT:AU,2,0))</f>
        <v>0</v>
      </c>
      <c r="P185" s="4">
        <f>IF(K185=0,0,VLOOKUP(C185&amp;E185,系数!AT:AU,2,0))</f>
        <v>250</v>
      </c>
      <c r="Q185" s="4">
        <f t="shared" si="135"/>
        <v>210</v>
      </c>
      <c r="R185" s="6">
        <f t="shared" si="91"/>
        <v>5120881</v>
      </c>
      <c r="S185" s="4">
        <f>VLOOKUP(C185&amp;","&amp;E185,系数!$V$2:$W$22,2,0)</f>
        <v>100</v>
      </c>
      <c r="T185" s="4">
        <f>VLOOKUP(C185&amp;","&amp;E185,系数!$V$2:$X$22,3,0)</f>
        <v>8000</v>
      </c>
      <c r="U185" s="4" t="s">
        <v>40</v>
      </c>
      <c r="V185" s="6">
        <f t="shared" si="86"/>
        <v>5120881</v>
      </c>
      <c r="W185" s="4">
        <f t="shared" si="94"/>
        <v>87</v>
      </c>
      <c r="X185" s="4">
        <f t="shared" si="125"/>
        <v>15400</v>
      </c>
      <c r="Y185" s="4" t="s">
        <v>91</v>
      </c>
      <c r="Z185" s="6"/>
      <c r="AA185" s="4">
        <f t="shared" si="126"/>
        <v>13000</v>
      </c>
      <c r="AB185" s="4">
        <f>VLOOKUP(E185,系数!$AL$1:$AP$8,MATCH(升星!C185,圣物升星,0),0)</f>
        <v>25</v>
      </c>
    </row>
    <row r="186" spans="1:28" x14ac:dyDescent="0.3">
      <c r="A186" s="4">
        <v>81000014</v>
      </c>
      <c r="B186" s="4">
        <f>VLOOKUP(A186,属性!A:G,7,0)</f>
        <v>1</v>
      </c>
      <c r="C186" s="4">
        <f>INDEX(属性!E:E,MATCH(升星!A186,属性!A:A,0))</f>
        <v>4</v>
      </c>
      <c r="D186" s="4" t="str">
        <f>INDEX(属性!I:I,MATCH(升星!A186,属性!A:A,0))</f>
        <v>atkrate</v>
      </c>
      <c r="E186" s="4">
        <f t="shared" si="89"/>
        <v>5</v>
      </c>
      <c r="F186" s="11">
        <f t="shared" si="92"/>
        <v>50</v>
      </c>
      <c r="G186" s="4">
        <v>0</v>
      </c>
      <c r="H186" s="4">
        <f t="shared" si="83"/>
        <v>0</v>
      </c>
      <c r="I186" s="4">
        <f t="shared" si="84"/>
        <v>0</v>
      </c>
      <c r="J186" s="4">
        <f t="shared" ref="J186:K186" si="147">IF(J152=0,0,J152+4000)</f>
        <v>0</v>
      </c>
      <c r="K186" s="4">
        <f t="shared" si="147"/>
        <v>14000</v>
      </c>
      <c r="L186" s="4">
        <v>0</v>
      </c>
      <c r="M186" s="4">
        <v>0</v>
      </c>
      <c r="N186" s="4">
        <v>0</v>
      </c>
      <c r="O186" s="4">
        <f>IF(J186=0,0,VLOOKUP(C186&amp;E186,系数!AT:AU,2,0))</f>
        <v>0</v>
      </c>
      <c r="P186" s="4">
        <f>IF(K186=0,0,VLOOKUP(C186&amp;E186,系数!AT:AU,2,0))</f>
        <v>250</v>
      </c>
      <c r="Q186" s="4">
        <f t="shared" si="135"/>
        <v>1760</v>
      </c>
      <c r="R186" s="6">
        <f t="shared" si="91"/>
        <v>5120881</v>
      </c>
      <c r="S186" s="4">
        <f>VLOOKUP(C186&amp;","&amp;E186,系数!$V$2:$W$22,2,0)</f>
        <v>100</v>
      </c>
      <c r="T186" s="4">
        <f>VLOOKUP(C186&amp;","&amp;E186,系数!$V$2:$X$22,3,0)</f>
        <v>8000</v>
      </c>
      <c r="U186" s="4" t="s">
        <v>40</v>
      </c>
      <c r="V186" s="6">
        <f t="shared" si="86"/>
        <v>5120881</v>
      </c>
      <c r="W186" s="4">
        <f t="shared" si="94"/>
        <v>87</v>
      </c>
      <c r="X186" s="4">
        <f t="shared" si="125"/>
        <v>15400</v>
      </c>
      <c r="Y186" s="4" t="s">
        <v>91</v>
      </c>
      <c r="Z186" s="6"/>
      <c r="AA186" s="4">
        <f t="shared" si="126"/>
        <v>13000</v>
      </c>
      <c r="AB186" s="4">
        <f>VLOOKUP(E186,系数!$AL$1:$AP$8,MATCH(升星!C186,圣物升星,0),0)</f>
        <v>25</v>
      </c>
    </row>
    <row r="187" spans="1:28" x14ac:dyDescent="0.3">
      <c r="A187" s="4">
        <v>81000015</v>
      </c>
      <c r="B187" s="4">
        <f>VLOOKUP(A187,属性!A:G,7,0)</f>
        <v>2</v>
      </c>
      <c r="C187" s="4">
        <f>INDEX(属性!E:E,MATCH(升星!A187,属性!A:A,0))</f>
        <v>4</v>
      </c>
      <c r="D187" s="4" t="str">
        <f>INDEX(属性!I:I,MATCH(升星!A187,属性!A:A,0))</f>
        <v>dodge</v>
      </c>
      <c r="E187" s="4">
        <f t="shared" si="89"/>
        <v>5</v>
      </c>
      <c r="F187" s="11">
        <f t="shared" si="92"/>
        <v>50</v>
      </c>
      <c r="G187" s="4">
        <v>0</v>
      </c>
      <c r="H187" s="4">
        <f t="shared" si="83"/>
        <v>0</v>
      </c>
      <c r="I187" s="4">
        <f t="shared" si="84"/>
        <v>0</v>
      </c>
      <c r="J187" s="4">
        <f t="shared" ref="J187:K187" si="148">IF(J153=0,0,J153+4000)</f>
        <v>14000</v>
      </c>
      <c r="K187" s="4">
        <f t="shared" si="148"/>
        <v>0</v>
      </c>
      <c r="L187" s="4">
        <v>0</v>
      </c>
      <c r="M187" s="4">
        <v>0</v>
      </c>
      <c r="N187" s="4">
        <v>0</v>
      </c>
      <c r="O187" s="4">
        <f>IF(J187=0,0,VLOOKUP(C187&amp;E187,系数!AT:AU,2,0))</f>
        <v>250</v>
      </c>
      <c r="P187" s="4">
        <f>IF(K187=0,0,VLOOKUP(C187&amp;E187,系数!AT:AU,2,0))</f>
        <v>0</v>
      </c>
      <c r="Q187" s="4">
        <f t="shared" si="135"/>
        <v>360</v>
      </c>
      <c r="R187" s="6">
        <f t="shared" si="91"/>
        <v>5120881</v>
      </c>
      <c r="S187" s="4">
        <f>VLOOKUP(C187&amp;","&amp;E187,系数!$V$2:$W$22,2,0)</f>
        <v>100</v>
      </c>
      <c r="T187" s="4">
        <f>VLOOKUP(C187&amp;","&amp;E187,系数!$V$2:$X$22,3,0)</f>
        <v>8000</v>
      </c>
      <c r="U187" s="4" t="s">
        <v>40</v>
      </c>
      <c r="V187" s="6">
        <f t="shared" si="86"/>
        <v>5120881</v>
      </c>
      <c r="W187" s="4">
        <f t="shared" si="94"/>
        <v>87</v>
      </c>
      <c r="X187" s="4">
        <f t="shared" si="125"/>
        <v>15400</v>
      </c>
      <c r="Y187" s="4" t="s">
        <v>91</v>
      </c>
      <c r="Z187" s="6"/>
      <c r="AA187" s="4">
        <f t="shared" si="126"/>
        <v>13000</v>
      </c>
      <c r="AB187" s="4">
        <f>VLOOKUP(E187,系数!$AL$1:$AP$8,MATCH(升星!C187,圣物升星,0),0)</f>
        <v>25</v>
      </c>
    </row>
    <row r="188" spans="1:28" x14ac:dyDescent="0.3">
      <c r="A188" s="4">
        <v>81000016</v>
      </c>
      <c r="B188" s="4">
        <f>VLOOKUP(A188,属性!A:G,7,0)</f>
        <v>2</v>
      </c>
      <c r="C188" s="4">
        <f>INDEX(属性!E:E,MATCH(升星!A188,属性!A:A,0))</f>
        <v>4</v>
      </c>
      <c r="D188" s="4" t="str">
        <f>INDEX(属性!I:I,MATCH(升星!A188,属性!A:A,0))</f>
        <v>resilience</v>
      </c>
      <c r="E188" s="4">
        <f t="shared" si="89"/>
        <v>5</v>
      </c>
      <c r="F188" s="11">
        <f t="shared" si="92"/>
        <v>50</v>
      </c>
      <c r="G188" s="4">
        <v>0</v>
      </c>
      <c r="H188" s="4">
        <f t="shared" si="83"/>
        <v>0</v>
      </c>
      <c r="I188" s="4">
        <f t="shared" si="84"/>
        <v>0</v>
      </c>
      <c r="J188" s="4">
        <f t="shared" ref="J188:K188" si="149">IF(J154=0,0,J154+4000)</f>
        <v>14000</v>
      </c>
      <c r="K188" s="4">
        <f t="shared" si="149"/>
        <v>0</v>
      </c>
      <c r="L188" s="4">
        <v>0</v>
      </c>
      <c r="M188" s="4">
        <v>0</v>
      </c>
      <c r="N188" s="4">
        <v>0</v>
      </c>
      <c r="O188" s="4">
        <f>IF(J188=0,0,VLOOKUP(C188&amp;E188,系数!AT:AU,2,0))</f>
        <v>250</v>
      </c>
      <c r="P188" s="4">
        <f>IF(K188=0,0,VLOOKUP(C188&amp;E188,系数!AT:AU,2,0))</f>
        <v>0</v>
      </c>
      <c r="Q188" s="4">
        <f t="shared" si="135"/>
        <v>210</v>
      </c>
      <c r="R188" s="6">
        <f t="shared" si="91"/>
        <v>5120881</v>
      </c>
      <c r="S188" s="4">
        <f>VLOOKUP(C188&amp;","&amp;E188,系数!$V$2:$W$22,2,0)</f>
        <v>100</v>
      </c>
      <c r="T188" s="4">
        <f>VLOOKUP(C188&amp;","&amp;E188,系数!$V$2:$X$22,3,0)</f>
        <v>8000</v>
      </c>
      <c r="U188" s="4" t="s">
        <v>40</v>
      </c>
      <c r="V188" s="6">
        <f t="shared" si="86"/>
        <v>5120881</v>
      </c>
      <c r="W188" s="4">
        <f t="shared" si="94"/>
        <v>87</v>
      </c>
      <c r="X188" s="4">
        <f t="shared" si="125"/>
        <v>15400</v>
      </c>
      <c r="Y188" s="4" t="s">
        <v>91</v>
      </c>
      <c r="Z188" s="6"/>
      <c r="AA188" s="4">
        <f t="shared" si="126"/>
        <v>13000</v>
      </c>
      <c r="AB188" s="4">
        <f>VLOOKUP(E188,系数!$AL$1:$AP$8,MATCH(升星!C188,圣物升星,0),0)</f>
        <v>25</v>
      </c>
    </row>
    <row r="189" spans="1:28" x14ac:dyDescent="0.3">
      <c r="A189" s="4">
        <v>81000017</v>
      </c>
      <c r="B189" s="4">
        <f>VLOOKUP(A189,属性!A:G,7,0)</f>
        <v>2</v>
      </c>
      <c r="C189" s="4">
        <f>INDEX(属性!E:E,MATCH(升星!A189,属性!A:A,0))</f>
        <v>4</v>
      </c>
      <c r="D189" s="4" t="str">
        <f>INDEX(属性!I:I,MATCH(升星!A189,属性!A:A,0))</f>
        <v>block</v>
      </c>
      <c r="E189" s="4">
        <f t="shared" si="89"/>
        <v>5</v>
      </c>
      <c r="F189" s="11">
        <f t="shared" si="92"/>
        <v>50</v>
      </c>
      <c r="G189" s="4">
        <v>0</v>
      </c>
      <c r="H189" s="4">
        <f t="shared" si="83"/>
        <v>0</v>
      </c>
      <c r="I189" s="4">
        <f t="shared" si="84"/>
        <v>0</v>
      </c>
      <c r="J189" s="4">
        <f t="shared" ref="J189:K189" si="150">IF(J155=0,0,J155+4000)</f>
        <v>14000</v>
      </c>
      <c r="K189" s="4">
        <f t="shared" si="150"/>
        <v>0</v>
      </c>
      <c r="L189" s="4">
        <v>0</v>
      </c>
      <c r="M189" s="4">
        <v>0</v>
      </c>
      <c r="N189" s="4">
        <v>0</v>
      </c>
      <c r="O189" s="4">
        <f>IF(J189=0,0,VLOOKUP(C189&amp;E189,系数!AT:AU,2,0))</f>
        <v>250</v>
      </c>
      <c r="P189" s="4">
        <f>IF(K189=0,0,VLOOKUP(C189&amp;E189,系数!AT:AU,2,0))</f>
        <v>0</v>
      </c>
      <c r="Q189" s="4">
        <f t="shared" si="135"/>
        <v>210</v>
      </c>
      <c r="R189" s="6">
        <f t="shared" si="91"/>
        <v>5120881</v>
      </c>
      <c r="S189" s="4">
        <f>VLOOKUP(C189&amp;","&amp;E189,系数!$V$2:$W$22,2,0)</f>
        <v>100</v>
      </c>
      <c r="T189" s="4">
        <f>VLOOKUP(C189&amp;","&amp;E189,系数!$V$2:$X$22,3,0)</f>
        <v>8000</v>
      </c>
      <c r="U189" s="4" t="s">
        <v>40</v>
      </c>
      <c r="V189" s="6">
        <f t="shared" si="86"/>
        <v>5120881</v>
      </c>
      <c r="W189" s="4">
        <f t="shared" si="94"/>
        <v>87</v>
      </c>
      <c r="X189" s="4">
        <f t="shared" si="125"/>
        <v>15400</v>
      </c>
      <c r="Y189" s="4" t="s">
        <v>91</v>
      </c>
      <c r="Z189" s="6"/>
      <c r="AA189" s="4">
        <f t="shared" si="126"/>
        <v>13000</v>
      </c>
      <c r="AB189" s="4">
        <f>VLOOKUP(E189,系数!$AL$1:$AP$8,MATCH(升星!C189,圣物升星,0),0)</f>
        <v>25</v>
      </c>
    </row>
    <row r="190" spans="1:28" x14ac:dyDescent="0.3">
      <c r="A190" s="4">
        <v>81000018</v>
      </c>
      <c r="B190" s="4">
        <f>VLOOKUP(A190,属性!A:G,7,0)</f>
        <v>2</v>
      </c>
      <c r="C190" s="4">
        <f>INDEX(属性!E:E,MATCH(升星!A190,属性!A:A,0))</f>
        <v>4</v>
      </c>
      <c r="D190" s="4" t="str">
        <f>INDEX(属性!I:I,MATCH(升星!A190,属性!A:A,0))</f>
        <v>heal</v>
      </c>
      <c r="E190" s="4">
        <f t="shared" si="89"/>
        <v>5</v>
      </c>
      <c r="F190" s="11">
        <f t="shared" si="92"/>
        <v>50</v>
      </c>
      <c r="G190" s="4">
        <v>0</v>
      </c>
      <c r="H190" s="4">
        <f t="shared" si="83"/>
        <v>0</v>
      </c>
      <c r="I190" s="4">
        <f t="shared" si="84"/>
        <v>0</v>
      </c>
      <c r="J190" s="4">
        <f t="shared" ref="J190:K190" si="151">IF(J156=0,0,J156+4000)</f>
        <v>14000</v>
      </c>
      <c r="K190" s="4">
        <f t="shared" si="151"/>
        <v>0</v>
      </c>
      <c r="L190" s="4">
        <v>0</v>
      </c>
      <c r="M190" s="4">
        <v>0</v>
      </c>
      <c r="N190" s="4">
        <v>0</v>
      </c>
      <c r="O190" s="4">
        <f>IF(J190=0,0,VLOOKUP(C190&amp;E190,系数!AT:AU,2,0))</f>
        <v>250</v>
      </c>
      <c r="P190" s="4">
        <f>IF(K190=0,0,VLOOKUP(C190&amp;E190,系数!AT:AU,2,0))</f>
        <v>0</v>
      </c>
      <c r="Q190" s="4">
        <f t="shared" si="135"/>
        <v>1310</v>
      </c>
      <c r="R190" s="6">
        <f t="shared" si="91"/>
        <v>5120881</v>
      </c>
      <c r="S190" s="4">
        <f>VLOOKUP(C190&amp;","&amp;E190,系数!$V$2:$W$22,2,0)</f>
        <v>100</v>
      </c>
      <c r="T190" s="4">
        <f>VLOOKUP(C190&amp;","&amp;E190,系数!$V$2:$X$22,3,0)</f>
        <v>8000</v>
      </c>
      <c r="U190" s="4" t="s">
        <v>40</v>
      </c>
      <c r="V190" s="6">
        <f t="shared" si="86"/>
        <v>5120881</v>
      </c>
      <c r="W190" s="4">
        <f t="shared" si="94"/>
        <v>87</v>
      </c>
      <c r="X190" s="4">
        <f t="shared" si="125"/>
        <v>15400</v>
      </c>
      <c r="Y190" s="4" t="s">
        <v>91</v>
      </c>
      <c r="Z190" s="6"/>
      <c r="AA190" s="4">
        <f t="shared" si="126"/>
        <v>13000</v>
      </c>
      <c r="AB190" s="4">
        <f>VLOOKUP(E190,系数!$AL$1:$AP$8,MATCH(升星!C190,圣物升星,0),0)</f>
        <v>25</v>
      </c>
    </row>
    <row r="191" spans="1:28" x14ac:dyDescent="0.3">
      <c r="A191" s="4">
        <v>81000019</v>
      </c>
      <c r="B191" s="4">
        <f>VLOOKUP(A191,属性!A:G,7,0)</f>
        <v>1</v>
      </c>
      <c r="C191" s="4">
        <f>INDEX(属性!E:E,MATCH(升星!A191,属性!A:A,0))</f>
        <v>4</v>
      </c>
      <c r="D191" s="4" t="str">
        <f>INDEX(属性!I:I,MATCH(升星!A191,属性!A:A,0))</f>
        <v>hit</v>
      </c>
      <c r="E191" s="4">
        <f t="shared" si="89"/>
        <v>5</v>
      </c>
      <c r="F191" s="11">
        <f t="shared" si="92"/>
        <v>50</v>
      </c>
      <c r="G191" s="4">
        <v>0</v>
      </c>
      <c r="H191" s="4">
        <f t="shared" si="83"/>
        <v>0</v>
      </c>
      <c r="I191" s="4">
        <f t="shared" si="84"/>
        <v>0</v>
      </c>
      <c r="J191" s="4">
        <f t="shared" ref="J191:K191" si="152">IF(J157=0,0,J157+4000)</f>
        <v>0</v>
      </c>
      <c r="K191" s="4">
        <f t="shared" si="152"/>
        <v>14000</v>
      </c>
      <c r="L191" s="4">
        <v>0</v>
      </c>
      <c r="M191" s="4">
        <v>0</v>
      </c>
      <c r="N191" s="4">
        <v>0</v>
      </c>
      <c r="O191" s="4">
        <f>IF(J191=0,0,VLOOKUP(C191&amp;E191,系数!AT:AU,2,0))</f>
        <v>0</v>
      </c>
      <c r="P191" s="4">
        <f>IF(K191=0,0,VLOOKUP(C191&amp;E191,系数!AT:AU,2,0))</f>
        <v>250</v>
      </c>
      <c r="Q191" s="4">
        <f t="shared" si="135"/>
        <v>450</v>
      </c>
      <c r="R191" s="6">
        <f t="shared" si="91"/>
        <v>5120881</v>
      </c>
      <c r="S191" s="4">
        <f>VLOOKUP(C191&amp;","&amp;E191,系数!$V$2:$W$22,2,0)</f>
        <v>100</v>
      </c>
      <c r="T191" s="4">
        <f>VLOOKUP(C191&amp;","&amp;E191,系数!$V$2:$X$22,3,0)</f>
        <v>8000</v>
      </c>
      <c r="U191" s="4" t="s">
        <v>40</v>
      </c>
      <c r="V191" s="6">
        <f t="shared" si="86"/>
        <v>5120881</v>
      </c>
      <c r="W191" s="4">
        <f t="shared" si="94"/>
        <v>87</v>
      </c>
      <c r="X191" s="4">
        <f t="shared" si="125"/>
        <v>15400</v>
      </c>
      <c r="Y191" s="4" t="s">
        <v>91</v>
      </c>
      <c r="Z191" s="6"/>
      <c r="AA191" s="4">
        <f t="shared" si="126"/>
        <v>13000</v>
      </c>
      <c r="AB191" s="4">
        <f>VLOOKUP(E191,系数!$AL$1:$AP$8,MATCH(升星!C191,圣物升星,0),0)</f>
        <v>25</v>
      </c>
    </row>
    <row r="192" spans="1:28" x14ac:dyDescent="0.3">
      <c r="A192" s="4">
        <v>81000020</v>
      </c>
      <c r="B192" s="4">
        <f>VLOOKUP(A192,属性!A:G,7,0)</f>
        <v>1</v>
      </c>
      <c r="C192" s="4">
        <f>INDEX(属性!E:E,MATCH(升星!A192,属性!A:A,0))</f>
        <v>4</v>
      </c>
      <c r="D192" s="4" t="str">
        <f>INDEX(属性!I:I,MATCH(升星!A192,属性!A:A,0))</f>
        <v>dodge</v>
      </c>
      <c r="E192" s="4">
        <f t="shared" si="89"/>
        <v>5</v>
      </c>
      <c r="F192" s="11">
        <f t="shared" si="92"/>
        <v>50</v>
      </c>
      <c r="G192" s="4">
        <v>0</v>
      </c>
      <c r="H192" s="4">
        <f t="shared" si="83"/>
        <v>0</v>
      </c>
      <c r="I192" s="4">
        <f t="shared" si="84"/>
        <v>0</v>
      </c>
      <c r="J192" s="4">
        <f t="shared" ref="J192:K192" si="153">IF(J158=0,0,J158+4000)</f>
        <v>0</v>
      </c>
      <c r="K192" s="4">
        <f t="shared" si="153"/>
        <v>14000</v>
      </c>
      <c r="L192" s="4">
        <v>0</v>
      </c>
      <c r="M192" s="4">
        <v>0</v>
      </c>
      <c r="N192" s="4">
        <v>0</v>
      </c>
      <c r="O192" s="4">
        <f>IF(J192=0,0,VLOOKUP(C192&amp;E192,系数!AT:AU,2,0))</f>
        <v>0</v>
      </c>
      <c r="P192" s="4">
        <f>IF(K192=0,0,VLOOKUP(C192&amp;E192,系数!AT:AU,2,0))</f>
        <v>250</v>
      </c>
      <c r="Q192" s="4">
        <f t="shared" si="135"/>
        <v>450</v>
      </c>
      <c r="R192" s="6">
        <f t="shared" si="91"/>
        <v>5120881</v>
      </c>
      <c r="S192" s="4">
        <f>VLOOKUP(C192&amp;","&amp;E192,系数!$V$2:$W$22,2,0)</f>
        <v>100</v>
      </c>
      <c r="T192" s="4">
        <f>VLOOKUP(C192&amp;","&amp;E192,系数!$V$2:$X$22,3,0)</f>
        <v>8000</v>
      </c>
      <c r="U192" s="4" t="s">
        <v>40</v>
      </c>
      <c r="V192" s="6">
        <f t="shared" si="86"/>
        <v>5120881</v>
      </c>
      <c r="W192" s="4">
        <f t="shared" si="94"/>
        <v>87</v>
      </c>
      <c r="X192" s="4">
        <f t="shared" si="125"/>
        <v>15400</v>
      </c>
      <c r="Y192" s="4" t="s">
        <v>91</v>
      </c>
      <c r="Z192" s="6"/>
      <c r="AA192" s="4">
        <f t="shared" si="126"/>
        <v>13000</v>
      </c>
      <c r="AB192" s="4">
        <f>VLOOKUP(E192,系数!$AL$1:$AP$8,MATCH(升星!C192,圣物升星,0),0)</f>
        <v>25</v>
      </c>
    </row>
    <row r="193" spans="1:28" x14ac:dyDescent="0.3">
      <c r="A193" s="4">
        <v>81000021</v>
      </c>
      <c r="B193" s="4">
        <f>VLOOKUP(A193,属性!A:G,7,0)</f>
        <v>1</v>
      </c>
      <c r="C193" s="4">
        <f>INDEX(属性!E:E,MATCH(升星!A193,属性!A:A,0))</f>
        <v>4</v>
      </c>
      <c r="D193" s="4" t="str">
        <f>INDEX(属性!I:I,MATCH(升星!A193,属性!A:A,0))</f>
        <v>critical</v>
      </c>
      <c r="E193" s="4">
        <f t="shared" si="89"/>
        <v>5</v>
      </c>
      <c r="F193" s="11">
        <f t="shared" si="92"/>
        <v>50</v>
      </c>
      <c r="G193" s="4">
        <v>0</v>
      </c>
      <c r="H193" s="4">
        <f t="shared" si="83"/>
        <v>0</v>
      </c>
      <c r="I193" s="4">
        <f t="shared" si="84"/>
        <v>0</v>
      </c>
      <c r="J193" s="4">
        <f t="shared" ref="J193:K193" si="154">IF(J159=0,0,J159+4000)</f>
        <v>0</v>
      </c>
      <c r="K193" s="4">
        <f t="shared" si="154"/>
        <v>14000</v>
      </c>
      <c r="L193" s="4">
        <v>0</v>
      </c>
      <c r="M193" s="4">
        <v>0</v>
      </c>
      <c r="N193" s="4">
        <v>0</v>
      </c>
      <c r="O193" s="4">
        <f>IF(J193=0,0,VLOOKUP(C193&amp;E193,系数!AT:AU,2,0))</f>
        <v>0</v>
      </c>
      <c r="P193" s="4">
        <f>IF(K193=0,0,VLOOKUP(C193&amp;E193,系数!AT:AU,2,0))</f>
        <v>250</v>
      </c>
      <c r="Q193" s="4">
        <f t="shared" si="135"/>
        <v>230</v>
      </c>
      <c r="R193" s="6">
        <f t="shared" si="91"/>
        <v>5120881</v>
      </c>
      <c r="S193" s="4">
        <f>VLOOKUP(C193&amp;","&amp;E193,系数!$V$2:$W$22,2,0)</f>
        <v>100</v>
      </c>
      <c r="T193" s="4">
        <f>VLOOKUP(C193&amp;","&amp;E193,系数!$V$2:$X$22,3,0)</f>
        <v>8000</v>
      </c>
      <c r="U193" s="4" t="s">
        <v>40</v>
      </c>
      <c r="V193" s="6">
        <f t="shared" si="86"/>
        <v>5120881</v>
      </c>
      <c r="W193" s="4">
        <f t="shared" si="94"/>
        <v>87</v>
      </c>
      <c r="X193" s="4">
        <f t="shared" si="125"/>
        <v>15400</v>
      </c>
      <c r="Y193" s="4" t="s">
        <v>91</v>
      </c>
      <c r="Z193" s="6"/>
      <c r="AA193" s="4">
        <f t="shared" si="126"/>
        <v>13000</v>
      </c>
      <c r="AB193" s="4">
        <f>VLOOKUP(E193,系数!$AL$1:$AP$8,MATCH(升星!C193,圣物升星,0),0)</f>
        <v>25</v>
      </c>
    </row>
    <row r="194" spans="1:28" x14ac:dyDescent="0.3">
      <c r="A194" s="4">
        <v>81000022</v>
      </c>
      <c r="B194" s="4">
        <f>VLOOKUP(A194,属性!A:G,7,0)</f>
        <v>1</v>
      </c>
      <c r="C194" s="4">
        <f>INDEX(属性!E:E,MATCH(升星!A194,属性!A:A,0))</f>
        <v>4</v>
      </c>
      <c r="D194" s="4" t="str">
        <f>INDEX(属性!I:I,MATCH(升星!A194,属性!A:A,0))</f>
        <v>resilience</v>
      </c>
      <c r="E194" s="4">
        <f t="shared" si="89"/>
        <v>5</v>
      </c>
      <c r="F194" s="11">
        <f t="shared" si="92"/>
        <v>50</v>
      </c>
      <c r="G194" s="4">
        <v>0</v>
      </c>
      <c r="H194" s="4">
        <f t="shared" si="83"/>
        <v>0</v>
      </c>
      <c r="I194" s="4">
        <f t="shared" si="84"/>
        <v>0</v>
      </c>
      <c r="J194" s="4">
        <f t="shared" ref="J194:K194" si="155">IF(J160=0,0,J160+4000)</f>
        <v>0</v>
      </c>
      <c r="K194" s="4">
        <f t="shared" si="155"/>
        <v>14000</v>
      </c>
      <c r="L194" s="4">
        <v>0</v>
      </c>
      <c r="M194" s="4">
        <v>0</v>
      </c>
      <c r="N194" s="4">
        <v>0</v>
      </c>
      <c r="O194" s="4">
        <f>IF(J194=0,0,VLOOKUP(C194&amp;E194,系数!AT:AU,2,0))</f>
        <v>0</v>
      </c>
      <c r="P194" s="4">
        <f>IF(K194=0,0,VLOOKUP(C194&amp;E194,系数!AT:AU,2,0))</f>
        <v>250</v>
      </c>
      <c r="Q194" s="4">
        <f t="shared" si="135"/>
        <v>230</v>
      </c>
      <c r="R194" s="6">
        <f t="shared" si="91"/>
        <v>5120881</v>
      </c>
      <c r="S194" s="4">
        <f>VLOOKUP(C194&amp;","&amp;E194,系数!$V$2:$W$22,2,0)</f>
        <v>100</v>
      </c>
      <c r="T194" s="4">
        <f>VLOOKUP(C194&amp;","&amp;E194,系数!$V$2:$X$22,3,0)</f>
        <v>8000</v>
      </c>
      <c r="U194" s="4" t="s">
        <v>40</v>
      </c>
      <c r="V194" s="6">
        <f t="shared" si="86"/>
        <v>5120881</v>
      </c>
      <c r="W194" s="4">
        <f t="shared" si="94"/>
        <v>87</v>
      </c>
      <c r="X194" s="4">
        <f t="shared" si="125"/>
        <v>15400</v>
      </c>
      <c r="Y194" s="4" t="s">
        <v>91</v>
      </c>
      <c r="Z194" s="6"/>
      <c r="AA194" s="4">
        <f t="shared" si="126"/>
        <v>13000</v>
      </c>
      <c r="AB194" s="4">
        <f>VLOOKUP(E194,系数!$AL$1:$AP$8,MATCH(升星!C194,圣物升星,0),0)</f>
        <v>25</v>
      </c>
    </row>
    <row r="195" spans="1:28" x14ac:dyDescent="0.3">
      <c r="A195" s="4">
        <v>81000023</v>
      </c>
      <c r="B195" s="4">
        <f>VLOOKUP(A195,属性!A:G,7,0)</f>
        <v>1</v>
      </c>
      <c r="C195" s="4">
        <f>INDEX(属性!E:E,MATCH(升星!A195,属性!A:A,0))</f>
        <v>4</v>
      </c>
      <c r="D195" s="4" t="str">
        <f>INDEX(属性!I:I,MATCH(升星!A195,属性!A:A,0))</f>
        <v>block</v>
      </c>
      <c r="E195" s="4">
        <f t="shared" si="89"/>
        <v>5</v>
      </c>
      <c r="F195" s="11">
        <f t="shared" si="92"/>
        <v>50</v>
      </c>
      <c r="G195" s="4">
        <v>0</v>
      </c>
      <c r="H195" s="4">
        <f t="shared" si="83"/>
        <v>0</v>
      </c>
      <c r="I195" s="4">
        <f t="shared" si="84"/>
        <v>0</v>
      </c>
      <c r="J195" s="4">
        <f t="shared" ref="J195:K195" si="156">IF(J161=0,0,J161+4000)</f>
        <v>0</v>
      </c>
      <c r="K195" s="4">
        <f t="shared" si="156"/>
        <v>14000</v>
      </c>
      <c r="L195" s="4">
        <v>0</v>
      </c>
      <c r="M195" s="4">
        <v>0</v>
      </c>
      <c r="N195" s="4">
        <v>0</v>
      </c>
      <c r="O195" s="4">
        <f>IF(J195=0,0,VLOOKUP(C195&amp;E195,系数!AT:AU,2,0))</f>
        <v>0</v>
      </c>
      <c r="P195" s="4">
        <f>IF(K195=0,0,VLOOKUP(C195&amp;E195,系数!AT:AU,2,0))</f>
        <v>250</v>
      </c>
      <c r="Q195" s="4">
        <f t="shared" si="135"/>
        <v>230</v>
      </c>
      <c r="R195" s="6">
        <f t="shared" si="91"/>
        <v>5120881</v>
      </c>
      <c r="S195" s="4">
        <f>VLOOKUP(C195&amp;","&amp;E195,系数!$V$2:$W$22,2,0)</f>
        <v>100</v>
      </c>
      <c r="T195" s="4">
        <f>VLOOKUP(C195&amp;","&amp;E195,系数!$V$2:$X$22,3,0)</f>
        <v>8000</v>
      </c>
      <c r="U195" s="4" t="s">
        <v>40</v>
      </c>
      <c r="V195" s="6">
        <f t="shared" si="86"/>
        <v>5120881</v>
      </c>
      <c r="W195" s="4">
        <f t="shared" si="94"/>
        <v>87</v>
      </c>
      <c r="X195" s="4">
        <f t="shared" si="125"/>
        <v>15400</v>
      </c>
      <c r="Y195" s="4" t="s">
        <v>91</v>
      </c>
      <c r="Z195" s="6"/>
      <c r="AA195" s="4">
        <f t="shared" si="126"/>
        <v>13000</v>
      </c>
      <c r="AB195" s="4">
        <f>VLOOKUP(E195,系数!$AL$1:$AP$8,MATCH(升星!C195,圣物升星,0),0)</f>
        <v>25</v>
      </c>
    </row>
    <row r="196" spans="1:28" x14ac:dyDescent="0.3">
      <c r="A196" s="4">
        <v>81000024</v>
      </c>
      <c r="B196" s="4">
        <f>VLOOKUP(A196,属性!A:G,7,0)</f>
        <v>1</v>
      </c>
      <c r="C196" s="4">
        <f>INDEX(属性!E:E,MATCH(升星!A196,属性!A:A,0))</f>
        <v>4</v>
      </c>
      <c r="D196" s="4" t="str">
        <f>INDEX(属性!I:I,MATCH(升星!A196,属性!A:A,0))</f>
        <v>broke</v>
      </c>
      <c r="E196" s="4">
        <f t="shared" si="89"/>
        <v>5</v>
      </c>
      <c r="F196" s="11">
        <f t="shared" si="92"/>
        <v>50</v>
      </c>
      <c r="G196" s="4">
        <v>0</v>
      </c>
      <c r="H196" s="4">
        <f t="shared" ref="H196:H259" si="157">G196</f>
        <v>0</v>
      </c>
      <c r="I196" s="4">
        <f t="shared" ref="I196:I259" si="158">H196</f>
        <v>0</v>
      </c>
      <c r="J196" s="4">
        <f t="shared" ref="J196:K196" si="159">IF(J162=0,0,J162+4000)</f>
        <v>0</v>
      </c>
      <c r="K196" s="4">
        <f t="shared" si="159"/>
        <v>14000</v>
      </c>
      <c r="L196" s="4">
        <v>0</v>
      </c>
      <c r="M196" s="4">
        <v>0</v>
      </c>
      <c r="N196" s="4">
        <v>0</v>
      </c>
      <c r="O196" s="4">
        <f>IF(J196=0,0,VLOOKUP(C196&amp;E196,系数!AT:AU,2,0))</f>
        <v>0</v>
      </c>
      <c r="P196" s="4">
        <f>IF(K196=0,0,VLOOKUP(C196&amp;E196,系数!AT:AU,2,0))</f>
        <v>250</v>
      </c>
      <c r="Q196" s="4">
        <f t="shared" si="135"/>
        <v>230</v>
      </c>
      <c r="R196" s="6">
        <f t="shared" si="91"/>
        <v>5120881</v>
      </c>
      <c r="S196" s="4">
        <f>VLOOKUP(C196&amp;","&amp;E196,系数!$V$2:$W$22,2,0)</f>
        <v>100</v>
      </c>
      <c r="T196" s="4">
        <f>VLOOKUP(C196&amp;","&amp;E196,系数!$V$2:$X$22,3,0)</f>
        <v>8000</v>
      </c>
      <c r="U196" s="4" t="s">
        <v>40</v>
      </c>
      <c r="V196" s="6">
        <f t="shared" ref="V196:V259" si="160">R196</f>
        <v>5120881</v>
      </c>
      <c r="W196" s="4">
        <f t="shared" si="94"/>
        <v>87</v>
      </c>
      <c r="X196" s="4">
        <f t="shared" si="125"/>
        <v>15400</v>
      </c>
      <c r="Y196" s="4" t="s">
        <v>91</v>
      </c>
      <c r="Z196" s="6"/>
      <c r="AA196" s="4">
        <f t="shared" si="126"/>
        <v>13000</v>
      </c>
      <c r="AB196" s="4">
        <f>VLOOKUP(E196,系数!$AL$1:$AP$8,MATCH(升星!C196,圣物升星,0),0)</f>
        <v>25</v>
      </c>
    </row>
    <row r="197" spans="1:28" x14ac:dyDescent="0.3">
      <c r="A197" s="4">
        <v>81000025</v>
      </c>
      <c r="B197" s="4">
        <f>VLOOKUP(A197,属性!A:G,7,0)</f>
        <v>1</v>
      </c>
      <c r="C197" s="4">
        <f>INDEX(属性!E:E,MATCH(升星!A197,属性!A:A,0))</f>
        <v>4</v>
      </c>
      <c r="D197" s="4" t="str">
        <f>INDEX(属性!I:I,MATCH(升星!A197,属性!A:A,0))</f>
        <v>heal</v>
      </c>
      <c r="E197" s="4">
        <f t="shared" si="89"/>
        <v>5</v>
      </c>
      <c r="F197" s="11">
        <f t="shared" si="92"/>
        <v>50</v>
      </c>
      <c r="G197" s="4">
        <v>0</v>
      </c>
      <c r="H197" s="4">
        <f t="shared" si="157"/>
        <v>0</v>
      </c>
      <c r="I197" s="4">
        <f t="shared" si="158"/>
        <v>0</v>
      </c>
      <c r="J197" s="4">
        <f t="shared" ref="J197:K197" si="161">IF(J163=0,0,J163+4000)</f>
        <v>0</v>
      </c>
      <c r="K197" s="4">
        <f t="shared" si="161"/>
        <v>14000</v>
      </c>
      <c r="L197" s="4">
        <v>0</v>
      </c>
      <c r="M197" s="4">
        <v>0</v>
      </c>
      <c r="N197" s="4">
        <v>0</v>
      </c>
      <c r="O197" s="4">
        <f>IF(J197=0,0,VLOOKUP(C197&amp;E197,系数!AT:AU,2,0))</f>
        <v>0</v>
      </c>
      <c r="P197" s="4">
        <f>IF(K197=0,0,VLOOKUP(C197&amp;E197,系数!AT:AU,2,0))</f>
        <v>250</v>
      </c>
      <c r="Q197" s="4">
        <f t="shared" si="135"/>
        <v>1760</v>
      </c>
      <c r="R197" s="6">
        <f t="shared" si="91"/>
        <v>5120881</v>
      </c>
      <c r="S197" s="4">
        <f>VLOOKUP(C197&amp;","&amp;E197,系数!$V$2:$W$22,2,0)</f>
        <v>100</v>
      </c>
      <c r="T197" s="4">
        <f>VLOOKUP(C197&amp;","&amp;E197,系数!$V$2:$X$22,3,0)</f>
        <v>8000</v>
      </c>
      <c r="U197" s="4" t="s">
        <v>40</v>
      </c>
      <c r="V197" s="6">
        <f t="shared" si="160"/>
        <v>5120881</v>
      </c>
      <c r="W197" s="4">
        <f t="shared" si="94"/>
        <v>87</v>
      </c>
      <c r="X197" s="4">
        <f t="shared" si="125"/>
        <v>15400</v>
      </c>
      <c r="Y197" s="4" t="s">
        <v>91</v>
      </c>
      <c r="Z197" s="6"/>
      <c r="AA197" s="4">
        <f t="shared" si="126"/>
        <v>13000</v>
      </c>
      <c r="AB197" s="4">
        <f>VLOOKUP(E197,系数!$AL$1:$AP$8,MATCH(升星!C197,圣物升星,0),0)</f>
        <v>25</v>
      </c>
    </row>
    <row r="198" spans="1:28" x14ac:dyDescent="0.3">
      <c r="A198" s="4">
        <v>81000026</v>
      </c>
      <c r="B198" s="4">
        <f>VLOOKUP(A198,属性!A:G,7,0)</f>
        <v>1</v>
      </c>
      <c r="C198" s="4">
        <f>INDEX(属性!E:E,MATCH(升星!A198,属性!A:A,0))</f>
        <v>4</v>
      </c>
      <c r="D198" s="4" t="str">
        <f>INDEX(属性!I:I,MATCH(升星!A198,属性!A:A,0))</f>
        <v>atkrate</v>
      </c>
      <c r="E198" s="4">
        <f t="shared" si="89"/>
        <v>5</v>
      </c>
      <c r="F198" s="11">
        <f t="shared" si="92"/>
        <v>50</v>
      </c>
      <c r="G198" s="4">
        <v>0</v>
      </c>
      <c r="H198" s="4">
        <f t="shared" si="157"/>
        <v>0</v>
      </c>
      <c r="I198" s="4">
        <f t="shared" si="158"/>
        <v>0</v>
      </c>
      <c r="J198" s="4">
        <f t="shared" ref="J198:K198" si="162">IF(J164=0,0,J164+4000)</f>
        <v>0</v>
      </c>
      <c r="K198" s="4">
        <f t="shared" si="162"/>
        <v>14000</v>
      </c>
      <c r="L198" s="4">
        <v>0</v>
      </c>
      <c r="M198" s="4">
        <v>0</v>
      </c>
      <c r="N198" s="4">
        <v>0</v>
      </c>
      <c r="O198" s="4">
        <f>IF(J198=0,0,VLOOKUP(C198&amp;E198,系数!AT:AU,2,0))</f>
        <v>0</v>
      </c>
      <c r="P198" s="4">
        <f>IF(K198=0,0,VLOOKUP(C198&amp;E198,系数!AT:AU,2,0))</f>
        <v>250</v>
      </c>
      <c r="Q198" s="4">
        <f t="shared" si="135"/>
        <v>2620</v>
      </c>
      <c r="R198" s="6">
        <f t="shared" si="91"/>
        <v>5120881</v>
      </c>
      <c r="S198" s="4">
        <f>VLOOKUP(C198&amp;","&amp;E198,系数!$V$2:$W$22,2,0)</f>
        <v>100</v>
      </c>
      <c r="T198" s="4">
        <f>VLOOKUP(C198&amp;","&amp;E198,系数!$V$2:$X$22,3,0)</f>
        <v>8000</v>
      </c>
      <c r="U198" s="4" t="s">
        <v>40</v>
      </c>
      <c r="V198" s="6">
        <f t="shared" si="160"/>
        <v>5120881</v>
      </c>
      <c r="W198" s="4">
        <f t="shared" si="94"/>
        <v>87</v>
      </c>
      <c r="X198" s="4">
        <f t="shared" si="125"/>
        <v>15400</v>
      </c>
      <c r="Y198" s="4" t="s">
        <v>91</v>
      </c>
      <c r="Z198" s="6"/>
      <c r="AA198" s="4">
        <f t="shared" si="126"/>
        <v>13000</v>
      </c>
      <c r="AB198" s="4">
        <f>VLOOKUP(E198,系数!$AL$1:$AP$8,MATCH(升星!C198,圣物升星,0),0)</f>
        <v>25</v>
      </c>
    </row>
    <row r="199" spans="1:28" x14ac:dyDescent="0.3">
      <c r="A199" s="4">
        <v>81000027</v>
      </c>
      <c r="B199" s="4">
        <f>VLOOKUP(A199,属性!A:G,7,0)</f>
        <v>2</v>
      </c>
      <c r="C199" s="4">
        <f>INDEX(属性!E:E,MATCH(升星!A199,属性!A:A,0))</f>
        <v>4</v>
      </c>
      <c r="D199" s="4" t="str">
        <f>INDEX(属性!I:I,MATCH(升星!A199,属性!A:A,0))</f>
        <v>hit</v>
      </c>
      <c r="E199" s="4">
        <f t="shared" ref="E199:E262" si="163">E165+1</f>
        <v>5</v>
      </c>
      <c r="F199" s="11">
        <f t="shared" si="92"/>
        <v>50</v>
      </c>
      <c r="G199" s="4">
        <v>0</v>
      </c>
      <c r="H199" s="4">
        <f t="shared" si="157"/>
        <v>0</v>
      </c>
      <c r="I199" s="4">
        <f t="shared" si="158"/>
        <v>0</v>
      </c>
      <c r="J199" s="4">
        <f t="shared" ref="J199:K199" si="164">IF(J165=0,0,J165+4000)</f>
        <v>14000</v>
      </c>
      <c r="K199" s="4">
        <f t="shared" si="164"/>
        <v>0</v>
      </c>
      <c r="L199" s="4">
        <v>0</v>
      </c>
      <c r="M199" s="4">
        <v>0</v>
      </c>
      <c r="N199" s="4">
        <v>0</v>
      </c>
      <c r="O199" s="4">
        <f>IF(J199=0,0,VLOOKUP(C199&amp;E199,系数!AT:AU,2,0))</f>
        <v>250</v>
      </c>
      <c r="P199" s="4">
        <f>IF(K199=0,0,VLOOKUP(C199&amp;E199,系数!AT:AU,2,0))</f>
        <v>0</v>
      </c>
      <c r="Q199" s="4">
        <f t="shared" si="135"/>
        <v>450</v>
      </c>
      <c r="R199" s="6">
        <f t="shared" ref="R199:T262" si="165">R165</f>
        <v>5120881</v>
      </c>
      <c r="S199" s="4">
        <f>VLOOKUP(C199&amp;","&amp;E199,系数!$V$2:$W$22,2,0)</f>
        <v>100</v>
      </c>
      <c r="T199" s="4">
        <f>VLOOKUP(C199&amp;","&amp;E199,系数!$V$2:$X$22,3,0)</f>
        <v>8000</v>
      </c>
      <c r="U199" s="4" t="s">
        <v>40</v>
      </c>
      <c r="V199" s="6">
        <f t="shared" si="160"/>
        <v>5120881</v>
      </c>
      <c r="W199" s="4">
        <f t="shared" si="94"/>
        <v>87</v>
      </c>
      <c r="X199" s="4">
        <f t="shared" si="125"/>
        <v>15400</v>
      </c>
      <c r="Y199" s="4" t="s">
        <v>91</v>
      </c>
      <c r="Z199" s="6"/>
      <c r="AA199" s="4">
        <f t="shared" si="126"/>
        <v>13000</v>
      </c>
      <c r="AB199" s="4">
        <f>VLOOKUP(E199,系数!$AL$1:$AP$8,MATCH(升星!C199,圣物升星,0),0)</f>
        <v>25</v>
      </c>
    </row>
    <row r="200" spans="1:28" x14ac:dyDescent="0.3">
      <c r="A200" s="4">
        <v>81000028</v>
      </c>
      <c r="B200" s="4">
        <f>VLOOKUP(A200,属性!A:G,7,0)</f>
        <v>2</v>
      </c>
      <c r="C200" s="4">
        <f>INDEX(属性!E:E,MATCH(升星!A200,属性!A:A,0))</f>
        <v>4</v>
      </c>
      <c r="D200" s="4" t="str">
        <f>INDEX(属性!I:I,MATCH(升星!A200,属性!A:A,0))</f>
        <v>dodge</v>
      </c>
      <c r="E200" s="4">
        <f t="shared" si="163"/>
        <v>5</v>
      </c>
      <c r="F200" s="11">
        <f t="shared" ref="F200:F263" si="166">F166+10</f>
        <v>50</v>
      </c>
      <c r="G200" s="4">
        <v>0</v>
      </c>
      <c r="H200" s="4">
        <f t="shared" si="157"/>
        <v>0</v>
      </c>
      <c r="I200" s="4">
        <f t="shared" si="158"/>
        <v>0</v>
      </c>
      <c r="J200" s="4">
        <f t="shared" ref="J200:K200" si="167">IF(J166=0,0,J166+4000)</f>
        <v>14000</v>
      </c>
      <c r="K200" s="4">
        <f t="shared" si="167"/>
        <v>0</v>
      </c>
      <c r="L200" s="4">
        <v>0</v>
      </c>
      <c r="M200" s="4">
        <v>0</v>
      </c>
      <c r="N200" s="4">
        <v>0</v>
      </c>
      <c r="O200" s="4">
        <f>IF(J200=0,0,VLOOKUP(C200&amp;E200,系数!AT:AU,2,0))</f>
        <v>250</v>
      </c>
      <c r="P200" s="4">
        <f>IF(K200=0,0,VLOOKUP(C200&amp;E200,系数!AT:AU,2,0))</f>
        <v>0</v>
      </c>
      <c r="Q200" s="4">
        <f t="shared" si="135"/>
        <v>450</v>
      </c>
      <c r="R200" s="6">
        <f t="shared" si="165"/>
        <v>5120881</v>
      </c>
      <c r="S200" s="4">
        <f>VLOOKUP(C200&amp;","&amp;E200,系数!$V$2:$W$22,2,0)</f>
        <v>100</v>
      </c>
      <c r="T200" s="4">
        <f>VLOOKUP(C200&amp;","&amp;E200,系数!$V$2:$X$22,3,0)</f>
        <v>8000</v>
      </c>
      <c r="U200" s="4" t="s">
        <v>40</v>
      </c>
      <c r="V200" s="6">
        <f t="shared" si="160"/>
        <v>5120881</v>
      </c>
      <c r="W200" s="4">
        <f t="shared" ref="W200:W263" si="168">W166+S166</f>
        <v>87</v>
      </c>
      <c r="X200" s="4">
        <f t="shared" si="125"/>
        <v>15400</v>
      </c>
      <c r="Y200" s="4" t="s">
        <v>91</v>
      </c>
      <c r="Z200" s="6"/>
      <c r="AA200" s="4">
        <f t="shared" si="126"/>
        <v>13000</v>
      </c>
      <c r="AB200" s="4">
        <f>VLOOKUP(E200,系数!$AL$1:$AP$8,MATCH(升星!C200,圣物升星,0),0)</f>
        <v>25</v>
      </c>
    </row>
    <row r="201" spans="1:28" x14ac:dyDescent="0.3">
      <c r="A201" s="4">
        <v>81000029</v>
      </c>
      <c r="B201" s="4">
        <f>VLOOKUP(A201,属性!A:G,7,0)</f>
        <v>2</v>
      </c>
      <c r="C201" s="4">
        <f>INDEX(属性!E:E,MATCH(升星!A201,属性!A:A,0))</f>
        <v>4</v>
      </c>
      <c r="D201" s="4" t="str">
        <f>INDEX(属性!I:I,MATCH(升星!A201,属性!A:A,0))</f>
        <v>critical</v>
      </c>
      <c r="E201" s="4">
        <f t="shared" si="163"/>
        <v>5</v>
      </c>
      <c r="F201" s="11">
        <f t="shared" si="166"/>
        <v>50</v>
      </c>
      <c r="G201" s="4">
        <v>0</v>
      </c>
      <c r="H201" s="4">
        <f t="shared" si="157"/>
        <v>0</v>
      </c>
      <c r="I201" s="4">
        <f t="shared" si="158"/>
        <v>0</v>
      </c>
      <c r="J201" s="4">
        <f t="shared" ref="J201:K201" si="169">IF(J167=0,0,J167+4000)</f>
        <v>14000</v>
      </c>
      <c r="K201" s="4">
        <f t="shared" si="169"/>
        <v>0</v>
      </c>
      <c r="L201" s="4">
        <v>0</v>
      </c>
      <c r="M201" s="4">
        <v>0</v>
      </c>
      <c r="N201" s="4">
        <v>0</v>
      </c>
      <c r="O201" s="4">
        <f>IF(J201=0,0,VLOOKUP(C201&amp;E201,系数!AT:AU,2,0))</f>
        <v>250</v>
      </c>
      <c r="P201" s="4">
        <f>IF(K201=0,0,VLOOKUP(C201&amp;E201,系数!AT:AU,2,0))</f>
        <v>0</v>
      </c>
      <c r="Q201" s="4">
        <f t="shared" si="135"/>
        <v>230</v>
      </c>
      <c r="R201" s="6">
        <f t="shared" si="165"/>
        <v>5120881</v>
      </c>
      <c r="S201" s="4">
        <f>VLOOKUP(C201&amp;","&amp;E201,系数!$V$2:$W$22,2,0)</f>
        <v>100</v>
      </c>
      <c r="T201" s="4">
        <f>VLOOKUP(C201&amp;","&amp;E201,系数!$V$2:$X$22,3,0)</f>
        <v>8000</v>
      </c>
      <c r="U201" s="4" t="s">
        <v>40</v>
      </c>
      <c r="V201" s="6">
        <f t="shared" si="160"/>
        <v>5120881</v>
      </c>
      <c r="W201" s="4">
        <f t="shared" si="168"/>
        <v>87</v>
      </c>
      <c r="X201" s="4">
        <f t="shared" si="125"/>
        <v>15400</v>
      </c>
      <c r="Y201" s="4" t="s">
        <v>91</v>
      </c>
      <c r="Z201" s="6"/>
      <c r="AA201" s="4">
        <f t="shared" si="126"/>
        <v>13000</v>
      </c>
      <c r="AB201" s="4">
        <f>VLOOKUP(E201,系数!$AL$1:$AP$8,MATCH(升星!C201,圣物升星,0),0)</f>
        <v>25</v>
      </c>
    </row>
    <row r="202" spans="1:28" x14ac:dyDescent="0.3">
      <c r="A202" s="4">
        <v>81000030</v>
      </c>
      <c r="B202" s="4">
        <f>VLOOKUP(A202,属性!A:G,7,0)</f>
        <v>2</v>
      </c>
      <c r="C202" s="4">
        <f>INDEX(属性!E:E,MATCH(升星!A202,属性!A:A,0))</f>
        <v>4</v>
      </c>
      <c r="D202" s="4" t="str">
        <f>INDEX(属性!I:I,MATCH(升星!A202,属性!A:A,0))</f>
        <v>resilience</v>
      </c>
      <c r="E202" s="4">
        <f t="shared" si="163"/>
        <v>5</v>
      </c>
      <c r="F202" s="11">
        <f t="shared" si="166"/>
        <v>50</v>
      </c>
      <c r="G202" s="4">
        <v>0</v>
      </c>
      <c r="H202" s="4">
        <f t="shared" si="157"/>
        <v>0</v>
      </c>
      <c r="I202" s="4">
        <f t="shared" si="158"/>
        <v>0</v>
      </c>
      <c r="J202" s="4">
        <f t="shared" ref="J202:K202" si="170">IF(J168=0,0,J168+4000)</f>
        <v>14000</v>
      </c>
      <c r="K202" s="4">
        <f t="shared" si="170"/>
        <v>0</v>
      </c>
      <c r="L202" s="4">
        <v>0</v>
      </c>
      <c r="M202" s="4">
        <v>0</v>
      </c>
      <c r="N202" s="4">
        <v>0</v>
      </c>
      <c r="O202" s="4">
        <f>IF(J202=0,0,VLOOKUP(C202&amp;E202,系数!AT:AU,2,0))</f>
        <v>250</v>
      </c>
      <c r="P202" s="4">
        <f>IF(K202=0,0,VLOOKUP(C202&amp;E202,系数!AT:AU,2,0))</f>
        <v>0</v>
      </c>
      <c r="Q202" s="4">
        <f t="shared" si="135"/>
        <v>230</v>
      </c>
      <c r="R202" s="6">
        <f t="shared" si="165"/>
        <v>5120881</v>
      </c>
      <c r="S202" s="4">
        <f>VLOOKUP(C202&amp;","&amp;E202,系数!$V$2:$W$22,2,0)</f>
        <v>100</v>
      </c>
      <c r="T202" s="4">
        <f>VLOOKUP(C202&amp;","&amp;E202,系数!$V$2:$X$22,3,0)</f>
        <v>8000</v>
      </c>
      <c r="U202" s="4" t="s">
        <v>40</v>
      </c>
      <c r="V202" s="6">
        <f t="shared" si="160"/>
        <v>5120881</v>
      </c>
      <c r="W202" s="4">
        <f t="shared" si="168"/>
        <v>87</v>
      </c>
      <c r="X202" s="4">
        <f t="shared" si="125"/>
        <v>15400</v>
      </c>
      <c r="Y202" s="4" t="s">
        <v>91</v>
      </c>
      <c r="Z202" s="6"/>
      <c r="AA202" s="4">
        <f t="shared" si="126"/>
        <v>13000</v>
      </c>
      <c r="AB202" s="4">
        <f>VLOOKUP(E202,系数!$AL$1:$AP$8,MATCH(升星!C202,圣物升星,0),0)</f>
        <v>25</v>
      </c>
    </row>
    <row r="203" spans="1:28" x14ac:dyDescent="0.3">
      <c r="A203" s="4">
        <v>81000031</v>
      </c>
      <c r="B203" s="4">
        <f>VLOOKUP(A203,属性!A:G,7,0)</f>
        <v>2</v>
      </c>
      <c r="C203" s="4">
        <f>INDEX(属性!E:E,MATCH(升星!A203,属性!A:A,0))</f>
        <v>4</v>
      </c>
      <c r="D203" s="4" t="str">
        <f>INDEX(属性!I:I,MATCH(升星!A203,属性!A:A,0))</f>
        <v>block</v>
      </c>
      <c r="E203" s="4">
        <f t="shared" si="163"/>
        <v>5</v>
      </c>
      <c r="F203" s="11">
        <f t="shared" si="166"/>
        <v>50</v>
      </c>
      <c r="G203" s="4">
        <v>0</v>
      </c>
      <c r="H203" s="4">
        <f t="shared" si="157"/>
        <v>0</v>
      </c>
      <c r="I203" s="4">
        <f t="shared" si="158"/>
        <v>0</v>
      </c>
      <c r="J203" s="4">
        <f t="shared" ref="J203:K203" si="171">IF(J169=0,0,J169+4000)</f>
        <v>14000</v>
      </c>
      <c r="K203" s="4">
        <f t="shared" si="171"/>
        <v>0</v>
      </c>
      <c r="L203" s="4">
        <v>0</v>
      </c>
      <c r="M203" s="4">
        <v>0</v>
      </c>
      <c r="N203" s="4">
        <v>0</v>
      </c>
      <c r="O203" s="4">
        <f>IF(J203=0,0,VLOOKUP(C203&amp;E203,系数!AT:AU,2,0))</f>
        <v>250</v>
      </c>
      <c r="P203" s="4">
        <f>IF(K203=0,0,VLOOKUP(C203&amp;E203,系数!AT:AU,2,0))</f>
        <v>0</v>
      </c>
      <c r="Q203" s="4">
        <f t="shared" si="135"/>
        <v>230</v>
      </c>
      <c r="R203" s="6">
        <f t="shared" si="165"/>
        <v>5120881</v>
      </c>
      <c r="S203" s="4">
        <f>VLOOKUP(C203&amp;","&amp;E203,系数!$V$2:$W$22,2,0)</f>
        <v>100</v>
      </c>
      <c r="T203" s="4">
        <f>VLOOKUP(C203&amp;","&amp;E203,系数!$V$2:$X$22,3,0)</f>
        <v>8000</v>
      </c>
      <c r="U203" s="4" t="s">
        <v>40</v>
      </c>
      <c r="V203" s="6">
        <f t="shared" si="160"/>
        <v>5120881</v>
      </c>
      <c r="W203" s="4">
        <f t="shared" si="168"/>
        <v>87</v>
      </c>
      <c r="X203" s="4">
        <f t="shared" si="125"/>
        <v>15400</v>
      </c>
      <c r="Y203" s="4" t="s">
        <v>91</v>
      </c>
      <c r="Z203" s="6"/>
      <c r="AA203" s="4">
        <f t="shared" si="126"/>
        <v>13000</v>
      </c>
      <c r="AB203" s="4">
        <f>VLOOKUP(E203,系数!$AL$1:$AP$8,MATCH(升星!C203,圣物升星,0),0)</f>
        <v>25</v>
      </c>
    </row>
    <row r="204" spans="1:28" x14ac:dyDescent="0.3">
      <c r="A204" s="4">
        <v>81000032</v>
      </c>
      <c r="B204" s="4">
        <f>VLOOKUP(A204,属性!A:G,7,0)</f>
        <v>2</v>
      </c>
      <c r="C204" s="4">
        <f>INDEX(属性!E:E,MATCH(升星!A204,属性!A:A,0))</f>
        <v>4</v>
      </c>
      <c r="D204" s="4" t="str">
        <f>INDEX(属性!I:I,MATCH(升星!A204,属性!A:A,0))</f>
        <v>broke</v>
      </c>
      <c r="E204" s="4">
        <f t="shared" si="163"/>
        <v>5</v>
      </c>
      <c r="F204" s="11">
        <f t="shared" si="166"/>
        <v>50</v>
      </c>
      <c r="G204" s="4">
        <v>0</v>
      </c>
      <c r="H204" s="4">
        <f t="shared" si="157"/>
        <v>0</v>
      </c>
      <c r="I204" s="4">
        <f t="shared" si="158"/>
        <v>0</v>
      </c>
      <c r="J204" s="4">
        <f t="shared" ref="J204:K204" si="172">IF(J170=0,0,J170+4000)</f>
        <v>14000</v>
      </c>
      <c r="K204" s="4">
        <f t="shared" si="172"/>
        <v>0</v>
      </c>
      <c r="L204" s="4">
        <v>0</v>
      </c>
      <c r="M204" s="4">
        <v>0</v>
      </c>
      <c r="N204" s="4">
        <v>0</v>
      </c>
      <c r="O204" s="4">
        <f>IF(J204=0,0,VLOOKUP(C204&amp;E204,系数!AT:AU,2,0))</f>
        <v>250</v>
      </c>
      <c r="P204" s="4">
        <f>IF(K204=0,0,VLOOKUP(C204&amp;E204,系数!AT:AU,2,0))</f>
        <v>0</v>
      </c>
      <c r="Q204" s="4">
        <f t="shared" si="135"/>
        <v>230</v>
      </c>
      <c r="R204" s="6">
        <f t="shared" si="165"/>
        <v>5120881</v>
      </c>
      <c r="S204" s="4">
        <f>VLOOKUP(C204&amp;","&amp;E204,系数!$V$2:$W$22,2,0)</f>
        <v>100</v>
      </c>
      <c r="T204" s="4">
        <f>VLOOKUP(C204&amp;","&amp;E204,系数!$V$2:$X$22,3,0)</f>
        <v>8000</v>
      </c>
      <c r="U204" s="4" t="s">
        <v>40</v>
      </c>
      <c r="V204" s="6">
        <f t="shared" si="160"/>
        <v>5120881</v>
      </c>
      <c r="W204" s="4">
        <f t="shared" si="168"/>
        <v>87</v>
      </c>
      <c r="X204" s="4">
        <f t="shared" si="125"/>
        <v>15400</v>
      </c>
      <c r="Y204" s="4" t="s">
        <v>91</v>
      </c>
      <c r="Z204" s="6"/>
      <c r="AA204" s="4">
        <f t="shared" si="126"/>
        <v>13000</v>
      </c>
      <c r="AB204" s="4">
        <f>VLOOKUP(E204,系数!$AL$1:$AP$8,MATCH(升星!C204,圣物升星,0),0)</f>
        <v>25</v>
      </c>
    </row>
    <row r="205" spans="1:28" x14ac:dyDescent="0.3">
      <c r="A205" s="4">
        <v>81000033</v>
      </c>
      <c r="B205" s="4">
        <f>VLOOKUP(A205,属性!A:G,7,0)</f>
        <v>2</v>
      </c>
      <c r="C205" s="4">
        <f>INDEX(属性!E:E,MATCH(升星!A205,属性!A:A,0))</f>
        <v>4</v>
      </c>
      <c r="D205" s="4" t="str">
        <f>INDEX(属性!I:I,MATCH(升星!A205,属性!A:A,0))</f>
        <v>heal</v>
      </c>
      <c r="E205" s="4">
        <f t="shared" si="163"/>
        <v>5</v>
      </c>
      <c r="F205" s="11">
        <f t="shared" si="166"/>
        <v>50</v>
      </c>
      <c r="G205" s="4">
        <v>0</v>
      </c>
      <c r="H205" s="4">
        <f t="shared" si="157"/>
        <v>0</v>
      </c>
      <c r="I205" s="4">
        <f t="shared" si="158"/>
        <v>0</v>
      </c>
      <c r="J205" s="4">
        <f t="shared" ref="J205:K205" si="173">IF(J171=0,0,J171+4000)</f>
        <v>14000</v>
      </c>
      <c r="K205" s="4">
        <f t="shared" si="173"/>
        <v>0</v>
      </c>
      <c r="L205" s="4">
        <v>0</v>
      </c>
      <c r="M205" s="4">
        <v>0</v>
      </c>
      <c r="N205" s="4">
        <v>0</v>
      </c>
      <c r="O205" s="4">
        <f>IF(J205=0,0,VLOOKUP(C205&amp;E205,系数!AT:AU,2,0))</f>
        <v>250</v>
      </c>
      <c r="P205" s="4">
        <f>IF(K205=0,0,VLOOKUP(C205&amp;E205,系数!AT:AU,2,0))</f>
        <v>0</v>
      </c>
      <c r="Q205" s="4">
        <f t="shared" si="135"/>
        <v>1760</v>
      </c>
      <c r="R205" s="6">
        <f t="shared" si="165"/>
        <v>5120881</v>
      </c>
      <c r="S205" s="4">
        <f>VLOOKUP(C205&amp;","&amp;E205,系数!$V$2:$W$22,2,0)</f>
        <v>100</v>
      </c>
      <c r="T205" s="4">
        <f>VLOOKUP(C205&amp;","&amp;E205,系数!$V$2:$X$22,3,0)</f>
        <v>8000</v>
      </c>
      <c r="U205" s="4" t="s">
        <v>40</v>
      </c>
      <c r="V205" s="6">
        <f t="shared" si="160"/>
        <v>5120881</v>
      </c>
      <c r="W205" s="4">
        <f t="shared" si="168"/>
        <v>87</v>
      </c>
      <c r="X205" s="4">
        <f t="shared" si="125"/>
        <v>15400</v>
      </c>
      <c r="Y205" s="4" t="s">
        <v>91</v>
      </c>
      <c r="Z205" s="6"/>
      <c r="AA205" s="4">
        <f t="shared" si="126"/>
        <v>13000</v>
      </c>
      <c r="AB205" s="4">
        <f>VLOOKUP(E205,系数!$AL$1:$AP$8,MATCH(升星!C205,圣物升星,0),0)</f>
        <v>25</v>
      </c>
    </row>
    <row r="206" spans="1:28" x14ac:dyDescent="0.3">
      <c r="A206" s="4">
        <v>81000034</v>
      </c>
      <c r="B206" s="4">
        <f>VLOOKUP(A206,属性!A:G,7,0)</f>
        <v>2</v>
      </c>
      <c r="C206" s="4">
        <f>INDEX(属性!E:E,MATCH(升星!A206,属性!A:A,0))</f>
        <v>4</v>
      </c>
      <c r="D206" s="4" t="str">
        <f>INDEX(属性!I:I,MATCH(升星!A206,属性!A:A,0))</f>
        <v>atkrate</v>
      </c>
      <c r="E206" s="4">
        <f t="shared" si="163"/>
        <v>5</v>
      </c>
      <c r="F206" s="11">
        <f t="shared" si="166"/>
        <v>50</v>
      </c>
      <c r="G206" s="4">
        <v>0</v>
      </c>
      <c r="H206" s="4">
        <f t="shared" si="157"/>
        <v>0</v>
      </c>
      <c r="I206" s="4">
        <f t="shared" si="158"/>
        <v>0</v>
      </c>
      <c r="J206" s="4">
        <f t="shared" ref="J206:K206" si="174">IF(J172=0,0,J172+4000)</f>
        <v>14000</v>
      </c>
      <c r="K206" s="4">
        <f t="shared" si="174"/>
        <v>0</v>
      </c>
      <c r="L206" s="4">
        <v>0</v>
      </c>
      <c r="M206" s="4">
        <v>0</v>
      </c>
      <c r="N206" s="4">
        <v>0</v>
      </c>
      <c r="O206" s="4">
        <f>IF(J206=0,0,VLOOKUP(C206&amp;E206,系数!AT:AU,2,0))</f>
        <v>250</v>
      </c>
      <c r="P206" s="4">
        <f>IF(K206=0,0,VLOOKUP(C206&amp;E206,系数!AT:AU,2,0))</f>
        <v>0</v>
      </c>
      <c r="Q206" s="4">
        <f t="shared" si="135"/>
        <v>2620</v>
      </c>
      <c r="R206" s="6">
        <f t="shared" si="165"/>
        <v>5120881</v>
      </c>
      <c r="S206" s="4">
        <f>VLOOKUP(C206&amp;","&amp;E206,系数!$V$2:$W$22,2,0)</f>
        <v>100</v>
      </c>
      <c r="T206" s="4">
        <f>VLOOKUP(C206&amp;","&amp;E206,系数!$V$2:$X$22,3,0)</f>
        <v>8000</v>
      </c>
      <c r="U206" s="4" t="s">
        <v>40</v>
      </c>
      <c r="V206" s="6">
        <f t="shared" si="160"/>
        <v>5120881</v>
      </c>
      <c r="W206" s="4">
        <f t="shared" si="168"/>
        <v>87</v>
      </c>
      <c r="X206" s="4">
        <f t="shared" si="125"/>
        <v>15400</v>
      </c>
      <c r="Y206" s="4" t="s">
        <v>91</v>
      </c>
      <c r="Z206" s="6"/>
      <c r="AA206" s="4">
        <f t="shared" si="126"/>
        <v>13000</v>
      </c>
      <c r="AB206" s="4">
        <f>VLOOKUP(E206,系数!$AL$1:$AP$8,MATCH(升星!C206,圣物升星,0),0)</f>
        <v>25</v>
      </c>
    </row>
    <row r="207" spans="1:28" x14ac:dyDescent="0.3">
      <c r="A207" s="4">
        <v>81000001</v>
      </c>
      <c r="B207" s="4">
        <f>VLOOKUP(A207,属性!A:G,7,0)</f>
        <v>1</v>
      </c>
      <c r="C207" s="4">
        <f>INDEX(属性!E:E,MATCH(升星!A207,属性!A:A,0))</f>
        <v>2</v>
      </c>
      <c r="D207" s="4" t="str">
        <f>INDEX(属性!I:I,MATCH(升星!A207,属性!A:A,0))</f>
        <v>hit</v>
      </c>
      <c r="E207" s="4">
        <f t="shared" si="163"/>
        <v>6</v>
      </c>
      <c r="F207" s="11">
        <f t="shared" si="166"/>
        <v>60</v>
      </c>
      <c r="G207" s="4">
        <v>0</v>
      </c>
      <c r="H207" s="4">
        <f t="shared" si="157"/>
        <v>0</v>
      </c>
      <c r="I207" s="4">
        <f t="shared" si="158"/>
        <v>0</v>
      </c>
      <c r="J207" s="4">
        <f>IF(J173=0,0,J173+5000)</f>
        <v>0</v>
      </c>
      <c r="K207" s="4">
        <f>IF(K173=0,0,K173+5000)</f>
        <v>19000</v>
      </c>
      <c r="L207" s="4">
        <v>0</v>
      </c>
      <c r="M207" s="4">
        <v>0</v>
      </c>
      <c r="N207" s="4">
        <v>0</v>
      </c>
      <c r="O207" s="4">
        <f>IF(J207=0,0,VLOOKUP(C207&amp;E207,系数!AT:AU,2,0))</f>
        <v>0</v>
      </c>
      <c r="P207" s="4">
        <f>IF(K207=0,0,VLOOKUP(C207&amp;E207,系数!AT:AU,2,0))</f>
        <v>120</v>
      </c>
      <c r="Q207" s="4">
        <f>ROUNDUP(Q173*1.7,-1)</f>
        <v>360</v>
      </c>
      <c r="R207" s="6">
        <f t="shared" si="165"/>
        <v>5120879</v>
      </c>
      <c r="S207" s="4">
        <f>VLOOKUP(C207&amp;","&amp;E207,系数!$V$2:$W$22,2,0)</f>
        <v>200</v>
      </c>
      <c r="T207" s="4">
        <f>VLOOKUP(C207&amp;","&amp;E207,系数!$V$2:$X$22,3,0)</f>
        <v>20000</v>
      </c>
      <c r="U207" s="4" t="s">
        <v>40</v>
      </c>
      <c r="V207" s="6">
        <f t="shared" si="160"/>
        <v>5120879</v>
      </c>
      <c r="W207" s="4">
        <f t="shared" si="168"/>
        <v>187</v>
      </c>
      <c r="X207" s="4">
        <f t="shared" si="125"/>
        <v>35400</v>
      </c>
      <c r="Y207" s="4" t="s">
        <v>91</v>
      </c>
      <c r="Z207" s="6"/>
      <c r="AA207" s="4">
        <f t="shared" si="126"/>
        <v>28400</v>
      </c>
      <c r="AB207" s="4">
        <f>VLOOKUP(E207,系数!$AL$1:$AP$8,MATCH(升星!C207,圣物升星,0),0)</f>
        <v>0</v>
      </c>
    </row>
    <row r="208" spans="1:28" x14ac:dyDescent="0.3">
      <c r="A208" s="4">
        <v>81000002</v>
      </c>
      <c r="B208" s="4">
        <f>VLOOKUP(A208,属性!A:G,7,0)</f>
        <v>1</v>
      </c>
      <c r="C208" s="4">
        <f>INDEX(属性!E:E,MATCH(升星!A208,属性!A:A,0))</f>
        <v>2</v>
      </c>
      <c r="D208" s="4" t="str">
        <f>INDEX(属性!I:I,MATCH(升星!A208,属性!A:A,0))</f>
        <v>critical</v>
      </c>
      <c r="E208" s="4">
        <f t="shared" si="163"/>
        <v>6</v>
      </c>
      <c r="F208" s="11">
        <f t="shared" si="166"/>
        <v>60</v>
      </c>
      <c r="G208" s="4">
        <v>0</v>
      </c>
      <c r="H208" s="4">
        <f t="shared" si="157"/>
        <v>0</v>
      </c>
      <c r="I208" s="4">
        <f t="shared" si="158"/>
        <v>0</v>
      </c>
      <c r="J208" s="4">
        <f t="shared" ref="J208:K208" si="175">IF(J174=0,0,J174+5000)</f>
        <v>0</v>
      </c>
      <c r="K208" s="4">
        <f t="shared" si="175"/>
        <v>19000</v>
      </c>
      <c r="L208" s="4">
        <v>0</v>
      </c>
      <c r="M208" s="4">
        <v>0</v>
      </c>
      <c r="N208" s="4">
        <v>0</v>
      </c>
      <c r="O208" s="4">
        <f>IF(J208=0,0,VLOOKUP(C208&amp;E208,系数!AT:AU,2,0))</f>
        <v>0</v>
      </c>
      <c r="P208" s="4">
        <f>IF(K208=0,0,VLOOKUP(C208&amp;E208,系数!AT:AU,2,0))</f>
        <v>120</v>
      </c>
      <c r="Q208" s="4">
        <f t="shared" si="135"/>
        <v>210</v>
      </c>
      <c r="R208" s="6">
        <f t="shared" si="165"/>
        <v>5120879</v>
      </c>
      <c r="S208" s="4">
        <f>VLOOKUP(C208&amp;","&amp;E208,系数!$V$2:$W$22,2,0)</f>
        <v>200</v>
      </c>
      <c r="T208" s="4">
        <f>VLOOKUP(C208&amp;","&amp;E208,系数!$V$2:$X$22,3,0)</f>
        <v>20000</v>
      </c>
      <c r="U208" s="4" t="s">
        <v>40</v>
      </c>
      <c r="V208" s="6">
        <f t="shared" si="160"/>
        <v>5120879</v>
      </c>
      <c r="W208" s="4">
        <f t="shared" si="168"/>
        <v>187</v>
      </c>
      <c r="X208" s="4">
        <f t="shared" si="125"/>
        <v>35400</v>
      </c>
      <c r="Y208" s="4" t="s">
        <v>91</v>
      </c>
      <c r="Z208" s="6"/>
      <c r="AA208" s="4">
        <f t="shared" si="126"/>
        <v>28400</v>
      </c>
      <c r="AB208" s="4">
        <f>VLOOKUP(E208,系数!$AL$1:$AP$8,MATCH(升星!C208,圣物升星,0),0)</f>
        <v>0</v>
      </c>
    </row>
    <row r="209" spans="1:28" x14ac:dyDescent="0.3">
      <c r="A209" s="4">
        <v>81000003</v>
      </c>
      <c r="B209" s="4">
        <f>VLOOKUP(A209,属性!A:G,7,0)</f>
        <v>2</v>
      </c>
      <c r="C209" s="4">
        <f>INDEX(属性!E:E,MATCH(升星!A209,属性!A:A,0))</f>
        <v>2</v>
      </c>
      <c r="D209" s="4" t="str">
        <f>INDEX(属性!I:I,MATCH(升星!A209,属性!A:A,0))</f>
        <v>dodge</v>
      </c>
      <c r="E209" s="4">
        <f t="shared" si="163"/>
        <v>6</v>
      </c>
      <c r="F209" s="11">
        <f t="shared" si="166"/>
        <v>60</v>
      </c>
      <c r="G209" s="4">
        <v>0</v>
      </c>
      <c r="H209" s="4">
        <f t="shared" si="157"/>
        <v>0</v>
      </c>
      <c r="I209" s="4">
        <f t="shared" si="158"/>
        <v>0</v>
      </c>
      <c r="J209" s="4">
        <f t="shared" ref="J209:K209" si="176">IF(J175=0,0,J175+5000)</f>
        <v>19000</v>
      </c>
      <c r="K209" s="4">
        <f t="shared" si="176"/>
        <v>0</v>
      </c>
      <c r="L209" s="4">
        <v>0</v>
      </c>
      <c r="M209" s="4">
        <v>0</v>
      </c>
      <c r="N209" s="4">
        <v>0</v>
      </c>
      <c r="O209" s="4">
        <f>IF(J209=0,0,VLOOKUP(C209&amp;E209,系数!AT:AU,2,0))</f>
        <v>120</v>
      </c>
      <c r="P209" s="4">
        <f>IF(K209=0,0,VLOOKUP(C209&amp;E209,系数!AT:AU,2,0))</f>
        <v>0</v>
      </c>
      <c r="Q209" s="4">
        <f t="shared" si="135"/>
        <v>360</v>
      </c>
      <c r="R209" s="6">
        <f t="shared" si="165"/>
        <v>5120879</v>
      </c>
      <c r="S209" s="4">
        <f>VLOOKUP(C209&amp;","&amp;E209,系数!$V$2:$W$22,2,0)</f>
        <v>200</v>
      </c>
      <c r="T209" s="4">
        <f>VLOOKUP(C209&amp;","&amp;E209,系数!$V$2:$X$22,3,0)</f>
        <v>20000</v>
      </c>
      <c r="U209" s="4" t="s">
        <v>40</v>
      </c>
      <c r="V209" s="6">
        <f t="shared" si="160"/>
        <v>5120879</v>
      </c>
      <c r="W209" s="4">
        <f t="shared" si="168"/>
        <v>187</v>
      </c>
      <c r="X209" s="4">
        <f t="shared" si="125"/>
        <v>35400</v>
      </c>
      <c r="Y209" s="4" t="s">
        <v>91</v>
      </c>
      <c r="Z209" s="6"/>
      <c r="AA209" s="4">
        <f t="shared" si="126"/>
        <v>28400</v>
      </c>
      <c r="AB209" s="4">
        <f>VLOOKUP(E209,系数!$AL$1:$AP$8,MATCH(升星!C209,圣物升星,0),0)</f>
        <v>0</v>
      </c>
    </row>
    <row r="210" spans="1:28" x14ac:dyDescent="0.3">
      <c r="A210" s="4">
        <v>81000004</v>
      </c>
      <c r="B210" s="4">
        <f>VLOOKUP(A210,属性!A:G,7,0)</f>
        <v>2</v>
      </c>
      <c r="C210" s="4">
        <f>INDEX(属性!E:E,MATCH(升星!A210,属性!A:A,0))</f>
        <v>2</v>
      </c>
      <c r="D210" s="4" t="str">
        <f>INDEX(属性!I:I,MATCH(升星!A210,属性!A:A,0))</f>
        <v>resilience</v>
      </c>
      <c r="E210" s="4">
        <f t="shared" si="163"/>
        <v>6</v>
      </c>
      <c r="F210" s="11">
        <f t="shared" si="166"/>
        <v>60</v>
      </c>
      <c r="G210" s="4">
        <v>0</v>
      </c>
      <c r="H210" s="4">
        <f t="shared" si="157"/>
        <v>0</v>
      </c>
      <c r="I210" s="4">
        <f t="shared" si="158"/>
        <v>0</v>
      </c>
      <c r="J210" s="4">
        <f t="shared" ref="J210:K210" si="177">IF(J176=0,0,J176+5000)</f>
        <v>19000</v>
      </c>
      <c r="K210" s="4">
        <f t="shared" si="177"/>
        <v>0</v>
      </c>
      <c r="L210" s="4">
        <v>0</v>
      </c>
      <c r="M210" s="4">
        <v>0</v>
      </c>
      <c r="N210" s="4">
        <v>0</v>
      </c>
      <c r="O210" s="4">
        <f>IF(J210=0,0,VLOOKUP(C210&amp;E210,系数!AT:AU,2,0))</f>
        <v>120</v>
      </c>
      <c r="P210" s="4">
        <f>IF(K210=0,0,VLOOKUP(C210&amp;E210,系数!AT:AU,2,0))</f>
        <v>0</v>
      </c>
      <c r="Q210" s="4">
        <f t="shared" si="135"/>
        <v>210</v>
      </c>
      <c r="R210" s="6">
        <f t="shared" si="165"/>
        <v>5120879</v>
      </c>
      <c r="S210" s="4">
        <f>VLOOKUP(C210&amp;","&amp;E210,系数!$V$2:$W$22,2,0)</f>
        <v>200</v>
      </c>
      <c r="T210" s="4">
        <f>VLOOKUP(C210&amp;","&amp;E210,系数!$V$2:$X$22,3,0)</f>
        <v>20000</v>
      </c>
      <c r="U210" s="4" t="s">
        <v>40</v>
      </c>
      <c r="V210" s="6">
        <f t="shared" si="160"/>
        <v>5120879</v>
      </c>
      <c r="W210" s="4">
        <f t="shared" si="168"/>
        <v>187</v>
      </c>
      <c r="X210" s="4">
        <f t="shared" si="125"/>
        <v>35400</v>
      </c>
      <c r="Y210" s="4" t="s">
        <v>91</v>
      </c>
      <c r="Z210" s="6"/>
      <c r="AA210" s="4">
        <f t="shared" si="126"/>
        <v>28400</v>
      </c>
      <c r="AB210" s="4">
        <f>VLOOKUP(E210,系数!$AL$1:$AP$8,MATCH(升星!C210,圣物升星,0),0)</f>
        <v>0</v>
      </c>
    </row>
    <row r="211" spans="1:28" x14ac:dyDescent="0.3">
      <c r="A211" s="4">
        <v>81000005</v>
      </c>
      <c r="B211" s="4">
        <f>VLOOKUP(A211,属性!A:G,7,0)</f>
        <v>1</v>
      </c>
      <c r="C211" s="4">
        <f>INDEX(属性!E:E,MATCH(升星!A211,属性!A:A,0))</f>
        <v>2</v>
      </c>
      <c r="D211" s="4" t="str">
        <f>INDEX(属性!I:I,MATCH(升星!A211,属性!A:A,0))</f>
        <v>heal</v>
      </c>
      <c r="E211" s="4">
        <f t="shared" si="163"/>
        <v>6</v>
      </c>
      <c r="F211" s="11">
        <f t="shared" si="166"/>
        <v>60</v>
      </c>
      <c r="G211" s="4">
        <v>0</v>
      </c>
      <c r="H211" s="4">
        <f t="shared" si="157"/>
        <v>0</v>
      </c>
      <c r="I211" s="4">
        <f t="shared" si="158"/>
        <v>0</v>
      </c>
      <c r="J211" s="4">
        <f t="shared" ref="J211:K211" si="178">IF(J177=0,0,J177+5000)</f>
        <v>0</v>
      </c>
      <c r="K211" s="4">
        <f t="shared" si="178"/>
        <v>19000</v>
      </c>
      <c r="L211" s="4">
        <v>0</v>
      </c>
      <c r="M211" s="4">
        <v>0</v>
      </c>
      <c r="N211" s="4">
        <v>0</v>
      </c>
      <c r="O211" s="4">
        <f>IF(J211=0,0,VLOOKUP(C211&amp;E211,系数!AT:AU,2,0))</f>
        <v>0</v>
      </c>
      <c r="P211" s="4">
        <f>IF(K211=0,0,VLOOKUP(C211&amp;E211,系数!AT:AU,2,0))</f>
        <v>120</v>
      </c>
      <c r="Q211" s="4">
        <f t="shared" si="135"/>
        <v>1080</v>
      </c>
      <c r="R211" s="6">
        <f t="shared" si="165"/>
        <v>5120879</v>
      </c>
      <c r="S211" s="4">
        <f>VLOOKUP(C211&amp;","&amp;E211,系数!$V$2:$W$22,2,0)</f>
        <v>200</v>
      </c>
      <c r="T211" s="4">
        <f>VLOOKUP(C211&amp;","&amp;E211,系数!$V$2:$X$22,3,0)</f>
        <v>20000</v>
      </c>
      <c r="U211" s="4" t="s">
        <v>40</v>
      </c>
      <c r="V211" s="6">
        <f t="shared" si="160"/>
        <v>5120879</v>
      </c>
      <c r="W211" s="4">
        <f t="shared" si="168"/>
        <v>187</v>
      </c>
      <c r="X211" s="4">
        <f t="shared" si="125"/>
        <v>35400</v>
      </c>
      <c r="Y211" s="4" t="s">
        <v>91</v>
      </c>
      <c r="Z211" s="6"/>
      <c r="AA211" s="4">
        <f t="shared" si="126"/>
        <v>28400</v>
      </c>
      <c r="AB211" s="4">
        <f>VLOOKUP(E211,系数!$AL$1:$AP$8,MATCH(升星!C211,圣物升星,0),0)</f>
        <v>0</v>
      </c>
    </row>
    <row r="212" spans="1:28" x14ac:dyDescent="0.3">
      <c r="A212" s="4">
        <v>81000006</v>
      </c>
      <c r="B212" s="4">
        <f>VLOOKUP(A212,属性!A:G,7,0)</f>
        <v>2</v>
      </c>
      <c r="C212" s="4">
        <f>INDEX(属性!E:E,MATCH(升星!A212,属性!A:A,0))</f>
        <v>2</v>
      </c>
      <c r="D212" s="4" t="str">
        <f>INDEX(属性!I:I,MATCH(升星!A212,属性!A:A,0))</f>
        <v>block</v>
      </c>
      <c r="E212" s="4">
        <f t="shared" si="163"/>
        <v>6</v>
      </c>
      <c r="F212" s="11">
        <f t="shared" si="166"/>
        <v>60</v>
      </c>
      <c r="G212" s="4">
        <v>0</v>
      </c>
      <c r="H212" s="4">
        <f t="shared" si="157"/>
        <v>0</v>
      </c>
      <c r="I212" s="4">
        <f t="shared" si="158"/>
        <v>0</v>
      </c>
      <c r="J212" s="4">
        <f t="shared" ref="J212:K212" si="179">IF(J178=0,0,J178+5000)</f>
        <v>19000</v>
      </c>
      <c r="K212" s="4">
        <f t="shared" si="179"/>
        <v>0</v>
      </c>
      <c r="L212" s="4">
        <v>0</v>
      </c>
      <c r="M212" s="4">
        <v>0</v>
      </c>
      <c r="N212" s="4">
        <v>0</v>
      </c>
      <c r="O212" s="4">
        <f>IF(J212=0,0,VLOOKUP(C212&amp;E212,系数!AT:AU,2,0))</f>
        <v>120</v>
      </c>
      <c r="P212" s="4">
        <f>IF(K212=0,0,VLOOKUP(C212&amp;E212,系数!AT:AU,2,0))</f>
        <v>0</v>
      </c>
      <c r="Q212" s="4">
        <f t="shared" si="135"/>
        <v>360</v>
      </c>
      <c r="R212" s="6">
        <f t="shared" si="165"/>
        <v>5120879</v>
      </c>
      <c r="S212" s="4">
        <f>VLOOKUP(C212&amp;","&amp;E212,系数!$V$2:$W$22,2,0)</f>
        <v>200</v>
      </c>
      <c r="T212" s="4">
        <f>VLOOKUP(C212&amp;","&amp;E212,系数!$V$2:$X$22,3,0)</f>
        <v>20000</v>
      </c>
      <c r="U212" s="4" t="s">
        <v>40</v>
      </c>
      <c r="V212" s="6">
        <f t="shared" si="160"/>
        <v>5120879</v>
      </c>
      <c r="W212" s="4">
        <f t="shared" si="168"/>
        <v>187</v>
      </c>
      <c r="X212" s="4">
        <f t="shared" si="125"/>
        <v>35400</v>
      </c>
      <c r="Y212" s="4" t="s">
        <v>91</v>
      </c>
      <c r="Z212" s="6"/>
      <c r="AA212" s="4">
        <f t="shared" si="126"/>
        <v>28400</v>
      </c>
      <c r="AB212" s="4">
        <f>VLOOKUP(E212,系数!$AL$1:$AP$8,MATCH(升星!C212,圣物升星,0),0)</f>
        <v>0</v>
      </c>
    </row>
    <row r="213" spans="1:28" x14ac:dyDescent="0.3">
      <c r="A213" s="4">
        <v>81000007</v>
      </c>
      <c r="B213" s="4">
        <f>VLOOKUP(A213,属性!A:G,7,0)</f>
        <v>1</v>
      </c>
      <c r="C213" s="4">
        <f>INDEX(属性!E:E,MATCH(升星!A213,属性!A:A,0))</f>
        <v>3</v>
      </c>
      <c r="D213" s="4" t="str">
        <f>INDEX(属性!I:I,MATCH(升星!A213,属性!A:A,0))</f>
        <v>hit</v>
      </c>
      <c r="E213" s="4">
        <f t="shared" si="163"/>
        <v>6</v>
      </c>
      <c r="F213" s="11">
        <f t="shared" si="166"/>
        <v>60</v>
      </c>
      <c r="G213" s="4">
        <v>0</v>
      </c>
      <c r="H213" s="4">
        <f t="shared" si="157"/>
        <v>0</v>
      </c>
      <c r="I213" s="4">
        <f t="shared" si="158"/>
        <v>0</v>
      </c>
      <c r="J213" s="4">
        <f t="shared" ref="J213:K213" si="180">IF(J179=0,0,J179+5000)</f>
        <v>0</v>
      </c>
      <c r="K213" s="4">
        <f t="shared" si="180"/>
        <v>19000</v>
      </c>
      <c r="L213" s="4">
        <v>0</v>
      </c>
      <c r="M213" s="4">
        <v>0</v>
      </c>
      <c r="N213" s="4">
        <v>0</v>
      </c>
      <c r="O213" s="4">
        <f>IF(J213=0,0,VLOOKUP(C213&amp;E213,系数!AT:AU,2,0))</f>
        <v>0</v>
      </c>
      <c r="P213" s="4">
        <f>IF(K213=0,0,VLOOKUP(C213&amp;E213,系数!AT:AU,2,0))</f>
        <v>180</v>
      </c>
      <c r="Q213" s="4">
        <f t="shared" si="135"/>
        <v>480</v>
      </c>
      <c r="R213" s="6">
        <f t="shared" si="165"/>
        <v>5120880</v>
      </c>
      <c r="S213" s="4">
        <f>VLOOKUP(C213&amp;","&amp;E213,系数!$V$2:$W$22,2,0)</f>
        <v>200</v>
      </c>
      <c r="T213" s="4">
        <f>VLOOKUP(C213&amp;","&amp;E213,系数!$V$2:$X$22,3,0)</f>
        <v>20000</v>
      </c>
      <c r="U213" s="4" t="s">
        <v>40</v>
      </c>
      <c r="V213" s="6">
        <f t="shared" si="160"/>
        <v>5120880</v>
      </c>
      <c r="W213" s="4">
        <f t="shared" si="168"/>
        <v>187</v>
      </c>
      <c r="X213" s="4">
        <f t="shared" si="125"/>
        <v>35400</v>
      </c>
      <c r="Y213" s="4" t="s">
        <v>91</v>
      </c>
      <c r="Z213" s="6"/>
      <c r="AA213" s="4">
        <f t="shared" si="126"/>
        <v>28400</v>
      </c>
      <c r="AB213" s="4">
        <f>VLOOKUP(E213,系数!$AL$1:$AP$8,MATCH(升星!C213,圣物升星,0),0)</f>
        <v>0</v>
      </c>
    </row>
    <row r="214" spans="1:28" x14ac:dyDescent="0.3">
      <c r="A214" s="4">
        <v>81000008</v>
      </c>
      <c r="B214" s="4">
        <f>VLOOKUP(A214,属性!A:G,7,0)</f>
        <v>2</v>
      </c>
      <c r="C214" s="4">
        <f>INDEX(属性!E:E,MATCH(升星!A214,属性!A:A,0))</f>
        <v>3</v>
      </c>
      <c r="D214" s="4" t="str">
        <f>INDEX(属性!I:I,MATCH(升星!A214,属性!A:A,0))</f>
        <v>critical</v>
      </c>
      <c r="E214" s="4">
        <f t="shared" si="163"/>
        <v>6</v>
      </c>
      <c r="F214" s="11">
        <f t="shared" si="166"/>
        <v>60</v>
      </c>
      <c r="G214" s="4">
        <v>0</v>
      </c>
      <c r="H214" s="4">
        <f t="shared" si="157"/>
        <v>0</v>
      </c>
      <c r="I214" s="4">
        <f t="shared" si="158"/>
        <v>0</v>
      </c>
      <c r="J214" s="4">
        <f t="shared" ref="J214:K214" si="181">IF(J180=0,0,J180+5000)</f>
        <v>19000</v>
      </c>
      <c r="K214" s="4">
        <f t="shared" si="181"/>
        <v>0</v>
      </c>
      <c r="L214" s="4">
        <v>0</v>
      </c>
      <c r="M214" s="4">
        <v>0</v>
      </c>
      <c r="N214" s="4">
        <v>0</v>
      </c>
      <c r="O214" s="4">
        <f>IF(J214=0,0,VLOOKUP(C214&amp;E214,系数!AT:AU,2,0))</f>
        <v>180</v>
      </c>
      <c r="P214" s="4">
        <f>IF(K214=0,0,VLOOKUP(C214&amp;E214,系数!AT:AU,2,0))</f>
        <v>0</v>
      </c>
      <c r="Q214" s="4">
        <f t="shared" si="135"/>
        <v>240</v>
      </c>
      <c r="R214" s="6">
        <f t="shared" si="165"/>
        <v>5120880</v>
      </c>
      <c r="S214" s="4">
        <f>VLOOKUP(C214&amp;","&amp;E214,系数!$V$2:$W$22,2,0)</f>
        <v>200</v>
      </c>
      <c r="T214" s="4">
        <f>VLOOKUP(C214&amp;","&amp;E214,系数!$V$2:$X$22,3,0)</f>
        <v>20000</v>
      </c>
      <c r="U214" s="4" t="s">
        <v>40</v>
      </c>
      <c r="V214" s="6">
        <f t="shared" si="160"/>
        <v>5120880</v>
      </c>
      <c r="W214" s="4">
        <f t="shared" si="168"/>
        <v>187</v>
      </c>
      <c r="X214" s="4">
        <f t="shared" si="125"/>
        <v>35400</v>
      </c>
      <c r="Y214" s="4" t="s">
        <v>91</v>
      </c>
      <c r="Z214" s="6"/>
      <c r="AA214" s="4">
        <f t="shared" si="126"/>
        <v>28400</v>
      </c>
      <c r="AB214" s="4">
        <f>VLOOKUP(E214,系数!$AL$1:$AP$8,MATCH(升星!C214,圣物升星,0),0)</f>
        <v>0</v>
      </c>
    </row>
    <row r="215" spans="1:28" x14ac:dyDescent="0.3">
      <c r="A215" s="4">
        <v>81000009</v>
      </c>
      <c r="B215" s="4">
        <f>VLOOKUP(A215,属性!A:G,7,0)</f>
        <v>1</v>
      </c>
      <c r="C215" s="4">
        <f>INDEX(属性!E:E,MATCH(升星!A215,属性!A:A,0))</f>
        <v>3</v>
      </c>
      <c r="D215" s="4" t="str">
        <f>INDEX(属性!I:I,MATCH(升星!A215,属性!A:A,0))</f>
        <v>dodge</v>
      </c>
      <c r="E215" s="4">
        <f t="shared" si="163"/>
        <v>6</v>
      </c>
      <c r="F215" s="11">
        <f t="shared" si="166"/>
        <v>60</v>
      </c>
      <c r="G215" s="4">
        <v>0</v>
      </c>
      <c r="H215" s="4">
        <f t="shared" si="157"/>
        <v>0</v>
      </c>
      <c r="I215" s="4">
        <f t="shared" si="158"/>
        <v>0</v>
      </c>
      <c r="J215" s="4">
        <f t="shared" ref="J215:K215" si="182">IF(J181=0,0,J181+5000)</f>
        <v>0</v>
      </c>
      <c r="K215" s="4">
        <f t="shared" si="182"/>
        <v>19000</v>
      </c>
      <c r="L215" s="4">
        <v>0</v>
      </c>
      <c r="M215" s="4">
        <v>0</v>
      </c>
      <c r="N215" s="4">
        <v>0</v>
      </c>
      <c r="O215" s="4">
        <f>IF(J215=0,0,VLOOKUP(C215&amp;E215,系数!AT:AU,2,0))</f>
        <v>0</v>
      </c>
      <c r="P215" s="4">
        <f>IF(K215=0,0,VLOOKUP(C215&amp;E215,系数!AT:AU,2,0))</f>
        <v>180</v>
      </c>
      <c r="Q215" s="4">
        <f t="shared" si="135"/>
        <v>480</v>
      </c>
      <c r="R215" s="6">
        <f t="shared" si="165"/>
        <v>5120880</v>
      </c>
      <c r="S215" s="4">
        <f>VLOOKUP(C215&amp;","&amp;E215,系数!$V$2:$W$22,2,0)</f>
        <v>200</v>
      </c>
      <c r="T215" s="4">
        <f>VLOOKUP(C215&amp;","&amp;E215,系数!$V$2:$X$22,3,0)</f>
        <v>20000</v>
      </c>
      <c r="U215" s="4" t="s">
        <v>40</v>
      </c>
      <c r="V215" s="6">
        <f t="shared" si="160"/>
        <v>5120880</v>
      </c>
      <c r="W215" s="4">
        <f t="shared" si="168"/>
        <v>187</v>
      </c>
      <c r="X215" s="4">
        <f t="shared" si="125"/>
        <v>35400</v>
      </c>
      <c r="Y215" s="4" t="s">
        <v>91</v>
      </c>
      <c r="Z215" s="6"/>
      <c r="AA215" s="4">
        <f t="shared" si="126"/>
        <v>28400</v>
      </c>
      <c r="AB215" s="4">
        <f>VLOOKUP(E215,系数!$AL$1:$AP$8,MATCH(升星!C215,圣物升星,0),0)</f>
        <v>0</v>
      </c>
    </row>
    <row r="216" spans="1:28" x14ac:dyDescent="0.3">
      <c r="A216" s="4">
        <v>81000010</v>
      </c>
      <c r="B216" s="4">
        <f>VLOOKUP(A216,属性!A:G,7,0)</f>
        <v>2</v>
      </c>
      <c r="C216" s="4">
        <f>INDEX(属性!E:E,MATCH(升星!A216,属性!A:A,0))</f>
        <v>3</v>
      </c>
      <c r="D216" s="4" t="str">
        <f>INDEX(属性!I:I,MATCH(升星!A216,属性!A:A,0))</f>
        <v>resilience</v>
      </c>
      <c r="E216" s="4">
        <f t="shared" si="163"/>
        <v>6</v>
      </c>
      <c r="F216" s="11">
        <f t="shared" si="166"/>
        <v>60</v>
      </c>
      <c r="G216" s="4">
        <v>0</v>
      </c>
      <c r="H216" s="4">
        <f t="shared" si="157"/>
        <v>0</v>
      </c>
      <c r="I216" s="4">
        <f t="shared" si="158"/>
        <v>0</v>
      </c>
      <c r="J216" s="4">
        <f t="shared" ref="J216:K216" si="183">IF(J182=0,0,J182+5000)</f>
        <v>19000</v>
      </c>
      <c r="K216" s="4">
        <f t="shared" si="183"/>
        <v>0</v>
      </c>
      <c r="L216" s="4">
        <v>0</v>
      </c>
      <c r="M216" s="4">
        <v>0</v>
      </c>
      <c r="N216" s="4">
        <v>0</v>
      </c>
      <c r="O216" s="4">
        <f>IF(J216=0,0,VLOOKUP(C216&amp;E216,系数!AT:AU,2,0))</f>
        <v>180</v>
      </c>
      <c r="P216" s="4">
        <f>IF(K216=0,0,VLOOKUP(C216&amp;E216,系数!AT:AU,2,0))</f>
        <v>0</v>
      </c>
      <c r="Q216" s="4">
        <f t="shared" si="135"/>
        <v>240</v>
      </c>
      <c r="R216" s="6">
        <f t="shared" si="165"/>
        <v>5120880</v>
      </c>
      <c r="S216" s="4">
        <f>VLOOKUP(C216&amp;","&amp;E216,系数!$V$2:$W$22,2,0)</f>
        <v>200</v>
      </c>
      <c r="T216" s="4">
        <f>VLOOKUP(C216&amp;","&amp;E216,系数!$V$2:$X$22,3,0)</f>
        <v>20000</v>
      </c>
      <c r="U216" s="4" t="s">
        <v>40</v>
      </c>
      <c r="V216" s="6">
        <f t="shared" si="160"/>
        <v>5120880</v>
      </c>
      <c r="W216" s="4">
        <f t="shared" si="168"/>
        <v>187</v>
      </c>
      <c r="X216" s="4">
        <f t="shared" si="125"/>
        <v>35400</v>
      </c>
      <c r="Y216" s="4" t="s">
        <v>91</v>
      </c>
      <c r="Z216" s="6"/>
      <c r="AA216" s="4">
        <f t="shared" si="126"/>
        <v>28400</v>
      </c>
      <c r="AB216" s="4">
        <f>VLOOKUP(E216,系数!$AL$1:$AP$8,MATCH(升星!C216,圣物升星,0),0)</f>
        <v>0</v>
      </c>
    </row>
    <row r="217" spans="1:28" x14ac:dyDescent="0.3">
      <c r="A217" s="4">
        <v>81000011</v>
      </c>
      <c r="B217" s="4">
        <f>VLOOKUP(A217,属性!A:G,7,0)</f>
        <v>1</v>
      </c>
      <c r="C217" s="4">
        <f>INDEX(属性!E:E,MATCH(升星!A217,属性!A:A,0))</f>
        <v>4</v>
      </c>
      <c r="D217" s="4" t="str">
        <f>INDEX(属性!I:I,MATCH(升星!A217,属性!A:A,0))</f>
        <v>hit</v>
      </c>
      <c r="E217" s="4">
        <f t="shared" si="163"/>
        <v>6</v>
      </c>
      <c r="F217" s="11">
        <f t="shared" si="166"/>
        <v>60</v>
      </c>
      <c r="G217" s="4">
        <v>0</v>
      </c>
      <c r="H217" s="4">
        <f t="shared" si="157"/>
        <v>0</v>
      </c>
      <c r="I217" s="4">
        <f t="shared" si="158"/>
        <v>0</v>
      </c>
      <c r="J217" s="4">
        <f t="shared" ref="J217:K217" si="184">IF(J183=0,0,J183+5000)</f>
        <v>0</v>
      </c>
      <c r="K217" s="4">
        <f t="shared" si="184"/>
        <v>19000</v>
      </c>
      <c r="L217" s="4">
        <v>0</v>
      </c>
      <c r="M217" s="4">
        <v>0</v>
      </c>
      <c r="N217" s="4">
        <v>0</v>
      </c>
      <c r="O217" s="4">
        <f>IF(J217=0,0,VLOOKUP(C217&amp;E217,系数!AT:AU,2,0))</f>
        <v>0</v>
      </c>
      <c r="P217" s="4">
        <f>IF(K217=0,0,VLOOKUP(C217&amp;E217,系数!AT:AU,2,0))</f>
        <v>300</v>
      </c>
      <c r="Q217" s="4">
        <f t="shared" si="135"/>
        <v>620</v>
      </c>
      <c r="R217" s="6">
        <f t="shared" si="165"/>
        <v>5120881</v>
      </c>
      <c r="S217" s="4">
        <f>VLOOKUP(C217&amp;","&amp;E217,系数!$V$2:$W$22,2,0)</f>
        <v>200</v>
      </c>
      <c r="T217" s="4">
        <f>VLOOKUP(C217&amp;","&amp;E217,系数!$V$2:$X$22,3,0)</f>
        <v>20000</v>
      </c>
      <c r="U217" s="4" t="s">
        <v>40</v>
      </c>
      <c r="V217" s="6">
        <f t="shared" si="160"/>
        <v>5120881</v>
      </c>
      <c r="W217" s="4">
        <f t="shared" si="168"/>
        <v>187</v>
      </c>
      <c r="X217" s="4">
        <f t="shared" si="125"/>
        <v>35400</v>
      </c>
      <c r="Y217" s="4" t="s">
        <v>91</v>
      </c>
      <c r="Z217" s="6"/>
      <c r="AA217" s="4">
        <f t="shared" si="126"/>
        <v>28400</v>
      </c>
      <c r="AB217" s="4">
        <f>VLOOKUP(E217,系数!$AL$1:$AP$8,MATCH(升星!C217,圣物升星,0),0)</f>
        <v>30</v>
      </c>
    </row>
    <row r="218" spans="1:28" x14ac:dyDescent="0.3">
      <c r="A218" s="4">
        <v>81000012</v>
      </c>
      <c r="B218" s="4">
        <f>VLOOKUP(A218,属性!A:G,7,0)</f>
        <v>1</v>
      </c>
      <c r="C218" s="4">
        <f>INDEX(属性!E:E,MATCH(升星!A218,属性!A:A,0))</f>
        <v>4</v>
      </c>
      <c r="D218" s="4" t="str">
        <f>INDEX(属性!I:I,MATCH(升星!A218,属性!A:A,0))</f>
        <v>critical</v>
      </c>
      <c r="E218" s="4">
        <f t="shared" si="163"/>
        <v>6</v>
      </c>
      <c r="F218" s="11">
        <f t="shared" si="166"/>
        <v>60</v>
      </c>
      <c r="G218" s="4">
        <v>0</v>
      </c>
      <c r="H218" s="4">
        <f t="shared" si="157"/>
        <v>0</v>
      </c>
      <c r="I218" s="4">
        <f t="shared" si="158"/>
        <v>0</v>
      </c>
      <c r="J218" s="4">
        <f t="shared" ref="J218:K218" si="185">IF(J184=0,0,J184+5000)</f>
        <v>0</v>
      </c>
      <c r="K218" s="4">
        <f t="shared" si="185"/>
        <v>19000</v>
      </c>
      <c r="L218" s="4">
        <v>0</v>
      </c>
      <c r="M218" s="4">
        <v>0</v>
      </c>
      <c r="N218" s="4">
        <v>0</v>
      </c>
      <c r="O218" s="4">
        <f>IF(J218=0,0,VLOOKUP(C218&amp;E218,系数!AT:AU,2,0))</f>
        <v>0</v>
      </c>
      <c r="P218" s="4">
        <f>IF(K218=0,0,VLOOKUP(C218&amp;E218,系数!AT:AU,2,0))</f>
        <v>300</v>
      </c>
      <c r="Q218" s="4">
        <f t="shared" si="135"/>
        <v>360</v>
      </c>
      <c r="R218" s="6">
        <f t="shared" si="165"/>
        <v>5120881</v>
      </c>
      <c r="S218" s="4">
        <f>VLOOKUP(C218&amp;","&amp;E218,系数!$V$2:$W$22,2,0)</f>
        <v>200</v>
      </c>
      <c r="T218" s="4">
        <f>VLOOKUP(C218&amp;","&amp;E218,系数!$V$2:$X$22,3,0)</f>
        <v>20000</v>
      </c>
      <c r="U218" s="4" t="s">
        <v>40</v>
      </c>
      <c r="V218" s="6">
        <f t="shared" si="160"/>
        <v>5120881</v>
      </c>
      <c r="W218" s="4">
        <f t="shared" si="168"/>
        <v>187</v>
      </c>
      <c r="X218" s="4">
        <f t="shared" si="125"/>
        <v>35400</v>
      </c>
      <c r="Y218" s="4" t="s">
        <v>91</v>
      </c>
      <c r="Z218" s="6"/>
      <c r="AA218" s="4">
        <f t="shared" si="126"/>
        <v>28400</v>
      </c>
      <c r="AB218" s="4">
        <f>VLOOKUP(E218,系数!$AL$1:$AP$8,MATCH(升星!C218,圣物升星,0),0)</f>
        <v>30</v>
      </c>
    </row>
    <row r="219" spans="1:28" x14ac:dyDescent="0.3">
      <c r="A219" s="4">
        <v>81000013</v>
      </c>
      <c r="B219" s="4">
        <f>VLOOKUP(A219,属性!A:G,7,0)</f>
        <v>1</v>
      </c>
      <c r="C219" s="4">
        <f>INDEX(属性!E:E,MATCH(升星!A219,属性!A:A,0))</f>
        <v>4</v>
      </c>
      <c r="D219" s="4" t="str">
        <f>INDEX(属性!I:I,MATCH(升星!A219,属性!A:A,0))</f>
        <v>broke</v>
      </c>
      <c r="E219" s="4">
        <f t="shared" si="163"/>
        <v>6</v>
      </c>
      <c r="F219" s="11">
        <f t="shared" si="166"/>
        <v>60</v>
      </c>
      <c r="G219" s="4">
        <v>0</v>
      </c>
      <c r="H219" s="4">
        <f t="shared" si="157"/>
        <v>0</v>
      </c>
      <c r="I219" s="4">
        <f t="shared" si="158"/>
        <v>0</v>
      </c>
      <c r="J219" s="4">
        <f t="shared" ref="J219:K219" si="186">IF(J185=0,0,J185+5000)</f>
        <v>0</v>
      </c>
      <c r="K219" s="4">
        <f t="shared" si="186"/>
        <v>19000</v>
      </c>
      <c r="L219" s="4">
        <v>0</v>
      </c>
      <c r="M219" s="4">
        <v>0</v>
      </c>
      <c r="N219" s="4">
        <v>0</v>
      </c>
      <c r="O219" s="4">
        <f>IF(J219=0,0,VLOOKUP(C219&amp;E219,系数!AT:AU,2,0))</f>
        <v>0</v>
      </c>
      <c r="P219" s="4">
        <f>IF(K219=0,0,VLOOKUP(C219&amp;E219,系数!AT:AU,2,0))</f>
        <v>300</v>
      </c>
      <c r="Q219" s="4">
        <f t="shared" si="135"/>
        <v>360</v>
      </c>
      <c r="R219" s="6">
        <f t="shared" si="165"/>
        <v>5120881</v>
      </c>
      <c r="S219" s="4">
        <f>VLOOKUP(C219&amp;","&amp;E219,系数!$V$2:$W$22,2,0)</f>
        <v>200</v>
      </c>
      <c r="T219" s="4">
        <f>VLOOKUP(C219&amp;","&amp;E219,系数!$V$2:$X$22,3,0)</f>
        <v>20000</v>
      </c>
      <c r="U219" s="4" t="s">
        <v>40</v>
      </c>
      <c r="V219" s="6">
        <f t="shared" si="160"/>
        <v>5120881</v>
      </c>
      <c r="W219" s="4">
        <f t="shared" si="168"/>
        <v>187</v>
      </c>
      <c r="X219" s="4">
        <f t="shared" si="125"/>
        <v>35400</v>
      </c>
      <c r="Y219" s="4" t="s">
        <v>91</v>
      </c>
      <c r="Z219" s="6"/>
      <c r="AA219" s="4">
        <f t="shared" si="126"/>
        <v>28400</v>
      </c>
      <c r="AB219" s="4">
        <f>VLOOKUP(E219,系数!$AL$1:$AP$8,MATCH(升星!C219,圣物升星,0),0)</f>
        <v>30</v>
      </c>
    </row>
    <row r="220" spans="1:28" x14ac:dyDescent="0.3">
      <c r="A220" s="4">
        <v>81000014</v>
      </c>
      <c r="B220" s="4">
        <f>VLOOKUP(A220,属性!A:G,7,0)</f>
        <v>1</v>
      </c>
      <c r="C220" s="4">
        <f>INDEX(属性!E:E,MATCH(升星!A220,属性!A:A,0))</f>
        <v>4</v>
      </c>
      <c r="D220" s="4" t="str">
        <f>INDEX(属性!I:I,MATCH(升星!A220,属性!A:A,0))</f>
        <v>atkrate</v>
      </c>
      <c r="E220" s="4">
        <f t="shared" si="163"/>
        <v>6</v>
      </c>
      <c r="F220" s="11">
        <f t="shared" si="166"/>
        <v>60</v>
      </c>
      <c r="G220" s="4">
        <v>0</v>
      </c>
      <c r="H220" s="4">
        <f t="shared" si="157"/>
        <v>0</v>
      </c>
      <c r="I220" s="4">
        <f t="shared" si="158"/>
        <v>0</v>
      </c>
      <c r="J220" s="4">
        <f t="shared" ref="J220:K220" si="187">IF(J186=0,0,J186+5000)</f>
        <v>0</v>
      </c>
      <c r="K220" s="4">
        <f t="shared" si="187"/>
        <v>19000</v>
      </c>
      <c r="L220" s="4">
        <v>0</v>
      </c>
      <c r="M220" s="4">
        <v>0</v>
      </c>
      <c r="N220" s="4">
        <v>0</v>
      </c>
      <c r="O220" s="4">
        <f>IF(J220=0,0,VLOOKUP(C220&amp;E220,系数!AT:AU,2,0))</f>
        <v>0</v>
      </c>
      <c r="P220" s="4">
        <f>IF(K220=0,0,VLOOKUP(C220&amp;E220,系数!AT:AU,2,0))</f>
        <v>300</v>
      </c>
      <c r="Q220" s="4">
        <f t="shared" si="135"/>
        <v>3000</v>
      </c>
      <c r="R220" s="6">
        <f t="shared" si="165"/>
        <v>5120881</v>
      </c>
      <c r="S220" s="4">
        <f>VLOOKUP(C220&amp;","&amp;E220,系数!$V$2:$W$22,2,0)</f>
        <v>200</v>
      </c>
      <c r="T220" s="4">
        <f>VLOOKUP(C220&amp;","&amp;E220,系数!$V$2:$X$22,3,0)</f>
        <v>20000</v>
      </c>
      <c r="U220" s="4" t="s">
        <v>40</v>
      </c>
      <c r="V220" s="6">
        <f t="shared" si="160"/>
        <v>5120881</v>
      </c>
      <c r="W220" s="4">
        <f t="shared" si="168"/>
        <v>187</v>
      </c>
      <c r="X220" s="4">
        <f t="shared" si="125"/>
        <v>35400</v>
      </c>
      <c r="Y220" s="4" t="s">
        <v>91</v>
      </c>
      <c r="Z220" s="6"/>
      <c r="AA220" s="4">
        <f t="shared" si="126"/>
        <v>28400</v>
      </c>
      <c r="AB220" s="4">
        <f>VLOOKUP(E220,系数!$AL$1:$AP$8,MATCH(升星!C220,圣物升星,0),0)</f>
        <v>30</v>
      </c>
    </row>
    <row r="221" spans="1:28" x14ac:dyDescent="0.3">
      <c r="A221" s="4">
        <v>81000015</v>
      </c>
      <c r="B221" s="4">
        <f>VLOOKUP(A221,属性!A:G,7,0)</f>
        <v>2</v>
      </c>
      <c r="C221" s="4">
        <f>INDEX(属性!E:E,MATCH(升星!A221,属性!A:A,0))</f>
        <v>4</v>
      </c>
      <c r="D221" s="4" t="str">
        <f>INDEX(属性!I:I,MATCH(升星!A221,属性!A:A,0))</f>
        <v>dodge</v>
      </c>
      <c r="E221" s="4">
        <f t="shared" si="163"/>
        <v>6</v>
      </c>
      <c r="F221" s="11">
        <f t="shared" si="166"/>
        <v>60</v>
      </c>
      <c r="G221" s="4">
        <v>0</v>
      </c>
      <c r="H221" s="4">
        <f t="shared" si="157"/>
        <v>0</v>
      </c>
      <c r="I221" s="4">
        <f t="shared" si="158"/>
        <v>0</v>
      </c>
      <c r="J221" s="4">
        <f t="shared" ref="J221:K221" si="188">IF(J187=0,0,J187+5000)</f>
        <v>19000</v>
      </c>
      <c r="K221" s="4">
        <f t="shared" si="188"/>
        <v>0</v>
      </c>
      <c r="L221" s="4">
        <v>0</v>
      </c>
      <c r="M221" s="4">
        <v>0</v>
      </c>
      <c r="N221" s="4">
        <v>0</v>
      </c>
      <c r="O221" s="4">
        <f>IF(J221=0,0,VLOOKUP(C221&amp;E221,系数!AT:AU,2,0))</f>
        <v>300</v>
      </c>
      <c r="P221" s="4">
        <f>IF(K221=0,0,VLOOKUP(C221&amp;E221,系数!AT:AU,2,0))</f>
        <v>0</v>
      </c>
      <c r="Q221" s="4">
        <f t="shared" si="135"/>
        <v>620</v>
      </c>
      <c r="R221" s="6">
        <f t="shared" si="165"/>
        <v>5120881</v>
      </c>
      <c r="S221" s="4">
        <f>VLOOKUP(C221&amp;","&amp;E221,系数!$V$2:$W$22,2,0)</f>
        <v>200</v>
      </c>
      <c r="T221" s="4">
        <f>VLOOKUP(C221&amp;","&amp;E221,系数!$V$2:$X$22,3,0)</f>
        <v>20000</v>
      </c>
      <c r="U221" s="4" t="s">
        <v>40</v>
      </c>
      <c r="V221" s="6">
        <f t="shared" si="160"/>
        <v>5120881</v>
      </c>
      <c r="W221" s="4">
        <f t="shared" si="168"/>
        <v>187</v>
      </c>
      <c r="X221" s="4">
        <f t="shared" si="125"/>
        <v>35400</v>
      </c>
      <c r="Y221" s="4" t="s">
        <v>91</v>
      </c>
      <c r="Z221" s="6"/>
      <c r="AA221" s="4">
        <f t="shared" si="126"/>
        <v>28400</v>
      </c>
      <c r="AB221" s="4">
        <f>VLOOKUP(E221,系数!$AL$1:$AP$8,MATCH(升星!C221,圣物升星,0),0)</f>
        <v>30</v>
      </c>
    </row>
    <row r="222" spans="1:28" x14ac:dyDescent="0.3">
      <c r="A222" s="4">
        <v>81000016</v>
      </c>
      <c r="B222" s="4">
        <f>VLOOKUP(A222,属性!A:G,7,0)</f>
        <v>2</v>
      </c>
      <c r="C222" s="4">
        <f>INDEX(属性!E:E,MATCH(升星!A222,属性!A:A,0))</f>
        <v>4</v>
      </c>
      <c r="D222" s="4" t="str">
        <f>INDEX(属性!I:I,MATCH(升星!A222,属性!A:A,0))</f>
        <v>resilience</v>
      </c>
      <c r="E222" s="4">
        <f t="shared" si="163"/>
        <v>6</v>
      </c>
      <c r="F222" s="11">
        <f t="shared" si="166"/>
        <v>60</v>
      </c>
      <c r="G222" s="4">
        <v>0</v>
      </c>
      <c r="H222" s="4">
        <f t="shared" si="157"/>
        <v>0</v>
      </c>
      <c r="I222" s="4">
        <f t="shared" si="158"/>
        <v>0</v>
      </c>
      <c r="J222" s="4">
        <f t="shared" ref="J222:K222" si="189">IF(J188=0,0,J188+5000)</f>
        <v>19000</v>
      </c>
      <c r="K222" s="4">
        <f t="shared" si="189"/>
        <v>0</v>
      </c>
      <c r="L222" s="4">
        <v>0</v>
      </c>
      <c r="M222" s="4">
        <v>0</v>
      </c>
      <c r="N222" s="4">
        <v>0</v>
      </c>
      <c r="O222" s="4">
        <f>IF(J222=0,0,VLOOKUP(C222&amp;E222,系数!AT:AU,2,0))</f>
        <v>300</v>
      </c>
      <c r="P222" s="4">
        <f>IF(K222=0,0,VLOOKUP(C222&amp;E222,系数!AT:AU,2,0))</f>
        <v>0</v>
      </c>
      <c r="Q222" s="4">
        <f t="shared" si="135"/>
        <v>360</v>
      </c>
      <c r="R222" s="6">
        <f t="shared" si="165"/>
        <v>5120881</v>
      </c>
      <c r="S222" s="4">
        <f>VLOOKUP(C222&amp;","&amp;E222,系数!$V$2:$W$22,2,0)</f>
        <v>200</v>
      </c>
      <c r="T222" s="4">
        <f>VLOOKUP(C222&amp;","&amp;E222,系数!$V$2:$X$22,3,0)</f>
        <v>20000</v>
      </c>
      <c r="U222" s="4" t="s">
        <v>40</v>
      </c>
      <c r="V222" s="6">
        <f t="shared" si="160"/>
        <v>5120881</v>
      </c>
      <c r="W222" s="4">
        <f t="shared" si="168"/>
        <v>187</v>
      </c>
      <c r="X222" s="4">
        <f t="shared" si="125"/>
        <v>35400</v>
      </c>
      <c r="Y222" s="4" t="s">
        <v>91</v>
      </c>
      <c r="Z222" s="6"/>
      <c r="AA222" s="4">
        <f t="shared" si="126"/>
        <v>28400</v>
      </c>
      <c r="AB222" s="4">
        <f>VLOOKUP(E222,系数!$AL$1:$AP$8,MATCH(升星!C222,圣物升星,0),0)</f>
        <v>30</v>
      </c>
    </row>
    <row r="223" spans="1:28" x14ac:dyDescent="0.3">
      <c r="A223" s="4">
        <v>81000017</v>
      </c>
      <c r="B223" s="4">
        <f>VLOOKUP(A223,属性!A:G,7,0)</f>
        <v>2</v>
      </c>
      <c r="C223" s="4">
        <f>INDEX(属性!E:E,MATCH(升星!A223,属性!A:A,0))</f>
        <v>4</v>
      </c>
      <c r="D223" s="4" t="str">
        <f>INDEX(属性!I:I,MATCH(升星!A223,属性!A:A,0))</f>
        <v>block</v>
      </c>
      <c r="E223" s="4">
        <f t="shared" si="163"/>
        <v>6</v>
      </c>
      <c r="F223" s="11">
        <f t="shared" si="166"/>
        <v>60</v>
      </c>
      <c r="G223" s="4">
        <v>0</v>
      </c>
      <c r="H223" s="4">
        <f t="shared" si="157"/>
        <v>0</v>
      </c>
      <c r="I223" s="4">
        <f t="shared" si="158"/>
        <v>0</v>
      </c>
      <c r="J223" s="4">
        <f t="shared" ref="J223:K223" si="190">IF(J189=0,0,J189+5000)</f>
        <v>19000</v>
      </c>
      <c r="K223" s="4">
        <f t="shared" si="190"/>
        <v>0</v>
      </c>
      <c r="L223" s="4">
        <v>0</v>
      </c>
      <c r="M223" s="4">
        <v>0</v>
      </c>
      <c r="N223" s="4">
        <v>0</v>
      </c>
      <c r="O223" s="4">
        <f>IF(J223=0,0,VLOOKUP(C223&amp;E223,系数!AT:AU,2,0))</f>
        <v>300</v>
      </c>
      <c r="P223" s="4">
        <f>IF(K223=0,0,VLOOKUP(C223&amp;E223,系数!AT:AU,2,0))</f>
        <v>0</v>
      </c>
      <c r="Q223" s="4">
        <f t="shared" si="135"/>
        <v>360</v>
      </c>
      <c r="R223" s="6">
        <f t="shared" si="165"/>
        <v>5120881</v>
      </c>
      <c r="S223" s="4">
        <f>VLOOKUP(C223&amp;","&amp;E223,系数!$V$2:$W$22,2,0)</f>
        <v>200</v>
      </c>
      <c r="T223" s="4">
        <f>VLOOKUP(C223&amp;","&amp;E223,系数!$V$2:$X$22,3,0)</f>
        <v>20000</v>
      </c>
      <c r="U223" s="4" t="s">
        <v>40</v>
      </c>
      <c r="V223" s="6">
        <f t="shared" si="160"/>
        <v>5120881</v>
      </c>
      <c r="W223" s="4">
        <f t="shared" si="168"/>
        <v>187</v>
      </c>
      <c r="X223" s="4">
        <f t="shared" si="125"/>
        <v>35400</v>
      </c>
      <c r="Y223" s="4" t="s">
        <v>91</v>
      </c>
      <c r="Z223" s="6"/>
      <c r="AA223" s="4">
        <f t="shared" si="126"/>
        <v>28400</v>
      </c>
      <c r="AB223" s="4">
        <f>VLOOKUP(E223,系数!$AL$1:$AP$8,MATCH(升星!C223,圣物升星,0),0)</f>
        <v>30</v>
      </c>
    </row>
    <row r="224" spans="1:28" x14ac:dyDescent="0.3">
      <c r="A224" s="4">
        <v>81000018</v>
      </c>
      <c r="B224" s="4">
        <f>VLOOKUP(A224,属性!A:G,7,0)</f>
        <v>2</v>
      </c>
      <c r="C224" s="4">
        <f>INDEX(属性!E:E,MATCH(升星!A224,属性!A:A,0))</f>
        <v>4</v>
      </c>
      <c r="D224" s="4" t="str">
        <f>INDEX(属性!I:I,MATCH(升星!A224,属性!A:A,0))</f>
        <v>heal</v>
      </c>
      <c r="E224" s="4">
        <f t="shared" si="163"/>
        <v>6</v>
      </c>
      <c r="F224" s="11">
        <f t="shared" si="166"/>
        <v>60</v>
      </c>
      <c r="G224" s="4">
        <v>0</v>
      </c>
      <c r="H224" s="4">
        <f t="shared" si="157"/>
        <v>0</v>
      </c>
      <c r="I224" s="4">
        <f t="shared" si="158"/>
        <v>0</v>
      </c>
      <c r="J224" s="4">
        <f t="shared" ref="J224:K224" si="191">IF(J190=0,0,J190+5000)</f>
        <v>19000</v>
      </c>
      <c r="K224" s="4">
        <f t="shared" si="191"/>
        <v>0</v>
      </c>
      <c r="L224" s="4">
        <v>0</v>
      </c>
      <c r="M224" s="4">
        <v>0</v>
      </c>
      <c r="N224" s="4">
        <v>0</v>
      </c>
      <c r="O224" s="4">
        <f>IF(J224=0,0,VLOOKUP(C224&amp;E224,系数!AT:AU,2,0))</f>
        <v>300</v>
      </c>
      <c r="P224" s="4">
        <f>IF(K224=0,0,VLOOKUP(C224&amp;E224,系数!AT:AU,2,0))</f>
        <v>0</v>
      </c>
      <c r="Q224" s="4">
        <f t="shared" si="135"/>
        <v>2230</v>
      </c>
      <c r="R224" s="6">
        <f t="shared" si="165"/>
        <v>5120881</v>
      </c>
      <c r="S224" s="4">
        <f>VLOOKUP(C224&amp;","&amp;E224,系数!$V$2:$W$22,2,0)</f>
        <v>200</v>
      </c>
      <c r="T224" s="4">
        <f>VLOOKUP(C224&amp;","&amp;E224,系数!$V$2:$X$22,3,0)</f>
        <v>20000</v>
      </c>
      <c r="U224" s="4" t="s">
        <v>40</v>
      </c>
      <c r="V224" s="6">
        <f t="shared" si="160"/>
        <v>5120881</v>
      </c>
      <c r="W224" s="4">
        <f t="shared" si="168"/>
        <v>187</v>
      </c>
      <c r="X224" s="4">
        <f t="shared" si="125"/>
        <v>35400</v>
      </c>
      <c r="Y224" s="4" t="s">
        <v>91</v>
      </c>
      <c r="Z224" s="6"/>
      <c r="AA224" s="4">
        <f t="shared" si="126"/>
        <v>28400</v>
      </c>
      <c r="AB224" s="4">
        <f>VLOOKUP(E224,系数!$AL$1:$AP$8,MATCH(升星!C224,圣物升星,0),0)</f>
        <v>30</v>
      </c>
    </row>
    <row r="225" spans="1:28" x14ac:dyDescent="0.3">
      <c r="A225" s="4">
        <v>81000019</v>
      </c>
      <c r="B225" s="4">
        <f>VLOOKUP(A225,属性!A:G,7,0)</f>
        <v>1</v>
      </c>
      <c r="C225" s="4">
        <f>INDEX(属性!E:E,MATCH(升星!A225,属性!A:A,0))</f>
        <v>4</v>
      </c>
      <c r="D225" s="4" t="str">
        <f>INDEX(属性!I:I,MATCH(升星!A225,属性!A:A,0))</f>
        <v>hit</v>
      </c>
      <c r="E225" s="4">
        <f t="shared" si="163"/>
        <v>6</v>
      </c>
      <c r="F225" s="11">
        <f t="shared" si="166"/>
        <v>60</v>
      </c>
      <c r="G225" s="4">
        <v>0</v>
      </c>
      <c r="H225" s="4">
        <f t="shared" si="157"/>
        <v>0</v>
      </c>
      <c r="I225" s="4">
        <f t="shared" si="158"/>
        <v>0</v>
      </c>
      <c r="J225" s="4">
        <f t="shared" ref="J225:K225" si="192">IF(J191=0,0,J191+5000)</f>
        <v>0</v>
      </c>
      <c r="K225" s="4">
        <f t="shared" si="192"/>
        <v>19000</v>
      </c>
      <c r="L225" s="4">
        <v>0</v>
      </c>
      <c r="M225" s="4">
        <v>0</v>
      </c>
      <c r="N225" s="4">
        <v>0</v>
      </c>
      <c r="O225" s="4">
        <f>IF(J225=0,0,VLOOKUP(C225&amp;E225,系数!AT:AU,2,0))</f>
        <v>0</v>
      </c>
      <c r="P225" s="4">
        <f>IF(K225=0,0,VLOOKUP(C225&amp;E225,系数!AT:AU,2,0))</f>
        <v>300</v>
      </c>
      <c r="Q225" s="4">
        <f t="shared" si="135"/>
        <v>770</v>
      </c>
      <c r="R225" s="6">
        <f t="shared" si="165"/>
        <v>5120881</v>
      </c>
      <c r="S225" s="4">
        <f>VLOOKUP(C225&amp;","&amp;E225,系数!$V$2:$W$22,2,0)</f>
        <v>200</v>
      </c>
      <c r="T225" s="4">
        <f>VLOOKUP(C225&amp;","&amp;E225,系数!$V$2:$X$22,3,0)</f>
        <v>20000</v>
      </c>
      <c r="U225" s="4" t="s">
        <v>40</v>
      </c>
      <c r="V225" s="6">
        <f t="shared" si="160"/>
        <v>5120881</v>
      </c>
      <c r="W225" s="4">
        <f t="shared" si="168"/>
        <v>187</v>
      </c>
      <c r="X225" s="4">
        <f t="shared" si="125"/>
        <v>35400</v>
      </c>
      <c r="Y225" s="4" t="s">
        <v>91</v>
      </c>
      <c r="Z225" s="6"/>
      <c r="AA225" s="4">
        <f t="shared" si="126"/>
        <v>28400</v>
      </c>
      <c r="AB225" s="4">
        <f>VLOOKUP(E225,系数!$AL$1:$AP$8,MATCH(升星!C225,圣物升星,0),0)</f>
        <v>30</v>
      </c>
    </row>
    <row r="226" spans="1:28" x14ac:dyDescent="0.3">
      <c r="A226" s="4">
        <v>81000020</v>
      </c>
      <c r="B226" s="4">
        <f>VLOOKUP(A226,属性!A:G,7,0)</f>
        <v>1</v>
      </c>
      <c r="C226" s="4">
        <f>INDEX(属性!E:E,MATCH(升星!A226,属性!A:A,0))</f>
        <v>4</v>
      </c>
      <c r="D226" s="4" t="str">
        <f>INDEX(属性!I:I,MATCH(升星!A226,属性!A:A,0))</f>
        <v>dodge</v>
      </c>
      <c r="E226" s="4">
        <f t="shared" si="163"/>
        <v>6</v>
      </c>
      <c r="F226" s="11">
        <f t="shared" si="166"/>
        <v>60</v>
      </c>
      <c r="G226" s="4">
        <v>0</v>
      </c>
      <c r="H226" s="4">
        <f t="shared" si="157"/>
        <v>0</v>
      </c>
      <c r="I226" s="4">
        <f t="shared" si="158"/>
        <v>0</v>
      </c>
      <c r="J226" s="4">
        <f t="shared" ref="J226:K226" si="193">IF(J192=0,0,J192+5000)</f>
        <v>0</v>
      </c>
      <c r="K226" s="4">
        <f t="shared" si="193"/>
        <v>19000</v>
      </c>
      <c r="L226" s="4">
        <v>0</v>
      </c>
      <c r="M226" s="4">
        <v>0</v>
      </c>
      <c r="N226" s="4">
        <v>0</v>
      </c>
      <c r="O226" s="4">
        <f>IF(J226=0,0,VLOOKUP(C226&amp;E226,系数!AT:AU,2,0))</f>
        <v>0</v>
      </c>
      <c r="P226" s="4">
        <f>IF(K226=0,0,VLOOKUP(C226&amp;E226,系数!AT:AU,2,0))</f>
        <v>300</v>
      </c>
      <c r="Q226" s="4">
        <f t="shared" si="135"/>
        <v>770</v>
      </c>
      <c r="R226" s="6">
        <f t="shared" si="165"/>
        <v>5120881</v>
      </c>
      <c r="S226" s="4">
        <f>VLOOKUP(C226&amp;","&amp;E226,系数!$V$2:$W$22,2,0)</f>
        <v>200</v>
      </c>
      <c r="T226" s="4">
        <f>VLOOKUP(C226&amp;","&amp;E226,系数!$V$2:$X$22,3,0)</f>
        <v>20000</v>
      </c>
      <c r="U226" s="4" t="s">
        <v>40</v>
      </c>
      <c r="V226" s="6">
        <f t="shared" si="160"/>
        <v>5120881</v>
      </c>
      <c r="W226" s="4">
        <f t="shared" si="168"/>
        <v>187</v>
      </c>
      <c r="X226" s="4">
        <f t="shared" si="125"/>
        <v>35400</v>
      </c>
      <c r="Y226" s="4" t="s">
        <v>91</v>
      </c>
      <c r="Z226" s="6"/>
      <c r="AA226" s="4">
        <f t="shared" si="126"/>
        <v>28400</v>
      </c>
      <c r="AB226" s="4">
        <f>VLOOKUP(E226,系数!$AL$1:$AP$8,MATCH(升星!C226,圣物升星,0),0)</f>
        <v>30</v>
      </c>
    </row>
    <row r="227" spans="1:28" x14ac:dyDescent="0.3">
      <c r="A227" s="4">
        <v>81000021</v>
      </c>
      <c r="B227" s="4">
        <f>VLOOKUP(A227,属性!A:G,7,0)</f>
        <v>1</v>
      </c>
      <c r="C227" s="4">
        <f>INDEX(属性!E:E,MATCH(升星!A227,属性!A:A,0))</f>
        <v>4</v>
      </c>
      <c r="D227" s="4" t="str">
        <f>INDEX(属性!I:I,MATCH(升星!A227,属性!A:A,0))</f>
        <v>critical</v>
      </c>
      <c r="E227" s="4">
        <f t="shared" si="163"/>
        <v>6</v>
      </c>
      <c r="F227" s="11">
        <f t="shared" si="166"/>
        <v>60</v>
      </c>
      <c r="G227" s="4">
        <v>0</v>
      </c>
      <c r="H227" s="4">
        <f t="shared" si="157"/>
        <v>0</v>
      </c>
      <c r="I227" s="4">
        <f t="shared" si="158"/>
        <v>0</v>
      </c>
      <c r="J227" s="4">
        <f t="shared" ref="J227:K227" si="194">IF(J193=0,0,J193+5000)</f>
        <v>0</v>
      </c>
      <c r="K227" s="4">
        <f t="shared" si="194"/>
        <v>19000</v>
      </c>
      <c r="L227" s="4">
        <v>0</v>
      </c>
      <c r="M227" s="4">
        <v>0</v>
      </c>
      <c r="N227" s="4">
        <v>0</v>
      </c>
      <c r="O227" s="4">
        <f>IF(J227=0,0,VLOOKUP(C227&amp;E227,系数!AT:AU,2,0))</f>
        <v>0</v>
      </c>
      <c r="P227" s="4">
        <f>IF(K227=0,0,VLOOKUP(C227&amp;E227,系数!AT:AU,2,0))</f>
        <v>300</v>
      </c>
      <c r="Q227" s="4">
        <f t="shared" si="135"/>
        <v>400</v>
      </c>
      <c r="R227" s="6">
        <f t="shared" si="165"/>
        <v>5120881</v>
      </c>
      <c r="S227" s="4">
        <f>VLOOKUP(C227&amp;","&amp;E227,系数!$V$2:$W$22,2,0)</f>
        <v>200</v>
      </c>
      <c r="T227" s="4">
        <f>VLOOKUP(C227&amp;","&amp;E227,系数!$V$2:$X$22,3,0)</f>
        <v>20000</v>
      </c>
      <c r="U227" s="4" t="s">
        <v>40</v>
      </c>
      <c r="V227" s="6">
        <f t="shared" si="160"/>
        <v>5120881</v>
      </c>
      <c r="W227" s="4">
        <f t="shared" si="168"/>
        <v>187</v>
      </c>
      <c r="X227" s="4">
        <f t="shared" si="125"/>
        <v>35400</v>
      </c>
      <c r="Y227" s="4" t="s">
        <v>91</v>
      </c>
      <c r="Z227" s="6"/>
      <c r="AA227" s="4">
        <f t="shared" si="126"/>
        <v>28400</v>
      </c>
      <c r="AB227" s="4">
        <f>VLOOKUP(E227,系数!$AL$1:$AP$8,MATCH(升星!C227,圣物升星,0),0)</f>
        <v>30</v>
      </c>
    </row>
    <row r="228" spans="1:28" x14ac:dyDescent="0.3">
      <c r="A228" s="4">
        <v>81000022</v>
      </c>
      <c r="B228" s="4">
        <f>VLOOKUP(A228,属性!A:G,7,0)</f>
        <v>1</v>
      </c>
      <c r="C228" s="4">
        <f>INDEX(属性!E:E,MATCH(升星!A228,属性!A:A,0))</f>
        <v>4</v>
      </c>
      <c r="D228" s="4" t="str">
        <f>INDEX(属性!I:I,MATCH(升星!A228,属性!A:A,0))</f>
        <v>resilience</v>
      </c>
      <c r="E228" s="4">
        <f t="shared" si="163"/>
        <v>6</v>
      </c>
      <c r="F228" s="11">
        <f t="shared" si="166"/>
        <v>60</v>
      </c>
      <c r="G228" s="4">
        <v>0</v>
      </c>
      <c r="H228" s="4">
        <f t="shared" si="157"/>
        <v>0</v>
      </c>
      <c r="I228" s="4">
        <f t="shared" si="158"/>
        <v>0</v>
      </c>
      <c r="J228" s="4">
        <f t="shared" ref="J228:K228" si="195">IF(J194=0,0,J194+5000)</f>
        <v>0</v>
      </c>
      <c r="K228" s="4">
        <f t="shared" si="195"/>
        <v>19000</v>
      </c>
      <c r="L228" s="4">
        <v>0</v>
      </c>
      <c r="M228" s="4">
        <v>0</v>
      </c>
      <c r="N228" s="4">
        <v>0</v>
      </c>
      <c r="O228" s="4">
        <f>IF(J228=0,0,VLOOKUP(C228&amp;E228,系数!AT:AU,2,0))</f>
        <v>0</v>
      </c>
      <c r="P228" s="4">
        <f>IF(K228=0,0,VLOOKUP(C228&amp;E228,系数!AT:AU,2,0))</f>
        <v>300</v>
      </c>
      <c r="Q228" s="4">
        <f t="shared" si="135"/>
        <v>400</v>
      </c>
      <c r="R228" s="6">
        <f t="shared" si="165"/>
        <v>5120881</v>
      </c>
      <c r="S228" s="4">
        <f>VLOOKUP(C228&amp;","&amp;E228,系数!$V$2:$W$22,2,0)</f>
        <v>200</v>
      </c>
      <c r="T228" s="4">
        <f>VLOOKUP(C228&amp;","&amp;E228,系数!$V$2:$X$22,3,0)</f>
        <v>20000</v>
      </c>
      <c r="U228" s="4" t="s">
        <v>40</v>
      </c>
      <c r="V228" s="6">
        <f t="shared" si="160"/>
        <v>5120881</v>
      </c>
      <c r="W228" s="4">
        <f t="shared" si="168"/>
        <v>187</v>
      </c>
      <c r="X228" s="4">
        <f t="shared" si="125"/>
        <v>35400</v>
      </c>
      <c r="Y228" s="4" t="s">
        <v>91</v>
      </c>
      <c r="Z228" s="6"/>
      <c r="AA228" s="4">
        <f t="shared" si="126"/>
        <v>28400</v>
      </c>
      <c r="AB228" s="4">
        <f>VLOOKUP(E228,系数!$AL$1:$AP$8,MATCH(升星!C228,圣物升星,0),0)</f>
        <v>30</v>
      </c>
    </row>
    <row r="229" spans="1:28" x14ac:dyDescent="0.3">
      <c r="A229" s="4">
        <v>81000023</v>
      </c>
      <c r="B229" s="4">
        <f>VLOOKUP(A229,属性!A:G,7,0)</f>
        <v>1</v>
      </c>
      <c r="C229" s="4">
        <f>INDEX(属性!E:E,MATCH(升星!A229,属性!A:A,0))</f>
        <v>4</v>
      </c>
      <c r="D229" s="4" t="str">
        <f>INDEX(属性!I:I,MATCH(升星!A229,属性!A:A,0))</f>
        <v>block</v>
      </c>
      <c r="E229" s="4">
        <f t="shared" si="163"/>
        <v>6</v>
      </c>
      <c r="F229" s="11">
        <f t="shared" si="166"/>
        <v>60</v>
      </c>
      <c r="G229" s="4">
        <v>0</v>
      </c>
      <c r="H229" s="4">
        <f t="shared" si="157"/>
        <v>0</v>
      </c>
      <c r="I229" s="4">
        <f t="shared" si="158"/>
        <v>0</v>
      </c>
      <c r="J229" s="4">
        <f t="shared" ref="J229:K229" si="196">IF(J195=0,0,J195+5000)</f>
        <v>0</v>
      </c>
      <c r="K229" s="4">
        <f t="shared" si="196"/>
        <v>19000</v>
      </c>
      <c r="L229" s="4">
        <v>0</v>
      </c>
      <c r="M229" s="4">
        <v>0</v>
      </c>
      <c r="N229" s="4">
        <v>0</v>
      </c>
      <c r="O229" s="4">
        <f>IF(J229=0,0,VLOOKUP(C229&amp;E229,系数!AT:AU,2,0))</f>
        <v>0</v>
      </c>
      <c r="P229" s="4">
        <f>IF(K229=0,0,VLOOKUP(C229&amp;E229,系数!AT:AU,2,0))</f>
        <v>300</v>
      </c>
      <c r="Q229" s="4">
        <f t="shared" si="135"/>
        <v>400</v>
      </c>
      <c r="R229" s="6">
        <f t="shared" si="165"/>
        <v>5120881</v>
      </c>
      <c r="S229" s="4">
        <f>VLOOKUP(C229&amp;","&amp;E229,系数!$V$2:$W$22,2,0)</f>
        <v>200</v>
      </c>
      <c r="T229" s="4">
        <f>VLOOKUP(C229&amp;","&amp;E229,系数!$V$2:$X$22,3,0)</f>
        <v>20000</v>
      </c>
      <c r="U229" s="4" t="s">
        <v>40</v>
      </c>
      <c r="V229" s="6">
        <f t="shared" si="160"/>
        <v>5120881</v>
      </c>
      <c r="W229" s="4">
        <f t="shared" si="168"/>
        <v>187</v>
      </c>
      <c r="X229" s="4">
        <f t="shared" si="125"/>
        <v>35400</v>
      </c>
      <c r="Y229" s="4" t="s">
        <v>91</v>
      </c>
      <c r="Z229" s="6"/>
      <c r="AA229" s="4">
        <f t="shared" si="126"/>
        <v>28400</v>
      </c>
      <c r="AB229" s="4">
        <f>VLOOKUP(E229,系数!$AL$1:$AP$8,MATCH(升星!C229,圣物升星,0),0)</f>
        <v>30</v>
      </c>
    </row>
    <row r="230" spans="1:28" x14ac:dyDescent="0.3">
      <c r="A230" s="4">
        <v>81000024</v>
      </c>
      <c r="B230" s="4">
        <f>VLOOKUP(A230,属性!A:G,7,0)</f>
        <v>1</v>
      </c>
      <c r="C230" s="4">
        <f>INDEX(属性!E:E,MATCH(升星!A230,属性!A:A,0))</f>
        <v>4</v>
      </c>
      <c r="D230" s="4" t="str">
        <f>INDEX(属性!I:I,MATCH(升星!A230,属性!A:A,0))</f>
        <v>broke</v>
      </c>
      <c r="E230" s="4">
        <f t="shared" si="163"/>
        <v>6</v>
      </c>
      <c r="F230" s="11">
        <f t="shared" si="166"/>
        <v>60</v>
      </c>
      <c r="G230" s="4">
        <v>0</v>
      </c>
      <c r="H230" s="4">
        <f t="shared" si="157"/>
        <v>0</v>
      </c>
      <c r="I230" s="4">
        <f t="shared" si="158"/>
        <v>0</v>
      </c>
      <c r="J230" s="4">
        <f t="shared" ref="J230:K230" si="197">IF(J196=0,0,J196+5000)</f>
        <v>0</v>
      </c>
      <c r="K230" s="4">
        <f t="shared" si="197"/>
        <v>19000</v>
      </c>
      <c r="L230" s="4">
        <v>0</v>
      </c>
      <c r="M230" s="4">
        <v>0</v>
      </c>
      <c r="N230" s="4">
        <v>0</v>
      </c>
      <c r="O230" s="4">
        <f>IF(J230=0,0,VLOOKUP(C230&amp;E230,系数!AT:AU,2,0))</f>
        <v>0</v>
      </c>
      <c r="P230" s="4">
        <f>IF(K230=0,0,VLOOKUP(C230&amp;E230,系数!AT:AU,2,0))</f>
        <v>300</v>
      </c>
      <c r="Q230" s="4">
        <f t="shared" si="135"/>
        <v>400</v>
      </c>
      <c r="R230" s="6">
        <f t="shared" si="165"/>
        <v>5120881</v>
      </c>
      <c r="S230" s="4">
        <f>VLOOKUP(C230&amp;","&amp;E230,系数!$V$2:$W$22,2,0)</f>
        <v>200</v>
      </c>
      <c r="T230" s="4">
        <f>VLOOKUP(C230&amp;","&amp;E230,系数!$V$2:$X$22,3,0)</f>
        <v>20000</v>
      </c>
      <c r="U230" s="4" t="s">
        <v>40</v>
      </c>
      <c r="V230" s="6">
        <f t="shared" si="160"/>
        <v>5120881</v>
      </c>
      <c r="W230" s="4">
        <f t="shared" si="168"/>
        <v>187</v>
      </c>
      <c r="X230" s="4">
        <f t="shared" ref="X230:X274" si="198">T230+X196</f>
        <v>35400</v>
      </c>
      <c r="Y230" s="4" t="s">
        <v>91</v>
      </c>
      <c r="Z230" s="6"/>
      <c r="AA230" s="4">
        <f t="shared" ref="AA230:AA274" si="199">X196+AA196</f>
        <v>28400</v>
      </c>
      <c r="AB230" s="4">
        <f>VLOOKUP(E230,系数!$AL$1:$AP$8,MATCH(升星!C230,圣物升星,0),0)</f>
        <v>30</v>
      </c>
    </row>
    <row r="231" spans="1:28" x14ac:dyDescent="0.3">
      <c r="A231" s="4">
        <v>81000025</v>
      </c>
      <c r="B231" s="4">
        <f>VLOOKUP(A231,属性!A:G,7,0)</f>
        <v>1</v>
      </c>
      <c r="C231" s="4">
        <f>INDEX(属性!E:E,MATCH(升星!A231,属性!A:A,0))</f>
        <v>4</v>
      </c>
      <c r="D231" s="4" t="str">
        <f>INDEX(属性!I:I,MATCH(升星!A231,属性!A:A,0))</f>
        <v>heal</v>
      </c>
      <c r="E231" s="4">
        <f t="shared" si="163"/>
        <v>6</v>
      </c>
      <c r="F231" s="11">
        <f t="shared" si="166"/>
        <v>60</v>
      </c>
      <c r="G231" s="4">
        <v>0</v>
      </c>
      <c r="H231" s="4">
        <f t="shared" si="157"/>
        <v>0</v>
      </c>
      <c r="I231" s="4">
        <f t="shared" si="158"/>
        <v>0</v>
      </c>
      <c r="J231" s="4">
        <f t="shared" ref="J231:K231" si="200">IF(J197=0,0,J197+5000)</f>
        <v>0</v>
      </c>
      <c r="K231" s="4">
        <f t="shared" si="200"/>
        <v>19000</v>
      </c>
      <c r="L231" s="4">
        <v>0</v>
      </c>
      <c r="M231" s="4">
        <v>0</v>
      </c>
      <c r="N231" s="4">
        <v>0</v>
      </c>
      <c r="O231" s="4">
        <f>IF(J231=0,0,VLOOKUP(C231&amp;E231,系数!AT:AU,2,0))</f>
        <v>0</v>
      </c>
      <c r="P231" s="4">
        <f>IF(K231=0,0,VLOOKUP(C231&amp;E231,系数!AT:AU,2,0))</f>
        <v>300</v>
      </c>
      <c r="Q231" s="4">
        <f t="shared" si="135"/>
        <v>3000</v>
      </c>
      <c r="R231" s="6">
        <f t="shared" si="165"/>
        <v>5120881</v>
      </c>
      <c r="S231" s="4">
        <f>VLOOKUP(C231&amp;","&amp;E231,系数!$V$2:$W$22,2,0)</f>
        <v>200</v>
      </c>
      <c r="T231" s="4">
        <f>VLOOKUP(C231&amp;","&amp;E231,系数!$V$2:$X$22,3,0)</f>
        <v>20000</v>
      </c>
      <c r="U231" s="4" t="s">
        <v>40</v>
      </c>
      <c r="V231" s="6">
        <f t="shared" si="160"/>
        <v>5120881</v>
      </c>
      <c r="W231" s="4">
        <f t="shared" si="168"/>
        <v>187</v>
      </c>
      <c r="X231" s="4">
        <f t="shared" si="198"/>
        <v>35400</v>
      </c>
      <c r="Y231" s="4" t="s">
        <v>91</v>
      </c>
      <c r="Z231" s="6"/>
      <c r="AA231" s="4">
        <f t="shared" si="199"/>
        <v>28400</v>
      </c>
      <c r="AB231" s="4">
        <f>VLOOKUP(E231,系数!$AL$1:$AP$8,MATCH(升星!C231,圣物升星,0),0)</f>
        <v>30</v>
      </c>
    </row>
    <row r="232" spans="1:28" x14ac:dyDescent="0.3">
      <c r="A232" s="4">
        <v>81000026</v>
      </c>
      <c r="B232" s="4">
        <f>VLOOKUP(A232,属性!A:G,7,0)</f>
        <v>1</v>
      </c>
      <c r="C232" s="4">
        <f>INDEX(属性!E:E,MATCH(升星!A232,属性!A:A,0))</f>
        <v>4</v>
      </c>
      <c r="D232" s="4" t="str">
        <f>INDEX(属性!I:I,MATCH(升星!A232,属性!A:A,0))</f>
        <v>atkrate</v>
      </c>
      <c r="E232" s="4">
        <f t="shared" si="163"/>
        <v>6</v>
      </c>
      <c r="F232" s="11">
        <f t="shared" si="166"/>
        <v>60</v>
      </c>
      <c r="G232" s="4">
        <v>0</v>
      </c>
      <c r="H232" s="4">
        <f t="shared" si="157"/>
        <v>0</v>
      </c>
      <c r="I232" s="4">
        <f t="shared" si="158"/>
        <v>0</v>
      </c>
      <c r="J232" s="4">
        <f t="shared" ref="J232:K232" si="201">IF(J198=0,0,J198+5000)</f>
        <v>0</v>
      </c>
      <c r="K232" s="4">
        <f t="shared" si="201"/>
        <v>19000</v>
      </c>
      <c r="L232" s="4">
        <v>0</v>
      </c>
      <c r="M232" s="4">
        <v>0</v>
      </c>
      <c r="N232" s="4">
        <v>0</v>
      </c>
      <c r="O232" s="4">
        <f>IF(J232=0,0,VLOOKUP(C232&amp;E232,系数!AT:AU,2,0))</f>
        <v>0</v>
      </c>
      <c r="P232" s="4">
        <f>IF(K232=0,0,VLOOKUP(C232&amp;E232,系数!AT:AU,2,0))</f>
        <v>300</v>
      </c>
      <c r="Q232" s="4">
        <f t="shared" si="135"/>
        <v>4460</v>
      </c>
      <c r="R232" s="6">
        <f t="shared" si="165"/>
        <v>5120881</v>
      </c>
      <c r="S232" s="4">
        <f>VLOOKUP(C232&amp;","&amp;E232,系数!$V$2:$W$22,2,0)</f>
        <v>200</v>
      </c>
      <c r="T232" s="4">
        <f>VLOOKUP(C232&amp;","&amp;E232,系数!$V$2:$X$22,3,0)</f>
        <v>20000</v>
      </c>
      <c r="U232" s="4" t="s">
        <v>40</v>
      </c>
      <c r="V232" s="6">
        <f t="shared" si="160"/>
        <v>5120881</v>
      </c>
      <c r="W232" s="4">
        <f t="shared" si="168"/>
        <v>187</v>
      </c>
      <c r="X232" s="4">
        <f t="shared" si="198"/>
        <v>35400</v>
      </c>
      <c r="Y232" s="4" t="s">
        <v>91</v>
      </c>
      <c r="Z232" s="6"/>
      <c r="AA232" s="4">
        <f t="shared" si="199"/>
        <v>28400</v>
      </c>
      <c r="AB232" s="4">
        <f>VLOOKUP(E232,系数!$AL$1:$AP$8,MATCH(升星!C232,圣物升星,0),0)</f>
        <v>30</v>
      </c>
    </row>
    <row r="233" spans="1:28" x14ac:dyDescent="0.3">
      <c r="A233" s="4">
        <v>81000027</v>
      </c>
      <c r="B233" s="4">
        <f>VLOOKUP(A233,属性!A:G,7,0)</f>
        <v>2</v>
      </c>
      <c r="C233" s="4">
        <f>INDEX(属性!E:E,MATCH(升星!A233,属性!A:A,0))</f>
        <v>4</v>
      </c>
      <c r="D233" s="4" t="str">
        <f>INDEX(属性!I:I,MATCH(升星!A233,属性!A:A,0))</f>
        <v>hit</v>
      </c>
      <c r="E233" s="4">
        <f t="shared" si="163"/>
        <v>6</v>
      </c>
      <c r="F233" s="11">
        <f t="shared" si="166"/>
        <v>60</v>
      </c>
      <c r="G233" s="4">
        <v>0</v>
      </c>
      <c r="H233" s="4">
        <f t="shared" si="157"/>
        <v>0</v>
      </c>
      <c r="I233" s="4">
        <f t="shared" si="158"/>
        <v>0</v>
      </c>
      <c r="J233" s="4">
        <f t="shared" ref="J233:K233" si="202">IF(J199=0,0,J199+5000)</f>
        <v>19000</v>
      </c>
      <c r="K233" s="4">
        <f t="shared" si="202"/>
        <v>0</v>
      </c>
      <c r="L233" s="4">
        <v>0</v>
      </c>
      <c r="M233" s="4">
        <v>0</v>
      </c>
      <c r="N233" s="4">
        <v>0</v>
      </c>
      <c r="O233" s="4">
        <f>IF(J233=0,0,VLOOKUP(C233&amp;E233,系数!AT:AU,2,0))</f>
        <v>300</v>
      </c>
      <c r="P233" s="4">
        <f>IF(K233=0,0,VLOOKUP(C233&amp;E233,系数!AT:AU,2,0))</f>
        <v>0</v>
      </c>
      <c r="Q233" s="4">
        <f t="shared" si="135"/>
        <v>770</v>
      </c>
      <c r="R233" s="6">
        <f t="shared" si="165"/>
        <v>5120881</v>
      </c>
      <c r="S233" s="4">
        <f>VLOOKUP(C233&amp;","&amp;E233,系数!$V$2:$W$22,2,0)</f>
        <v>200</v>
      </c>
      <c r="T233" s="4">
        <f>VLOOKUP(C233&amp;","&amp;E233,系数!$V$2:$X$22,3,0)</f>
        <v>20000</v>
      </c>
      <c r="U233" s="4" t="s">
        <v>40</v>
      </c>
      <c r="V233" s="6">
        <f t="shared" si="160"/>
        <v>5120881</v>
      </c>
      <c r="W233" s="4">
        <f t="shared" si="168"/>
        <v>187</v>
      </c>
      <c r="X233" s="4">
        <f t="shared" si="198"/>
        <v>35400</v>
      </c>
      <c r="Y233" s="4" t="s">
        <v>91</v>
      </c>
      <c r="Z233" s="6"/>
      <c r="AA233" s="4">
        <f t="shared" si="199"/>
        <v>28400</v>
      </c>
      <c r="AB233" s="4">
        <f>VLOOKUP(E233,系数!$AL$1:$AP$8,MATCH(升星!C233,圣物升星,0),0)</f>
        <v>30</v>
      </c>
    </row>
    <row r="234" spans="1:28" x14ac:dyDescent="0.3">
      <c r="A234" s="4">
        <v>81000028</v>
      </c>
      <c r="B234" s="4">
        <f>VLOOKUP(A234,属性!A:G,7,0)</f>
        <v>2</v>
      </c>
      <c r="C234" s="4">
        <f>INDEX(属性!E:E,MATCH(升星!A234,属性!A:A,0))</f>
        <v>4</v>
      </c>
      <c r="D234" s="4" t="str">
        <f>INDEX(属性!I:I,MATCH(升星!A234,属性!A:A,0))</f>
        <v>dodge</v>
      </c>
      <c r="E234" s="4">
        <f t="shared" si="163"/>
        <v>6</v>
      </c>
      <c r="F234" s="11">
        <f t="shared" si="166"/>
        <v>60</v>
      </c>
      <c r="G234" s="4">
        <v>0</v>
      </c>
      <c r="H234" s="4">
        <f t="shared" si="157"/>
        <v>0</v>
      </c>
      <c r="I234" s="4">
        <f t="shared" si="158"/>
        <v>0</v>
      </c>
      <c r="J234" s="4">
        <f t="shared" ref="J234:K234" si="203">IF(J200=0,0,J200+5000)</f>
        <v>19000</v>
      </c>
      <c r="K234" s="4">
        <f t="shared" si="203"/>
        <v>0</v>
      </c>
      <c r="L234" s="4">
        <v>0</v>
      </c>
      <c r="M234" s="4">
        <v>0</v>
      </c>
      <c r="N234" s="4">
        <v>0</v>
      </c>
      <c r="O234" s="4">
        <f>IF(J234=0,0,VLOOKUP(C234&amp;E234,系数!AT:AU,2,0))</f>
        <v>300</v>
      </c>
      <c r="P234" s="4">
        <f>IF(K234=0,0,VLOOKUP(C234&amp;E234,系数!AT:AU,2,0))</f>
        <v>0</v>
      </c>
      <c r="Q234" s="4">
        <f t="shared" si="135"/>
        <v>770</v>
      </c>
      <c r="R234" s="6">
        <f t="shared" si="165"/>
        <v>5120881</v>
      </c>
      <c r="S234" s="4">
        <f>VLOOKUP(C234&amp;","&amp;E234,系数!$V$2:$W$22,2,0)</f>
        <v>200</v>
      </c>
      <c r="T234" s="4">
        <f>VLOOKUP(C234&amp;","&amp;E234,系数!$V$2:$X$22,3,0)</f>
        <v>20000</v>
      </c>
      <c r="U234" s="4" t="s">
        <v>40</v>
      </c>
      <c r="V234" s="6">
        <f t="shared" si="160"/>
        <v>5120881</v>
      </c>
      <c r="W234" s="4">
        <f t="shared" si="168"/>
        <v>187</v>
      </c>
      <c r="X234" s="4">
        <f t="shared" si="198"/>
        <v>35400</v>
      </c>
      <c r="Y234" s="4" t="s">
        <v>91</v>
      </c>
      <c r="Z234" s="6"/>
      <c r="AA234" s="4">
        <f t="shared" si="199"/>
        <v>28400</v>
      </c>
      <c r="AB234" s="4">
        <f>VLOOKUP(E234,系数!$AL$1:$AP$8,MATCH(升星!C234,圣物升星,0),0)</f>
        <v>30</v>
      </c>
    </row>
    <row r="235" spans="1:28" x14ac:dyDescent="0.3">
      <c r="A235" s="4">
        <v>81000029</v>
      </c>
      <c r="B235" s="4">
        <f>VLOOKUP(A235,属性!A:G,7,0)</f>
        <v>2</v>
      </c>
      <c r="C235" s="4">
        <f>INDEX(属性!E:E,MATCH(升星!A235,属性!A:A,0))</f>
        <v>4</v>
      </c>
      <c r="D235" s="4" t="str">
        <f>INDEX(属性!I:I,MATCH(升星!A235,属性!A:A,0))</f>
        <v>critical</v>
      </c>
      <c r="E235" s="4">
        <f t="shared" si="163"/>
        <v>6</v>
      </c>
      <c r="F235" s="11">
        <f t="shared" si="166"/>
        <v>60</v>
      </c>
      <c r="G235" s="4">
        <v>0</v>
      </c>
      <c r="H235" s="4">
        <f t="shared" si="157"/>
        <v>0</v>
      </c>
      <c r="I235" s="4">
        <f t="shared" si="158"/>
        <v>0</v>
      </c>
      <c r="J235" s="4">
        <f t="shared" ref="J235:K235" si="204">IF(J201=0,0,J201+5000)</f>
        <v>19000</v>
      </c>
      <c r="K235" s="4">
        <f t="shared" si="204"/>
        <v>0</v>
      </c>
      <c r="L235" s="4">
        <v>0</v>
      </c>
      <c r="M235" s="4">
        <v>0</v>
      </c>
      <c r="N235" s="4">
        <v>0</v>
      </c>
      <c r="O235" s="4">
        <f>IF(J235=0,0,VLOOKUP(C235&amp;E235,系数!AT:AU,2,0))</f>
        <v>300</v>
      </c>
      <c r="P235" s="4">
        <f>IF(K235=0,0,VLOOKUP(C235&amp;E235,系数!AT:AU,2,0))</f>
        <v>0</v>
      </c>
      <c r="Q235" s="4">
        <f t="shared" si="135"/>
        <v>400</v>
      </c>
      <c r="R235" s="6">
        <f t="shared" si="165"/>
        <v>5120881</v>
      </c>
      <c r="S235" s="4">
        <f>VLOOKUP(C235&amp;","&amp;E235,系数!$V$2:$W$22,2,0)</f>
        <v>200</v>
      </c>
      <c r="T235" s="4">
        <f>VLOOKUP(C235&amp;","&amp;E235,系数!$V$2:$X$22,3,0)</f>
        <v>20000</v>
      </c>
      <c r="U235" s="4" t="s">
        <v>40</v>
      </c>
      <c r="V235" s="6">
        <f t="shared" si="160"/>
        <v>5120881</v>
      </c>
      <c r="W235" s="4">
        <f t="shared" si="168"/>
        <v>187</v>
      </c>
      <c r="X235" s="4">
        <f t="shared" si="198"/>
        <v>35400</v>
      </c>
      <c r="Y235" s="4" t="s">
        <v>91</v>
      </c>
      <c r="Z235" s="6"/>
      <c r="AA235" s="4">
        <f t="shared" si="199"/>
        <v>28400</v>
      </c>
      <c r="AB235" s="4">
        <f>VLOOKUP(E235,系数!$AL$1:$AP$8,MATCH(升星!C235,圣物升星,0),0)</f>
        <v>30</v>
      </c>
    </row>
    <row r="236" spans="1:28" x14ac:dyDescent="0.3">
      <c r="A236" s="4">
        <v>81000030</v>
      </c>
      <c r="B236" s="4">
        <f>VLOOKUP(A236,属性!A:G,7,0)</f>
        <v>2</v>
      </c>
      <c r="C236" s="4">
        <f>INDEX(属性!E:E,MATCH(升星!A236,属性!A:A,0))</f>
        <v>4</v>
      </c>
      <c r="D236" s="4" t="str">
        <f>INDEX(属性!I:I,MATCH(升星!A236,属性!A:A,0))</f>
        <v>resilience</v>
      </c>
      <c r="E236" s="4">
        <f t="shared" si="163"/>
        <v>6</v>
      </c>
      <c r="F236" s="11">
        <f t="shared" si="166"/>
        <v>60</v>
      </c>
      <c r="G236" s="4">
        <v>0</v>
      </c>
      <c r="H236" s="4">
        <f t="shared" si="157"/>
        <v>0</v>
      </c>
      <c r="I236" s="4">
        <f t="shared" si="158"/>
        <v>0</v>
      </c>
      <c r="J236" s="4">
        <f t="shared" ref="J236:K236" si="205">IF(J202=0,0,J202+5000)</f>
        <v>19000</v>
      </c>
      <c r="K236" s="4">
        <f t="shared" si="205"/>
        <v>0</v>
      </c>
      <c r="L236" s="4">
        <v>0</v>
      </c>
      <c r="M236" s="4">
        <v>0</v>
      </c>
      <c r="N236" s="4">
        <v>0</v>
      </c>
      <c r="O236" s="4">
        <f>IF(J236=0,0,VLOOKUP(C236&amp;E236,系数!AT:AU,2,0))</f>
        <v>300</v>
      </c>
      <c r="P236" s="4">
        <f>IF(K236=0,0,VLOOKUP(C236&amp;E236,系数!AT:AU,2,0))</f>
        <v>0</v>
      </c>
      <c r="Q236" s="4">
        <f t="shared" si="135"/>
        <v>400</v>
      </c>
      <c r="R236" s="6">
        <f t="shared" si="165"/>
        <v>5120881</v>
      </c>
      <c r="S236" s="4">
        <f>VLOOKUP(C236&amp;","&amp;E236,系数!$V$2:$W$22,2,0)</f>
        <v>200</v>
      </c>
      <c r="T236" s="4">
        <f>VLOOKUP(C236&amp;","&amp;E236,系数!$V$2:$X$22,3,0)</f>
        <v>20000</v>
      </c>
      <c r="U236" s="4" t="s">
        <v>40</v>
      </c>
      <c r="V236" s="6">
        <f t="shared" si="160"/>
        <v>5120881</v>
      </c>
      <c r="W236" s="4">
        <f t="shared" si="168"/>
        <v>187</v>
      </c>
      <c r="X236" s="4">
        <f t="shared" si="198"/>
        <v>35400</v>
      </c>
      <c r="Y236" s="4" t="s">
        <v>91</v>
      </c>
      <c r="Z236" s="6"/>
      <c r="AA236" s="4">
        <f t="shared" si="199"/>
        <v>28400</v>
      </c>
      <c r="AB236" s="4">
        <f>VLOOKUP(E236,系数!$AL$1:$AP$8,MATCH(升星!C236,圣物升星,0),0)</f>
        <v>30</v>
      </c>
    </row>
    <row r="237" spans="1:28" x14ac:dyDescent="0.3">
      <c r="A237" s="4">
        <v>81000031</v>
      </c>
      <c r="B237" s="4">
        <f>VLOOKUP(A237,属性!A:G,7,0)</f>
        <v>2</v>
      </c>
      <c r="C237" s="4">
        <f>INDEX(属性!E:E,MATCH(升星!A237,属性!A:A,0))</f>
        <v>4</v>
      </c>
      <c r="D237" s="4" t="str">
        <f>INDEX(属性!I:I,MATCH(升星!A237,属性!A:A,0))</f>
        <v>block</v>
      </c>
      <c r="E237" s="4">
        <f t="shared" si="163"/>
        <v>6</v>
      </c>
      <c r="F237" s="11">
        <f t="shared" si="166"/>
        <v>60</v>
      </c>
      <c r="G237" s="4">
        <v>0</v>
      </c>
      <c r="H237" s="4">
        <f t="shared" si="157"/>
        <v>0</v>
      </c>
      <c r="I237" s="4">
        <f t="shared" si="158"/>
        <v>0</v>
      </c>
      <c r="J237" s="4">
        <f t="shared" ref="J237:K237" si="206">IF(J203=0,0,J203+5000)</f>
        <v>19000</v>
      </c>
      <c r="K237" s="4">
        <f t="shared" si="206"/>
        <v>0</v>
      </c>
      <c r="L237" s="4">
        <v>0</v>
      </c>
      <c r="M237" s="4">
        <v>0</v>
      </c>
      <c r="N237" s="4">
        <v>0</v>
      </c>
      <c r="O237" s="4">
        <f>IF(J237=0,0,VLOOKUP(C237&amp;E237,系数!AT:AU,2,0))</f>
        <v>300</v>
      </c>
      <c r="P237" s="4">
        <f>IF(K237=0,0,VLOOKUP(C237&amp;E237,系数!AT:AU,2,0))</f>
        <v>0</v>
      </c>
      <c r="Q237" s="4">
        <f t="shared" si="135"/>
        <v>400</v>
      </c>
      <c r="R237" s="6">
        <f t="shared" si="165"/>
        <v>5120881</v>
      </c>
      <c r="S237" s="4">
        <f>VLOOKUP(C237&amp;","&amp;E237,系数!$V$2:$W$22,2,0)</f>
        <v>200</v>
      </c>
      <c r="T237" s="4">
        <f>VLOOKUP(C237&amp;","&amp;E237,系数!$V$2:$X$22,3,0)</f>
        <v>20000</v>
      </c>
      <c r="U237" s="4" t="s">
        <v>40</v>
      </c>
      <c r="V237" s="6">
        <f t="shared" si="160"/>
        <v>5120881</v>
      </c>
      <c r="W237" s="4">
        <f t="shared" si="168"/>
        <v>187</v>
      </c>
      <c r="X237" s="4">
        <f t="shared" si="198"/>
        <v>35400</v>
      </c>
      <c r="Y237" s="4" t="s">
        <v>91</v>
      </c>
      <c r="Z237" s="6"/>
      <c r="AA237" s="4">
        <f t="shared" si="199"/>
        <v>28400</v>
      </c>
      <c r="AB237" s="4">
        <f>VLOOKUP(E237,系数!$AL$1:$AP$8,MATCH(升星!C237,圣物升星,0),0)</f>
        <v>30</v>
      </c>
    </row>
    <row r="238" spans="1:28" x14ac:dyDescent="0.3">
      <c r="A238" s="4">
        <v>81000032</v>
      </c>
      <c r="B238" s="4">
        <f>VLOOKUP(A238,属性!A:G,7,0)</f>
        <v>2</v>
      </c>
      <c r="C238" s="4">
        <f>INDEX(属性!E:E,MATCH(升星!A238,属性!A:A,0))</f>
        <v>4</v>
      </c>
      <c r="D238" s="4" t="str">
        <f>INDEX(属性!I:I,MATCH(升星!A238,属性!A:A,0))</f>
        <v>broke</v>
      </c>
      <c r="E238" s="4">
        <f t="shared" si="163"/>
        <v>6</v>
      </c>
      <c r="F238" s="11">
        <f t="shared" si="166"/>
        <v>60</v>
      </c>
      <c r="G238" s="4">
        <v>0</v>
      </c>
      <c r="H238" s="4">
        <f t="shared" si="157"/>
        <v>0</v>
      </c>
      <c r="I238" s="4">
        <f t="shared" si="158"/>
        <v>0</v>
      </c>
      <c r="J238" s="4">
        <f t="shared" ref="J238:K238" si="207">IF(J204=0,0,J204+5000)</f>
        <v>19000</v>
      </c>
      <c r="K238" s="4">
        <f t="shared" si="207"/>
        <v>0</v>
      </c>
      <c r="L238" s="4">
        <v>0</v>
      </c>
      <c r="M238" s="4">
        <v>0</v>
      </c>
      <c r="N238" s="4">
        <v>0</v>
      </c>
      <c r="O238" s="4">
        <f>IF(J238=0,0,VLOOKUP(C238&amp;E238,系数!AT:AU,2,0))</f>
        <v>300</v>
      </c>
      <c r="P238" s="4">
        <f>IF(K238=0,0,VLOOKUP(C238&amp;E238,系数!AT:AU,2,0))</f>
        <v>0</v>
      </c>
      <c r="Q238" s="4">
        <f t="shared" ref="Q238:Q240" si="208">ROUNDUP(Q204*1.7,-1)</f>
        <v>400</v>
      </c>
      <c r="R238" s="6">
        <f t="shared" si="165"/>
        <v>5120881</v>
      </c>
      <c r="S238" s="4">
        <f>VLOOKUP(C238&amp;","&amp;E238,系数!$V$2:$W$22,2,0)</f>
        <v>200</v>
      </c>
      <c r="T238" s="4">
        <f>VLOOKUP(C238&amp;","&amp;E238,系数!$V$2:$X$22,3,0)</f>
        <v>20000</v>
      </c>
      <c r="U238" s="4" t="s">
        <v>40</v>
      </c>
      <c r="V238" s="6">
        <f t="shared" si="160"/>
        <v>5120881</v>
      </c>
      <c r="W238" s="4">
        <f t="shared" si="168"/>
        <v>187</v>
      </c>
      <c r="X238" s="4">
        <f t="shared" si="198"/>
        <v>35400</v>
      </c>
      <c r="Y238" s="4" t="s">
        <v>91</v>
      </c>
      <c r="Z238" s="6"/>
      <c r="AA238" s="4">
        <f t="shared" si="199"/>
        <v>28400</v>
      </c>
      <c r="AB238" s="4">
        <f>VLOOKUP(E238,系数!$AL$1:$AP$8,MATCH(升星!C238,圣物升星,0),0)</f>
        <v>30</v>
      </c>
    </row>
    <row r="239" spans="1:28" x14ac:dyDescent="0.3">
      <c r="A239" s="4">
        <v>81000033</v>
      </c>
      <c r="B239" s="4">
        <f>VLOOKUP(A239,属性!A:G,7,0)</f>
        <v>2</v>
      </c>
      <c r="C239" s="4">
        <f>INDEX(属性!E:E,MATCH(升星!A239,属性!A:A,0))</f>
        <v>4</v>
      </c>
      <c r="D239" s="4" t="str">
        <f>INDEX(属性!I:I,MATCH(升星!A239,属性!A:A,0))</f>
        <v>heal</v>
      </c>
      <c r="E239" s="4">
        <f t="shared" si="163"/>
        <v>6</v>
      </c>
      <c r="F239" s="11">
        <f t="shared" si="166"/>
        <v>60</v>
      </c>
      <c r="G239" s="4">
        <v>0</v>
      </c>
      <c r="H239" s="4">
        <f t="shared" si="157"/>
        <v>0</v>
      </c>
      <c r="I239" s="4">
        <f t="shared" si="158"/>
        <v>0</v>
      </c>
      <c r="J239" s="4">
        <f t="shared" ref="J239:K239" si="209">IF(J205=0,0,J205+5000)</f>
        <v>19000</v>
      </c>
      <c r="K239" s="4">
        <f t="shared" si="209"/>
        <v>0</v>
      </c>
      <c r="L239" s="4">
        <v>0</v>
      </c>
      <c r="M239" s="4">
        <v>0</v>
      </c>
      <c r="N239" s="4">
        <v>0</v>
      </c>
      <c r="O239" s="4">
        <f>IF(J239=0,0,VLOOKUP(C239&amp;E239,系数!AT:AU,2,0))</f>
        <v>300</v>
      </c>
      <c r="P239" s="4">
        <f>IF(K239=0,0,VLOOKUP(C239&amp;E239,系数!AT:AU,2,0))</f>
        <v>0</v>
      </c>
      <c r="Q239" s="4">
        <f t="shared" si="208"/>
        <v>3000</v>
      </c>
      <c r="R239" s="6">
        <f t="shared" si="165"/>
        <v>5120881</v>
      </c>
      <c r="S239" s="4">
        <f>VLOOKUP(C239&amp;","&amp;E239,系数!$V$2:$W$22,2,0)</f>
        <v>200</v>
      </c>
      <c r="T239" s="4">
        <f>VLOOKUP(C239&amp;","&amp;E239,系数!$V$2:$X$22,3,0)</f>
        <v>20000</v>
      </c>
      <c r="U239" s="4" t="s">
        <v>40</v>
      </c>
      <c r="V239" s="6">
        <f t="shared" si="160"/>
        <v>5120881</v>
      </c>
      <c r="W239" s="4">
        <f t="shared" si="168"/>
        <v>187</v>
      </c>
      <c r="X239" s="4">
        <f t="shared" si="198"/>
        <v>35400</v>
      </c>
      <c r="Y239" s="4" t="s">
        <v>91</v>
      </c>
      <c r="Z239" s="6"/>
      <c r="AA239" s="4">
        <f t="shared" si="199"/>
        <v>28400</v>
      </c>
      <c r="AB239" s="4">
        <f>VLOOKUP(E239,系数!$AL$1:$AP$8,MATCH(升星!C239,圣物升星,0),0)</f>
        <v>30</v>
      </c>
    </row>
    <row r="240" spans="1:28" x14ac:dyDescent="0.3">
      <c r="A240" s="4">
        <v>81000034</v>
      </c>
      <c r="B240" s="4">
        <f>VLOOKUP(A240,属性!A:G,7,0)</f>
        <v>2</v>
      </c>
      <c r="C240" s="4">
        <f>INDEX(属性!E:E,MATCH(升星!A240,属性!A:A,0))</f>
        <v>4</v>
      </c>
      <c r="D240" s="4" t="str">
        <f>INDEX(属性!I:I,MATCH(升星!A240,属性!A:A,0))</f>
        <v>atkrate</v>
      </c>
      <c r="E240" s="4">
        <f t="shared" si="163"/>
        <v>6</v>
      </c>
      <c r="F240" s="11">
        <f t="shared" si="166"/>
        <v>60</v>
      </c>
      <c r="G240" s="4">
        <v>0</v>
      </c>
      <c r="H240" s="4">
        <f t="shared" si="157"/>
        <v>0</v>
      </c>
      <c r="I240" s="4">
        <f t="shared" si="158"/>
        <v>0</v>
      </c>
      <c r="J240" s="4">
        <f t="shared" ref="J240:K240" si="210">IF(J206=0,0,J206+5000)</f>
        <v>19000</v>
      </c>
      <c r="K240" s="4">
        <f t="shared" si="210"/>
        <v>0</v>
      </c>
      <c r="L240" s="4">
        <v>0</v>
      </c>
      <c r="M240" s="4">
        <v>0</v>
      </c>
      <c r="N240" s="4">
        <v>0</v>
      </c>
      <c r="O240" s="4">
        <f>IF(J240=0,0,VLOOKUP(C240&amp;E240,系数!AT:AU,2,0))</f>
        <v>300</v>
      </c>
      <c r="P240" s="4">
        <f>IF(K240=0,0,VLOOKUP(C240&amp;E240,系数!AT:AU,2,0))</f>
        <v>0</v>
      </c>
      <c r="Q240" s="4">
        <f t="shared" si="208"/>
        <v>4460</v>
      </c>
      <c r="R240" s="6">
        <f t="shared" si="165"/>
        <v>5120881</v>
      </c>
      <c r="S240" s="4">
        <f>VLOOKUP(C240&amp;","&amp;E240,系数!$V$2:$W$22,2,0)</f>
        <v>200</v>
      </c>
      <c r="T240" s="4">
        <f>VLOOKUP(C240&amp;","&amp;E240,系数!$V$2:$X$22,3,0)</f>
        <v>20000</v>
      </c>
      <c r="U240" s="4" t="s">
        <v>40</v>
      </c>
      <c r="V240" s="6">
        <f t="shared" si="160"/>
        <v>5120881</v>
      </c>
      <c r="W240" s="4">
        <f t="shared" si="168"/>
        <v>187</v>
      </c>
      <c r="X240" s="4">
        <f t="shared" si="198"/>
        <v>35400</v>
      </c>
      <c r="Y240" s="4" t="s">
        <v>91</v>
      </c>
      <c r="Z240" s="6"/>
      <c r="AA240" s="4">
        <f t="shared" si="199"/>
        <v>28400</v>
      </c>
      <c r="AB240" s="4">
        <f>VLOOKUP(E240,系数!$AL$1:$AP$8,MATCH(升星!C240,圣物升星,0),0)</f>
        <v>30</v>
      </c>
    </row>
    <row r="241" spans="1:28" x14ac:dyDescent="0.3">
      <c r="A241" s="4">
        <v>81000001</v>
      </c>
      <c r="B241" s="4">
        <f>VLOOKUP(A241,属性!A:G,7,0)</f>
        <v>1</v>
      </c>
      <c r="C241" s="4">
        <f>INDEX(属性!E:E,MATCH(升星!A241,属性!A:A,0))</f>
        <v>2</v>
      </c>
      <c r="D241" s="4" t="str">
        <f>INDEX(属性!I:I,MATCH(升星!A241,属性!A:A,0))</f>
        <v>hit</v>
      </c>
      <c r="E241" s="4">
        <f t="shared" si="163"/>
        <v>7</v>
      </c>
      <c r="F241" s="11">
        <f t="shared" si="166"/>
        <v>70</v>
      </c>
      <c r="G241" s="4">
        <v>0</v>
      </c>
      <c r="H241" s="4">
        <f t="shared" si="157"/>
        <v>0</v>
      </c>
      <c r="I241" s="4">
        <f t="shared" si="158"/>
        <v>0</v>
      </c>
      <c r="J241" s="4">
        <f>IF(J207=0,0,J207+6000)</f>
        <v>0</v>
      </c>
      <c r="K241" s="4">
        <f>IF(K207=0,0,K207+6000)</f>
        <v>25000</v>
      </c>
      <c r="L241" s="4">
        <v>0</v>
      </c>
      <c r="M241" s="4">
        <v>0</v>
      </c>
      <c r="N241" s="4">
        <v>0</v>
      </c>
      <c r="O241" s="4">
        <f>IF(J241=0,0,VLOOKUP(C241&amp;E241,系数!AT:AU,2,0))</f>
        <v>0</v>
      </c>
      <c r="P241" s="4">
        <f>IF(K241=0,0,VLOOKUP(C241&amp;E241,系数!AT:AU,2,0))</f>
        <v>140</v>
      </c>
      <c r="Q241" s="4">
        <f>ROUNDUP(Q207*1.7,-1)</f>
        <v>620</v>
      </c>
      <c r="R241" s="6">
        <f t="shared" si="165"/>
        <v>5120879</v>
      </c>
      <c r="S241" s="4">
        <f>S207</f>
        <v>200</v>
      </c>
      <c r="T241" s="4">
        <f>T207</f>
        <v>20000</v>
      </c>
      <c r="U241" s="4" t="s">
        <v>40</v>
      </c>
      <c r="V241" s="6">
        <f t="shared" si="160"/>
        <v>5120879</v>
      </c>
      <c r="W241" s="4">
        <f t="shared" si="168"/>
        <v>387</v>
      </c>
      <c r="X241" s="4">
        <f t="shared" si="198"/>
        <v>55400</v>
      </c>
      <c r="Y241" s="4" t="s">
        <v>91</v>
      </c>
      <c r="Z241" s="6"/>
      <c r="AA241" s="4">
        <f t="shared" si="199"/>
        <v>63800</v>
      </c>
      <c r="AB241" s="4">
        <f>VLOOKUP(E241,系数!$AL$1:$AP$8,MATCH(升星!C241,圣物升星,0),0)</f>
        <v>0</v>
      </c>
    </row>
    <row r="242" spans="1:28" x14ac:dyDescent="0.3">
      <c r="A242" s="4">
        <v>81000002</v>
      </c>
      <c r="B242" s="4">
        <f>VLOOKUP(A242,属性!A:G,7,0)</f>
        <v>1</v>
      </c>
      <c r="C242" s="4">
        <f>INDEX(属性!E:E,MATCH(升星!A242,属性!A:A,0))</f>
        <v>2</v>
      </c>
      <c r="D242" s="4" t="str">
        <f>INDEX(属性!I:I,MATCH(升星!A242,属性!A:A,0))</f>
        <v>critical</v>
      </c>
      <c r="E242" s="4">
        <f t="shared" si="163"/>
        <v>7</v>
      </c>
      <c r="F242" s="11">
        <f t="shared" si="166"/>
        <v>70</v>
      </c>
      <c r="G242" s="4">
        <v>0</v>
      </c>
      <c r="H242" s="4">
        <f t="shared" si="157"/>
        <v>0</v>
      </c>
      <c r="I242" s="4">
        <f t="shared" si="158"/>
        <v>0</v>
      </c>
      <c r="J242" s="4">
        <f t="shared" ref="J242:K242" si="211">IF(J208=0,0,J208+6000)</f>
        <v>0</v>
      </c>
      <c r="K242" s="4">
        <f t="shared" si="211"/>
        <v>25000</v>
      </c>
      <c r="L242" s="4">
        <v>0</v>
      </c>
      <c r="M242" s="4">
        <v>0</v>
      </c>
      <c r="N242" s="4">
        <v>0</v>
      </c>
      <c r="O242" s="4">
        <f>IF(J242=0,0,VLOOKUP(C242&amp;E242,系数!AT:AU,2,0))</f>
        <v>0</v>
      </c>
      <c r="P242" s="4">
        <f>IF(K242=0,0,VLOOKUP(C242&amp;E242,系数!AT:AU,2,0))</f>
        <v>140</v>
      </c>
      <c r="Q242" s="4">
        <f t="shared" ref="Q242:Q274" si="212">ROUNDUP(Q208*1.7,-1)</f>
        <v>360</v>
      </c>
      <c r="R242" s="6">
        <f t="shared" si="165"/>
        <v>5120879</v>
      </c>
      <c r="S242" s="4">
        <f t="shared" si="165"/>
        <v>200</v>
      </c>
      <c r="T242" s="4">
        <f t="shared" si="165"/>
        <v>20000</v>
      </c>
      <c r="U242" s="4" t="s">
        <v>40</v>
      </c>
      <c r="V242" s="6">
        <f t="shared" si="160"/>
        <v>5120879</v>
      </c>
      <c r="W242" s="4">
        <f t="shared" si="168"/>
        <v>387</v>
      </c>
      <c r="X242" s="4">
        <f t="shared" si="198"/>
        <v>55400</v>
      </c>
      <c r="Y242" s="4" t="s">
        <v>91</v>
      </c>
      <c r="Z242" s="6"/>
      <c r="AA242" s="4">
        <f t="shared" si="199"/>
        <v>63800</v>
      </c>
      <c r="AB242" s="4">
        <f>VLOOKUP(E242,系数!$AL$1:$AP$8,MATCH(升星!C242,圣物升星,0),0)</f>
        <v>0</v>
      </c>
    </row>
    <row r="243" spans="1:28" x14ac:dyDescent="0.3">
      <c r="A243" s="4">
        <v>81000003</v>
      </c>
      <c r="B243" s="4">
        <f>VLOOKUP(A243,属性!A:G,7,0)</f>
        <v>2</v>
      </c>
      <c r="C243" s="4">
        <f>INDEX(属性!E:E,MATCH(升星!A243,属性!A:A,0))</f>
        <v>2</v>
      </c>
      <c r="D243" s="4" t="str">
        <f>INDEX(属性!I:I,MATCH(升星!A243,属性!A:A,0))</f>
        <v>dodge</v>
      </c>
      <c r="E243" s="4">
        <f t="shared" si="163"/>
        <v>7</v>
      </c>
      <c r="F243" s="11">
        <f t="shared" si="166"/>
        <v>70</v>
      </c>
      <c r="G243" s="4">
        <v>0</v>
      </c>
      <c r="H243" s="4">
        <f t="shared" si="157"/>
        <v>0</v>
      </c>
      <c r="I243" s="4">
        <f t="shared" si="158"/>
        <v>0</v>
      </c>
      <c r="J243" s="4">
        <f t="shared" ref="J243:K243" si="213">IF(J209=0,0,J209+6000)</f>
        <v>25000</v>
      </c>
      <c r="K243" s="4">
        <f t="shared" si="213"/>
        <v>0</v>
      </c>
      <c r="L243" s="4">
        <v>0</v>
      </c>
      <c r="M243" s="4">
        <v>0</v>
      </c>
      <c r="N243" s="4">
        <v>0</v>
      </c>
      <c r="O243" s="4">
        <f>IF(J243=0,0,VLOOKUP(C243&amp;E243,系数!AT:AU,2,0))</f>
        <v>140</v>
      </c>
      <c r="P243" s="4">
        <f>IF(K243=0,0,VLOOKUP(C243&amp;E243,系数!AT:AU,2,0))</f>
        <v>0</v>
      </c>
      <c r="Q243" s="4">
        <f t="shared" si="212"/>
        <v>620</v>
      </c>
      <c r="R243" s="6">
        <f t="shared" si="165"/>
        <v>5120879</v>
      </c>
      <c r="S243" s="4">
        <f t="shared" si="165"/>
        <v>200</v>
      </c>
      <c r="T243" s="4">
        <f t="shared" si="165"/>
        <v>20000</v>
      </c>
      <c r="U243" s="4" t="s">
        <v>40</v>
      </c>
      <c r="V243" s="6">
        <f t="shared" si="160"/>
        <v>5120879</v>
      </c>
      <c r="W243" s="4">
        <f t="shared" si="168"/>
        <v>387</v>
      </c>
      <c r="X243" s="4">
        <f t="shared" si="198"/>
        <v>55400</v>
      </c>
      <c r="Y243" s="4" t="s">
        <v>91</v>
      </c>
      <c r="Z243" s="6"/>
      <c r="AA243" s="4">
        <f t="shared" si="199"/>
        <v>63800</v>
      </c>
      <c r="AB243" s="4">
        <f>VLOOKUP(E243,系数!$AL$1:$AP$8,MATCH(升星!C243,圣物升星,0),0)</f>
        <v>0</v>
      </c>
    </row>
    <row r="244" spans="1:28" x14ac:dyDescent="0.3">
      <c r="A244" s="4">
        <v>81000004</v>
      </c>
      <c r="B244" s="4">
        <f>VLOOKUP(A244,属性!A:G,7,0)</f>
        <v>2</v>
      </c>
      <c r="C244" s="4">
        <f>INDEX(属性!E:E,MATCH(升星!A244,属性!A:A,0))</f>
        <v>2</v>
      </c>
      <c r="D244" s="4" t="str">
        <f>INDEX(属性!I:I,MATCH(升星!A244,属性!A:A,0))</f>
        <v>resilience</v>
      </c>
      <c r="E244" s="4">
        <f t="shared" si="163"/>
        <v>7</v>
      </c>
      <c r="F244" s="11">
        <f t="shared" si="166"/>
        <v>70</v>
      </c>
      <c r="G244" s="4">
        <v>0</v>
      </c>
      <c r="H244" s="4">
        <f t="shared" si="157"/>
        <v>0</v>
      </c>
      <c r="I244" s="4">
        <f t="shared" si="158"/>
        <v>0</v>
      </c>
      <c r="J244" s="4">
        <f t="shared" ref="J244:K244" si="214">IF(J210=0,0,J210+6000)</f>
        <v>25000</v>
      </c>
      <c r="K244" s="4">
        <f t="shared" si="214"/>
        <v>0</v>
      </c>
      <c r="L244" s="4">
        <v>0</v>
      </c>
      <c r="M244" s="4">
        <v>0</v>
      </c>
      <c r="N244" s="4">
        <v>0</v>
      </c>
      <c r="O244" s="4">
        <f>IF(J244=0,0,VLOOKUP(C244&amp;E244,系数!AT:AU,2,0))</f>
        <v>140</v>
      </c>
      <c r="P244" s="4">
        <f>IF(K244=0,0,VLOOKUP(C244&amp;E244,系数!AT:AU,2,0))</f>
        <v>0</v>
      </c>
      <c r="Q244" s="4">
        <f t="shared" si="212"/>
        <v>360</v>
      </c>
      <c r="R244" s="6">
        <f t="shared" si="165"/>
        <v>5120879</v>
      </c>
      <c r="S244" s="4">
        <f t="shared" si="165"/>
        <v>200</v>
      </c>
      <c r="T244" s="4">
        <f t="shared" si="165"/>
        <v>20000</v>
      </c>
      <c r="U244" s="4" t="s">
        <v>40</v>
      </c>
      <c r="V244" s="6">
        <f t="shared" si="160"/>
        <v>5120879</v>
      </c>
      <c r="W244" s="4">
        <f t="shared" si="168"/>
        <v>387</v>
      </c>
      <c r="X244" s="4">
        <f t="shared" si="198"/>
        <v>55400</v>
      </c>
      <c r="Y244" s="4" t="s">
        <v>91</v>
      </c>
      <c r="Z244" s="6"/>
      <c r="AA244" s="4">
        <f t="shared" si="199"/>
        <v>63800</v>
      </c>
      <c r="AB244" s="4">
        <f>VLOOKUP(E244,系数!$AL$1:$AP$8,MATCH(升星!C244,圣物升星,0),0)</f>
        <v>0</v>
      </c>
    </row>
    <row r="245" spans="1:28" x14ac:dyDescent="0.3">
      <c r="A245" s="4">
        <v>81000005</v>
      </c>
      <c r="B245" s="4">
        <f>VLOOKUP(A245,属性!A:G,7,0)</f>
        <v>1</v>
      </c>
      <c r="C245" s="4">
        <f>INDEX(属性!E:E,MATCH(升星!A245,属性!A:A,0))</f>
        <v>2</v>
      </c>
      <c r="D245" s="4" t="str">
        <f>INDEX(属性!I:I,MATCH(升星!A245,属性!A:A,0))</f>
        <v>heal</v>
      </c>
      <c r="E245" s="4">
        <f t="shared" si="163"/>
        <v>7</v>
      </c>
      <c r="F245" s="11">
        <f t="shared" si="166"/>
        <v>70</v>
      </c>
      <c r="G245" s="4">
        <v>0</v>
      </c>
      <c r="H245" s="4">
        <f t="shared" si="157"/>
        <v>0</v>
      </c>
      <c r="I245" s="4">
        <f t="shared" si="158"/>
        <v>0</v>
      </c>
      <c r="J245" s="4">
        <f t="shared" ref="J245:K245" si="215">IF(J211=0,0,J211+6000)</f>
        <v>0</v>
      </c>
      <c r="K245" s="4">
        <f t="shared" si="215"/>
        <v>25000</v>
      </c>
      <c r="L245" s="4">
        <v>0</v>
      </c>
      <c r="M245" s="4">
        <v>0</v>
      </c>
      <c r="N245" s="4">
        <v>0</v>
      </c>
      <c r="O245" s="4">
        <f>IF(J245=0,0,VLOOKUP(C245&amp;E245,系数!AT:AU,2,0))</f>
        <v>0</v>
      </c>
      <c r="P245" s="4">
        <f>IF(K245=0,0,VLOOKUP(C245&amp;E245,系数!AT:AU,2,0))</f>
        <v>140</v>
      </c>
      <c r="Q245" s="4">
        <f t="shared" si="212"/>
        <v>1840</v>
      </c>
      <c r="R245" s="6">
        <f t="shared" si="165"/>
        <v>5120879</v>
      </c>
      <c r="S245" s="4">
        <f t="shared" si="165"/>
        <v>200</v>
      </c>
      <c r="T245" s="4">
        <f t="shared" si="165"/>
        <v>20000</v>
      </c>
      <c r="U245" s="4" t="s">
        <v>40</v>
      </c>
      <c r="V245" s="6">
        <f t="shared" si="160"/>
        <v>5120879</v>
      </c>
      <c r="W245" s="4">
        <f t="shared" si="168"/>
        <v>387</v>
      </c>
      <c r="X245" s="4">
        <f t="shared" si="198"/>
        <v>55400</v>
      </c>
      <c r="Y245" s="4" t="s">
        <v>91</v>
      </c>
      <c r="Z245" s="6"/>
      <c r="AA245" s="4">
        <f t="shared" si="199"/>
        <v>63800</v>
      </c>
      <c r="AB245" s="4">
        <f>VLOOKUP(E245,系数!$AL$1:$AP$8,MATCH(升星!C245,圣物升星,0),0)</f>
        <v>0</v>
      </c>
    </row>
    <row r="246" spans="1:28" x14ac:dyDescent="0.3">
      <c r="A246" s="4">
        <v>81000006</v>
      </c>
      <c r="B246" s="4">
        <f>VLOOKUP(A246,属性!A:G,7,0)</f>
        <v>2</v>
      </c>
      <c r="C246" s="4">
        <f>INDEX(属性!E:E,MATCH(升星!A246,属性!A:A,0))</f>
        <v>2</v>
      </c>
      <c r="D246" s="4" t="str">
        <f>INDEX(属性!I:I,MATCH(升星!A246,属性!A:A,0))</f>
        <v>block</v>
      </c>
      <c r="E246" s="4">
        <f t="shared" si="163"/>
        <v>7</v>
      </c>
      <c r="F246" s="11">
        <f t="shared" si="166"/>
        <v>70</v>
      </c>
      <c r="G246" s="4">
        <v>0</v>
      </c>
      <c r="H246" s="4">
        <f t="shared" si="157"/>
        <v>0</v>
      </c>
      <c r="I246" s="4">
        <f t="shared" si="158"/>
        <v>0</v>
      </c>
      <c r="J246" s="4">
        <f t="shared" ref="J246:K246" si="216">IF(J212=0,0,J212+6000)</f>
        <v>25000</v>
      </c>
      <c r="K246" s="4">
        <f t="shared" si="216"/>
        <v>0</v>
      </c>
      <c r="L246" s="4">
        <v>0</v>
      </c>
      <c r="M246" s="4">
        <v>0</v>
      </c>
      <c r="N246" s="4">
        <v>0</v>
      </c>
      <c r="O246" s="4">
        <f>IF(J246=0,0,VLOOKUP(C246&amp;E246,系数!AT:AU,2,0))</f>
        <v>140</v>
      </c>
      <c r="P246" s="4">
        <f>IF(K246=0,0,VLOOKUP(C246&amp;E246,系数!AT:AU,2,0))</f>
        <v>0</v>
      </c>
      <c r="Q246" s="4">
        <f t="shared" si="212"/>
        <v>620</v>
      </c>
      <c r="R246" s="6">
        <f t="shared" si="165"/>
        <v>5120879</v>
      </c>
      <c r="S246" s="4">
        <f t="shared" si="165"/>
        <v>200</v>
      </c>
      <c r="T246" s="4">
        <f t="shared" si="165"/>
        <v>20000</v>
      </c>
      <c r="U246" s="4" t="s">
        <v>40</v>
      </c>
      <c r="V246" s="6">
        <f t="shared" si="160"/>
        <v>5120879</v>
      </c>
      <c r="W246" s="4">
        <f t="shared" si="168"/>
        <v>387</v>
      </c>
      <c r="X246" s="4">
        <f t="shared" si="198"/>
        <v>55400</v>
      </c>
      <c r="Y246" s="4" t="s">
        <v>91</v>
      </c>
      <c r="Z246" s="6"/>
      <c r="AA246" s="4">
        <f t="shared" si="199"/>
        <v>63800</v>
      </c>
      <c r="AB246" s="4">
        <f>VLOOKUP(E246,系数!$AL$1:$AP$8,MATCH(升星!C246,圣物升星,0),0)</f>
        <v>0</v>
      </c>
    </row>
    <row r="247" spans="1:28" x14ac:dyDescent="0.3">
      <c r="A247" s="4">
        <v>81000007</v>
      </c>
      <c r="B247" s="4">
        <f>VLOOKUP(A247,属性!A:G,7,0)</f>
        <v>1</v>
      </c>
      <c r="C247" s="4">
        <f>INDEX(属性!E:E,MATCH(升星!A247,属性!A:A,0))</f>
        <v>3</v>
      </c>
      <c r="D247" s="4" t="str">
        <f>INDEX(属性!I:I,MATCH(升星!A247,属性!A:A,0))</f>
        <v>hit</v>
      </c>
      <c r="E247" s="4">
        <f t="shared" si="163"/>
        <v>7</v>
      </c>
      <c r="F247" s="11">
        <f t="shared" si="166"/>
        <v>70</v>
      </c>
      <c r="G247" s="4">
        <v>0</v>
      </c>
      <c r="H247" s="4">
        <f t="shared" si="157"/>
        <v>0</v>
      </c>
      <c r="I247" s="4">
        <f t="shared" si="158"/>
        <v>0</v>
      </c>
      <c r="J247" s="4">
        <f t="shared" ref="J247:K247" si="217">IF(J213=0,0,J213+6000)</f>
        <v>0</v>
      </c>
      <c r="K247" s="4">
        <f t="shared" si="217"/>
        <v>25000</v>
      </c>
      <c r="L247" s="4">
        <v>0</v>
      </c>
      <c r="M247" s="4">
        <v>0</v>
      </c>
      <c r="N247" s="4">
        <v>0</v>
      </c>
      <c r="O247" s="4">
        <f>IF(J247=0,0,VLOOKUP(C247&amp;E247,系数!AT:AU,2,0))</f>
        <v>0</v>
      </c>
      <c r="P247" s="4">
        <f>IF(K247=0,0,VLOOKUP(C247&amp;E247,系数!AT:AU,2,0))</f>
        <v>210</v>
      </c>
      <c r="Q247" s="4">
        <f t="shared" si="212"/>
        <v>820</v>
      </c>
      <c r="R247" s="6">
        <f t="shared" si="165"/>
        <v>5120880</v>
      </c>
      <c r="S247" s="4">
        <f t="shared" si="165"/>
        <v>200</v>
      </c>
      <c r="T247" s="4">
        <f t="shared" si="165"/>
        <v>20000</v>
      </c>
      <c r="U247" s="4" t="s">
        <v>40</v>
      </c>
      <c r="V247" s="6">
        <f t="shared" si="160"/>
        <v>5120880</v>
      </c>
      <c r="W247" s="4">
        <f t="shared" si="168"/>
        <v>387</v>
      </c>
      <c r="X247" s="4">
        <f t="shared" si="198"/>
        <v>55400</v>
      </c>
      <c r="Y247" s="4" t="s">
        <v>91</v>
      </c>
      <c r="Z247" s="6"/>
      <c r="AA247" s="4">
        <f t="shared" si="199"/>
        <v>63800</v>
      </c>
      <c r="AB247" s="4">
        <f>VLOOKUP(E247,系数!$AL$1:$AP$8,MATCH(升星!C247,圣物升星,0),0)</f>
        <v>0</v>
      </c>
    </row>
    <row r="248" spans="1:28" x14ac:dyDescent="0.3">
      <c r="A248" s="4">
        <v>81000008</v>
      </c>
      <c r="B248" s="4">
        <f>VLOOKUP(A248,属性!A:G,7,0)</f>
        <v>2</v>
      </c>
      <c r="C248" s="4">
        <f>INDEX(属性!E:E,MATCH(升星!A248,属性!A:A,0))</f>
        <v>3</v>
      </c>
      <c r="D248" s="4" t="str">
        <f>INDEX(属性!I:I,MATCH(升星!A248,属性!A:A,0))</f>
        <v>critical</v>
      </c>
      <c r="E248" s="4">
        <f t="shared" si="163"/>
        <v>7</v>
      </c>
      <c r="F248" s="11">
        <f t="shared" si="166"/>
        <v>70</v>
      </c>
      <c r="G248" s="4">
        <v>0</v>
      </c>
      <c r="H248" s="4">
        <f t="shared" si="157"/>
        <v>0</v>
      </c>
      <c r="I248" s="4">
        <f t="shared" si="158"/>
        <v>0</v>
      </c>
      <c r="J248" s="4">
        <f t="shared" ref="J248:K248" si="218">IF(J214=0,0,J214+6000)</f>
        <v>25000</v>
      </c>
      <c r="K248" s="4">
        <f t="shared" si="218"/>
        <v>0</v>
      </c>
      <c r="L248" s="4">
        <v>0</v>
      </c>
      <c r="M248" s="4">
        <v>0</v>
      </c>
      <c r="N248" s="4">
        <v>0</v>
      </c>
      <c r="O248" s="4">
        <f>IF(J248=0,0,VLOOKUP(C248&amp;E248,系数!AT:AU,2,0))</f>
        <v>210</v>
      </c>
      <c r="P248" s="4">
        <f>IF(K248=0,0,VLOOKUP(C248&amp;E248,系数!AT:AU,2,0))</f>
        <v>0</v>
      </c>
      <c r="Q248" s="4">
        <f t="shared" si="212"/>
        <v>410</v>
      </c>
      <c r="R248" s="6">
        <f t="shared" si="165"/>
        <v>5120880</v>
      </c>
      <c r="S248" s="4">
        <f t="shared" si="165"/>
        <v>200</v>
      </c>
      <c r="T248" s="4">
        <f t="shared" si="165"/>
        <v>20000</v>
      </c>
      <c r="U248" s="4" t="s">
        <v>40</v>
      </c>
      <c r="V248" s="6">
        <f t="shared" si="160"/>
        <v>5120880</v>
      </c>
      <c r="W248" s="4">
        <f t="shared" si="168"/>
        <v>387</v>
      </c>
      <c r="X248" s="4">
        <f t="shared" si="198"/>
        <v>55400</v>
      </c>
      <c r="Y248" s="4" t="s">
        <v>91</v>
      </c>
      <c r="Z248" s="6"/>
      <c r="AA248" s="4">
        <f t="shared" si="199"/>
        <v>63800</v>
      </c>
      <c r="AB248" s="4">
        <f>VLOOKUP(E248,系数!$AL$1:$AP$8,MATCH(升星!C248,圣物升星,0),0)</f>
        <v>0</v>
      </c>
    </row>
    <row r="249" spans="1:28" x14ac:dyDescent="0.3">
      <c r="A249" s="4">
        <v>81000009</v>
      </c>
      <c r="B249" s="4">
        <f>VLOOKUP(A249,属性!A:G,7,0)</f>
        <v>1</v>
      </c>
      <c r="C249" s="4">
        <f>INDEX(属性!E:E,MATCH(升星!A249,属性!A:A,0))</f>
        <v>3</v>
      </c>
      <c r="D249" s="4" t="str">
        <f>INDEX(属性!I:I,MATCH(升星!A249,属性!A:A,0))</f>
        <v>dodge</v>
      </c>
      <c r="E249" s="4">
        <f t="shared" si="163"/>
        <v>7</v>
      </c>
      <c r="F249" s="11">
        <f t="shared" si="166"/>
        <v>70</v>
      </c>
      <c r="G249" s="4">
        <v>0</v>
      </c>
      <c r="H249" s="4">
        <f t="shared" si="157"/>
        <v>0</v>
      </c>
      <c r="I249" s="4">
        <f t="shared" si="158"/>
        <v>0</v>
      </c>
      <c r="J249" s="4">
        <f t="shared" ref="J249:K249" si="219">IF(J215=0,0,J215+6000)</f>
        <v>0</v>
      </c>
      <c r="K249" s="4">
        <f t="shared" si="219"/>
        <v>25000</v>
      </c>
      <c r="L249" s="4">
        <v>0</v>
      </c>
      <c r="M249" s="4">
        <v>0</v>
      </c>
      <c r="N249" s="4">
        <v>0</v>
      </c>
      <c r="O249" s="4">
        <f>IF(J249=0,0,VLOOKUP(C249&amp;E249,系数!AT:AU,2,0))</f>
        <v>0</v>
      </c>
      <c r="P249" s="4">
        <f>IF(K249=0,0,VLOOKUP(C249&amp;E249,系数!AT:AU,2,0))</f>
        <v>210</v>
      </c>
      <c r="Q249" s="4">
        <f t="shared" si="212"/>
        <v>820</v>
      </c>
      <c r="R249" s="6">
        <f t="shared" si="165"/>
        <v>5120880</v>
      </c>
      <c r="S249" s="4">
        <f t="shared" si="165"/>
        <v>200</v>
      </c>
      <c r="T249" s="4">
        <f t="shared" si="165"/>
        <v>20000</v>
      </c>
      <c r="U249" s="4" t="s">
        <v>40</v>
      </c>
      <c r="V249" s="6">
        <f t="shared" si="160"/>
        <v>5120880</v>
      </c>
      <c r="W249" s="4">
        <f t="shared" si="168"/>
        <v>387</v>
      </c>
      <c r="X249" s="4">
        <f t="shared" si="198"/>
        <v>55400</v>
      </c>
      <c r="Y249" s="4" t="s">
        <v>91</v>
      </c>
      <c r="Z249" s="6"/>
      <c r="AA249" s="4">
        <f t="shared" si="199"/>
        <v>63800</v>
      </c>
      <c r="AB249" s="4">
        <f>VLOOKUP(E249,系数!$AL$1:$AP$8,MATCH(升星!C249,圣物升星,0),0)</f>
        <v>0</v>
      </c>
    </row>
    <row r="250" spans="1:28" x14ac:dyDescent="0.3">
      <c r="A250" s="4">
        <v>81000010</v>
      </c>
      <c r="B250" s="4">
        <f>VLOOKUP(A250,属性!A:G,7,0)</f>
        <v>2</v>
      </c>
      <c r="C250" s="4">
        <f>INDEX(属性!E:E,MATCH(升星!A250,属性!A:A,0))</f>
        <v>3</v>
      </c>
      <c r="D250" s="4" t="str">
        <f>INDEX(属性!I:I,MATCH(升星!A250,属性!A:A,0))</f>
        <v>resilience</v>
      </c>
      <c r="E250" s="4">
        <f t="shared" si="163"/>
        <v>7</v>
      </c>
      <c r="F250" s="11">
        <f t="shared" si="166"/>
        <v>70</v>
      </c>
      <c r="G250" s="4">
        <v>0</v>
      </c>
      <c r="H250" s="4">
        <f t="shared" si="157"/>
        <v>0</v>
      </c>
      <c r="I250" s="4">
        <f t="shared" si="158"/>
        <v>0</v>
      </c>
      <c r="J250" s="4">
        <f t="shared" ref="J250:K250" si="220">IF(J216=0,0,J216+6000)</f>
        <v>25000</v>
      </c>
      <c r="K250" s="4">
        <f t="shared" si="220"/>
        <v>0</v>
      </c>
      <c r="L250" s="4">
        <v>0</v>
      </c>
      <c r="M250" s="4">
        <v>0</v>
      </c>
      <c r="N250" s="4">
        <v>0</v>
      </c>
      <c r="O250" s="4">
        <f>IF(J250=0,0,VLOOKUP(C250&amp;E250,系数!AT:AU,2,0))</f>
        <v>210</v>
      </c>
      <c r="P250" s="4">
        <f>IF(K250=0,0,VLOOKUP(C250&amp;E250,系数!AT:AU,2,0))</f>
        <v>0</v>
      </c>
      <c r="Q250" s="4">
        <f t="shared" si="212"/>
        <v>410</v>
      </c>
      <c r="R250" s="6">
        <f t="shared" si="165"/>
        <v>5120880</v>
      </c>
      <c r="S250" s="4">
        <f t="shared" si="165"/>
        <v>200</v>
      </c>
      <c r="T250" s="4">
        <f t="shared" si="165"/>
        <v>20000</v>
      </c>
      <c r="U250" s="4" t="s">
        <v>40</v>
      </c>
      <c r="V250" s="6">
        <f t="shared" si="160"/>
        <v>5120880</v>
      </c>
      <c r="W250" s="4">
        <f t="shared" si="168"/>
        <v>387</v>
      </c>
      <c r="X250" s="4">
        <f t="shared" si="198"/>
        <v>55400</v>
      </c>
      <c r="Y250" s="4" t="s">
        <v>91</v>
      </c>
      <c r="Z250" s="6"/>
      <c r="AA250" s="4">
        <f t="shared" si="199"/>
        <v>63800</v>
      </c>
      <c r="AB250" s="4">
        <f>VLOOKUP(E250,系数!$AL$1:$AP$8,MATCH(升星!C250,圣物升星,0),0)</f>
        <v>0</v>
      </c>
    </row>
    <row r="251" spans="1:28" x14ac:dyDescent="0.3">
      <c r="A251" s="4">
        <v>81000011</v>
      </c>
      <c r="B251" s="4">
        <f>VLOOKUP(A251,属性!A:G,7,0)</f>
        <v>1</v>
      </c>
      <c r="C251" s="4">
        <f>INDEX(属性!E:E,MATCH(升星!A251,属性!A:A,0))</f>
        <v>4</v>
      </c>
      <c r="D251" s="4" t="str">
        <f>INDEX(属性!I:I,MATCH(升星!A251,属性!A:A,0))</f>
        <v>hit</v>
      </c>
      <c r="E251" s="4">
        <f t="shared" si="163"/>
        <v>7</v>
      </c>
      <c r="F251" s="11">
        <f t="shared" si="166"/>
        <v>70</v>
      </c>
      <c r="G251" s="4">
        <v>0</v>
      </c>
      <c r="H251" s="4">
        <f t="shared" si="157"/>
        <v>0</v>
      </c>
      <c r="I251" s="4">
        <f t="shared" si="158"/>
        <v>0</v>
      </c>
      <c r="J251" s="4">
        <f t="shared" ref="J251:K251" si="221">IF(J217=0,0,J217+6000)</f>
        <v>0</v>
      </c>
      <c r="K251" s="4">
        <f t="shared" si="221"/>
        <v>25000</v>
      </c>
      <c r="L251" s="4">
        <v>0</v>
      </c>
      <c r="M251" s="4">
        <v>0</v>
      </c>
      <c r="N251" s="4">
        <v>0</v>
      </c>
      <c r="O251" s="4">
        <f>IF(J251=0,0,VLOOKUP(C251&amp;E251,系数!AT:AU,2,0))</f>
        <v>0</v>
      </c>
      <c r="P251" s="4">
        <f>IF(K251=0,0,VLOOKUP(C251&amp;E251,系数!AT:AU,2,0))</f>
        <v>350</v>
      </c>
      <c r="Q251" s="4">
        <f t="shared" si="212"/>
        <v>1060</v>
      </c>
      <c r="R251" s="6">
        <f t="shared" si="165"/>
        <v>5120881</v>
      </c>
      <c r="S251" s="4">
        <f t="shared" si="165"/>
        <v>200</v>
      </c>
      <c r="T251" s="4">
        <f t="shared" si="165"/>
        <v>20000</v>
      </c>
      <c r="U251" s="4" t="s">
        <v>40</v>
      </c>
      <c r="V251" s="6">
        <f t="shared" si="160"/>
        <v>5120881</v>
      </c>
      <c r="W251" s="4">
        <f t="shared" si="168"/>
        <v>387</v>
      </c>
      <c r="X251" s="4">
        <f t="shared" si="198"/>
        <v>55400</v>
      </c>
      <c r="Y251" s="4" t="s">
        <v>91</v>
      </c>
      <c r="Z251" s="6"/>
      <c r="AA251" s="4">
        <f t="shared" si="199"/>
        <v>63800</v>
      </c>
      <c r="AB251" s="4">
        <f>VLOOKUP(E251,系数!$AL$1:$AP$8,MATCH(升星!C251,圣物升星,0),0)</f>
        <v>35</v>
      </c>
    </row>
    <row r="252" spans="1:28" x14ac:dyDescent="0.3">
      <c r="A252" s="4">
        <v>81000012</v>
      </c>
      <c r="B252" s="4">
        <f>VLOOKUP(A252,属性!A:G,7,0)</f>
        <v>1</v>
      </c>
      <c r="C252" s="4">
        <f>INDEX(属性!E:E,MATCH(升星!A252,属性!A:A,0))</f>
        <v>4</v>
      </c>
      <c r="D252" s="4" t="str">
        <f>INDEX(属性!I:I,MATCH(升星!A252,属性!A:A,0))</f>
        <v>critical</v>
      </c>
      <c r="E252" s="4">
        <f t="shared" si="163"/>
        <v>7</v>
      </c>
      <c r="F252" s="11">
        <f t="shared" si="166"/>
        <v>70</v>
      </c>
      <c r="G252" s="4">
        <v>0</v>
      </c>
      <c r="H252" s="4">
        <f t="shared" si="157"/>
        <v>0</v>
      </c>
      <c r="I252" s="4">
        <f t="shared" si="158"/>
        <v>0</v>
      </c>
      <c r="J252" s="4">
        <f t="shared" ref="J252:K252" si="222">IF(J218=0,0,J218+6000)</f>
        <v>0</v>
      </c>
      <c r="K252" s="4">
        <f t="shared" si="222"/>
        <v>25000</v>
      </c>
      <c r="L252" s="4">
        <v>0</v>
      </c>
      <c r="M252" s="4">
        <v>0</v>
      </c>
      <c r="N252" s="4">
        <v>0</v>
      </c>
      <c r="O252" s="4">
        <f>IF(J252=0,0,VLOOKUP(C252&amp;E252,系数!AT:AU,2,0))</f>
        <v>0</v>
      </c>
      <c r="P252" s="4">
        <f>IF(K252=0,0,VLOOKUP(C252&amp;E252,系数!AT:AU,2,0))</f>
        <v>350</v>
      </c>
      <c r="Q252" s="4">
        <f t="shared" si="212"/>
        <v>620</v>
      </c>
      <c r="R252" s="6">
        <f t="shared" si="165"/>
        <v>5120881</v>
      </c>
      <c r="S252" s="4">
        <f t="shared" si="165"/>
        <v>200</v>
      </c>
      <c r="T252" s="4">
        <f t="shared" si="165"/>
        <v>20000</v>
      </c>
      <c r="U252" s="4" t="s">
        <v>40</v>
      </c>
      <c r="V252" s="6">
        <f t="shared" si="160"/>
        <v>5120881</v>
      </c>
      <c r="W252" s="4">
        <f t="shared" si="168"/>
        <v>387</v>
      </c>
      <c r="X252" s="4">
        <f t="shared" si="198"/>
        <v>55400</v>
      </c>
      <c r="Y252" s="4" t="s">
        <v>91</v>
      </c>
      <c r="Z252" s="6"/>
      <c r="AA252" s="4">
        <f t="shared" si="199"/>
        <v>63800</v>
      </c>
      <c r="AB252" s="4">
        <f>VLOOKUP(E252,系数!$AL$1:$AP$8,MATCH(升星!C252,圣物升星,0),0)</f>
        <v>35</v>
      </c>
    </row>
    <row r="253" spans="1:28" x14ac:dyDescent="0.3">
      <c r="A253" s="4">
        <v>81000013</v>
      </c>
      <c r="B253" s="4">
        <f>VLOOKUP(A253,属性!A:G,7,0)</f>
        <v>1</v>
      </c>
      <c r="C253" s="4">
        <f>INDEX(属性!E:E,MATCH(升星!A253,属性!A:A,0))</f>
        <v>4</v>
      </c>
      <c r="D253" s="4" t="str">
        <f>INDEX(属性!I:I,MATCH(升星!A253,属性!A:A,0))</f>
        <v>broke</v>
      </c>
      <c r="E253" s="4">
        <f t="shared" si="163"/>
        <v>7</v>
      </c>
      <c r="F253" s="11">
        <f t="shared" si="166"/>
        <v>70</v>
      </c>
      <c r="G253" s="4">
        <v>0</v>
      </c>
      <c r="H253" s="4">
        <f t="shared" si="157"/>
        <v>0</v>
      </c>
      <c r="I253" s="4">
        <f t="shared" si="158"/>
        <v>0</v>
      </c>
      <c r="J253" s="4">
        <f t="shared" ref="J253:K253" si="223">IF(J219=0,0,J219+6000)</f>
        <v>0</v>
      </c>
      <c r="K253" s="4">
        <f t="shared" si="223"/>
        <v>25000</v>
      </c>
      <c r="L253" s="4">
        <v>0</v>
      </c>
      <c r="M253" s="4">
        <v>0</v>
      </c>
      <c r="N253" s="4">
        <v>0</v>
      </c>
      <c r="O253" s="4">
        <f>IF(J253=0,0,VLOOKUP(C253&amp;E253,系数!AT:AU,2,0))</f>
        <v>0</v>
      </c>
      <c r="P253" s="4">
        <f>IF(K253=0,0,VLOOKUP(C253&amp;E253,系数!AT:AU,2,0))</f>
        <v>350</v>
      </c>
      <c r="Q253" s="4">
        <f t="shared" si="212"/>
        <v>620</v>
      </c>
      <c r="R253" s="6">
        <f t="shared" si="165"/>
        <v>5120881</v>
      </c>
      <c r="S253" s="4">
        <f t="shared" si="165"/>
        <v>200</v>
      </c>
      <c r="T253" s="4">
        <f t="shared" si="165"/>
        <v>20000</v>
      </c>
      <c r="U253" s="4" t="s">
        <v>40</v>
      </c>
      <c r="V253" s="6">
        <f t="shared" si="160"/>
        <v>5120881</v>
      </c>
      <c r="W253" s="4">
        <f t="shared" si="168"/>
        <v>387</v>
      </c>
      <c r="X253" s="4">
        <f t="shared" si="198"/>
        <v>55400</v>
      </c>
      <c r="Y253" s="4" t="s">
        <v>91</v>
      </c>
      <c r="Z253" s="6"/>
      <c r="AA253" s="4">
        <f t="shared" si="199"/>
        <v>63800</v>
      </c>
      <c r="AB253" s="4">
        <f>VLOOKUP(E253,系数!$AL$1:$AP$8,MATCH(升星!C253,圣物升星,0),0)</f>
        <v>35</v>
      </c>
    </row>
    <row r="254" spans="1:28" x14ac:dyDescent="0.3">
      <c r="A254" s="4">
        <v>81000014</v>
      </c>
      <c r="B254" s="4">
        <f>VLOOKUP(A254,属性!A:G,7,0)</f>
        <v>1</v>
      </c>
      <c r="C254" s="4">
        <f>INDEX(属性!E:E,MATCH(升星!A254,属性!A:A,0))</f>
        <v>4</v>
      </c>
      <c r="D254" s="4" t="str">
        <f>INDEX(属性!I:I,MATCH(升星!A254,属性!A:A,0))</f>
        <v>atkrate</v>
      </c>
      <c r="E254" s="4">
        <f t="shared" si="163"/>
        <v>7</v>
      </c>
      <c r="F254" s="11">
        <f t="shared" si="166"/>
        <v>70</v>
      </c>
      <c r="G254" s="4">
        <v>0</v>
      </c>
      <c r="H254" s="4">
        <f t="shared" si="157"/>
        <v>0</v>
      </c>
      <c r="I254" s="4">
        <f t="shared" si="158"/>
        <v>0</v>
      </c>
      <c r="J254" s="4">
        <f t="shared" ref="J254:K254" si="224">IF(J220=0,0,J220+6000)</f>
        <v>0</v>
      </c>
      <c r="K254" s="4">
        <f t="shared" si="224"/>
        <v>25000</v>
      </c>
      <c r="L254" s="4">
        <v>0</v>
      </c>
      <c r="M254" s="4">
        <v>0</v>
      </c>
      <c r="N254" s="4">
        <v>0</v>
      </c>
      <c r="O254" s="4">
        <f>IF(J254=0,0,VLOOKUP(C254&amp;E254,系数!AT:AU,2,0))</f>
        <v>0</v>
      </c>
      <c r="P254" s="4">
        <f>IF(K254=0,0,VLOOKUP(C254&amp;E254,系数!AT:AU,2,0))</f>
        <v>350</v>
      </c>
      <c r="Q254" s="4">
        <f t="shared" si="212"/>
        <v>5100</v>
      </c>
      <c r="R254" s="6">
        <f t="shared" si="165"/>
        <v>5120881</v>
      </c>
      <c r="S254" s="4">
        <f t="shared" si="165"/>
        <v>200</v>
      </c>
      <c r="T254" s="4">
        <f t="shared" si="165"/>
        <v>20000</v>
      </c>
      <c r="U254" s="4" t="s">
        <v>40</v>
      </c>
      <c r="V254" s="6">
        <f t="shared" si="160"/>
        <v>5120881</v>
      </c>
      <c r="W254" s="4">
        <f t="shared" si="168"/>
        <v>387</v>
      </c>
      <c r="X254" s="4">
        <f t="shared" si="198"/>
        <v>55400</v>
      </c>
      <c r="Y254" s="4" t="s">
        <v>91</v>
      </c>
      <c r="Z254" s="6"/>
      <c r="AA254" s="4">
        <f t="shared" si="199"/>
        <v>63800</v>
      </c>
      <c r="AB254" s="4">
        <f>VLOOKUP(E254,系数!$AL$1:$AP$8,MATCH(升星!C254,圣物升星,0),0)</f>
        <v>35</v>
      </c>
    </row>
    <row r="255" spans="1:28" x14ac:dyDescent="0.3">
      <c r="A255" s="4">
        <v>81000015</v>
      </c>
      <c r="B255" s="4">
        <f>VLOOKUP(A255,属性!A:G,7,0)</f>
        <v>2</v>
      </c>
      <c r="C255" s="4">
        <f>INDEX(属性!E:E,MATCH(升星!A255,属性!A:A,0))</f>
        <v>4</v>
      </c>
      <c r="D255" s="4" t="str">
        <f>INDEX(属性!I:I,MATCH(升星!A255,属性!A:A,0))</f>
        <v>dodge</v>
      </c>
      <c r="E255" s="4">
        <f t="shared" si="163"/>
        <v>7</v>
      </c>
      <c r="F255" s="11">
        <f t="shared" si="166"/>
        <v>70</v>
      </c>
      <c r="G255" s="4">
        <v>0</v>
      </c>
      <c r="H255" s="4">
        <f t="shared" si="157"/>
        <v>0</v>
      </c>
      <c r="I255" s="4">
        <f t="shared" si="158"/>
        <v>0</v>
      </c>
      <c r="J255" s="4">
        <f t="shared" ref="J255:K255" si="225">IF(J221=0,0,J221+6000)</f>
        <v>25000</v>
      </c>
      <c r="K255" s="4">
        <f t="shared" si="225"/>
        <v>0</v>
      </c>
      <c r="L255" s="4">
        <v>0</v>
      </c>
      <c r="M255" s="4">
        <v>0</v>
      </c>
      <c r="N255" s="4">
        <v>0</v>
      </c>
      <c r="O255" s="4">
        <f>IF(J255=0,0,VLOOKUP(C255&amp;E255,系数!AT:AU,2,0))</f>
        <v>350</v>
      </c>
      <c r="P255" s="4">
        <f>IF(K255=0,0,VLOOKUP(C255&amp;E255,系数!AT:AU,2,0))</f>
        <v>0</v>
      </c>
      <c r="Q255" s="4">
        <f t="shared" si="212"/>
        <v>1060</v>
      </c>
      <c r="R255" s="6">
        <f t="shared" si="165"/>
        <v>5120881</v>
      </c>
      <c r="S255" s="4">
        <f t="shared" si="165"/>
        <v>200</v>
      </c>
      <c r="T255" s="4">
        <f t="shared" si="165"/>
        <v>20000</v>
      </c>
      <c r="U255" s="4" t="s">
        <v>40</v>
      </c>
      <c r="V255" s="6">
        <f t="shared" si="160"/>
        <v>5120881</v>
      </c>
      <c r="W255" s="4">
        <f t="shared" si="168"/>
        <v>387</v>
      </c>
      <c r="X255" s="4">
        <f t="shared" si="198"/>
        <v>55400</v>
      </c>
      <c r="Y255" s="4" t="s">
        <v>91</v>
      </c>
      <c r="Z255" s="6"/>
      <c r="AA255" s="4">
        <f t="shared" si="199"/>
        <v>63800</v>
      </c>
      <c r="AB255" s="4">
        <f>VLOOKUP(E255,系数!$AL$1:$AP$8,MATCH(升星!C255,圣物升星,0),0)</f>
        <v>35</v>
      </c>
    </row>
    <row r="256" spans="1:28" x14ac:dyDescent="0.3">
      <c r="A256" s="4">
        <v>81000016</v>
      </c>
      <c r="B256" s="4">
        <f>VLOOKUP(A256,属性!A:G,7,0)</f>
        <v>2</v>
      </c>
      <c r="C256" s="4">
        <f>INDEX(属性!E:E,MATCH(升星!A256,属性!A:A,0))</f>
        <v>4</v>
      </c>
      <c r="D256" s="4" t="str">
        <f>INDEX(属性!I:I,MATCH(升星!A256,属性!A:A,0))</f>
        <v>resilience</v>
      </c>
      <c r="E256" s="4">
        <f t="shared" si="163"/>
        <v>7</v>
      </c>
      <c r="F256" s="11">
        <f t="shared" si="166"/>
        <v>70</v>
      </c>
      <c r="G256" s="4">
        <v>0</v>
      </c>
      <c r="H256" s="4">
        <f t="shared" si="157"/>
        <v>0</v>
      </c>
      <c r="I256" s="4">
        <f t="shared" si="158"/>
        <v>0</v>
      </c>
      <c r="J256" s="4">
        <f t="shared" ref="J256:K256" si="226">IF(J222=0,0,J222+6000)</f>
        <v>25000</v>
      </c>
      <c r="K256" s="4">
        <f t="shared" si="226"/>
        <v>0</v>
      </c>
      <c r="L256" s="4">
        <v>0</v>
      </c>
      <c r="M256" s="4">
        <v>0</v>
      </c>
      <c r="N256" s="4">
        <v>0</v>
      </c>
      <c r="O256" s="4">
        <f>IF(J256=0,0,VLOOKUP(C256&amp;E256,系数!AT:AU,2,0))</f>
        <v>350</v>
      </c>
      <c r="P256" s="4">
        <f>IF(K256=0,0,VLOOKUP(C256&amp;E256,系数!AT:AU,2,0))</f>
        <v>0</v>
      </c>
      <c r="Q256" s="4">
        <f t="shared" si="212"/>
        <v>620</v>
      </c>
      <c r="R256" s="6">
        <f t="shared" si="165"/>
        <v>5120881</v>
      </c>
      <c r="S256" s="4">
        <f t="shared" si="165"/>
        <v>200</v>
      </c>
      <c r="T256" s="4">
        <f t="shared" si="165"/>
        <v>20000</v>
      </c>
      <c r="U256" s="4" t="s">
        <v>40</v>
      </c>
      <c r="V256" s="6">
        <f t="shared" si="160"/>
        <v>5120881</v>
      </c>
      <c r="W256" s="4">
        <f t="shared" si="168"/>
        <v>387</v>
      </c>
      <c r="X256" s="4">
        <f t="shared" si="198"/>
        <v>55400</v>
      </c>
      <c r="Y256" s="4" t="s">
        <v>91</v>
      </c>
      <c r="Z256" s="6"/>
      <c r="AA256" s="4">
        <f t="shared" si="199"/>
        <v>63800</v>
      </c>
      <c r="AB256" s="4">
        <f>VLOOKUP(E256,系数!$AL$1:$AP$8,MATCH(升星!C256,圣物升星,0),0)</f>
        <v>35</v>
      </c>
    </row>
    <row r="257" spans="1:28" x14ac:dyDescent="0.3">
      <c r="A257" s="4">
        <v>81000017</v>
      </c>
      <c r="B257" s="4">
        <f>VLOOKUP(A257,属性!A:G,7,0)</f>
        <v>2</v>
      </c>
      <c r="C257" s="4">
        <f>INDEX(属性!E:E,MATCH(升星!A257,属性!A:A,0))</f>
        <v>4</v>
      </c>
      <c r="D257" s="4" t="str">
        <f>INDEX(属性!I:I,MATCH(升星!A257,属性!A:A,0))</f>
        <v>block</v>
      </c>
      <c r="E257" s="4">
        <f t="shared" si="163"/>
        <v>7</v>
      </c>
      <c r="F257" s="11">
        <f t="shared" si="166"/>
        <v>70</v>
      </c>
      <c r="G257" s="4">
        <v>0</v>
      </c>
      <c r="H257" s="4">
        <f t="shared" si="157"/>
        <v>0</v>
      </c>
      <c r="I257" s="4">
        <f t="shared" si="158"/>
        <v>0</v>
      </c>
      <c r="J257" s="4">
        <f t="shared" ref="J257:K257" si="227">IF(J223=0,0,J223+6000)</f>
        <v>25000</v>
      </c>
      <c r="K257" s="4">
        <f t="shared" si="227"/>
        <v>0</v>
      </c>
      <c r="L257" s="4">
        <v>0</v>
      </c>
      <c r="M257" s="4">
        <v>0</v>
      </c>
      <c r="N257" s="4">
        <v>0</v>
      </c>
      <c r="O257" s="4">
        <f>IF(J257=0,0,VLOOKUP(C257&amp;E257,系数!AT:AU,2,0))</f>
        <v>350</v>
      </c>
      <c r="P257" s="4">
        <f>IF(K257=0,0,VLOOKUP(C257&amp;E257,系数!AT:AU,2,0))</f>
        <v>0</v>
      </c>
      <c r="Q257" s="4">
        <f t="shared" si="212"/>
        <v>620</v>
      </c>
      <c r="R257" s="6">
        <f t="shared" si="165"/>
        <v>5120881</v>
      </c>
      <c r="S257" s="4">
        <f t="shared" si="165"/>
        <v>200</v>
      </c>
      <c r="T257" s="4">
        <f t="shared" si="165"/>
        <v>20000</v>
      </c>
      <c r="U257" s="4" t="s">
        <v>40</v>
      </c>
      <c r="V257" s="6">
        <f t="shared" si="160"/>
        <v>5120881</v>
      </c>
      <c r="W257" s="4">
        <f t="shared" si="168"/>
        <v>387</v>
      </c>
      <c r="X257" s="4">
        <f t="shared" si="198"/>
        <v>55400</v>
      </c>
      <c r="Y257" s="4" t="s">
        <v>91</v>
      </c>
      <c r="Z257" s="6"/>
      <c r="AA257" s="4">
        <f t="shared" si="199"/>
        <v>63800</v>
      </c>
      <c r="AB257" s="4">
        <f>VLOOKUP(E257,系数!$AL$1:$AP$8,MATCH(升星!C257,圣物升星,0),0)</f>
        <v>35</v>
      </c>
    </row>
    <row r="258" spans="1:28" x14ac:dyDescent="0.3">
      <c r="A258" s="4">
        <v>81000018</v>
      </c>
      <c r="B258" s="4">
        <f>VLOOKUP(A258,属性!A:G,7,0)</f>
        <v>2</v>
      </c>
      <c r="C258" s="4">
        <f>INDEX(属性!E:E,MATCH(升星!A258,属性!A:A,0))</f>
        <v>4</v>
      </c>
      <c r="D258" s="4" t="str">
        <f>INDEX(属性!I:I,MATCH(升星!A258,属性!A:A,0))</f>
        <v>heal</v>
      </c>
      <c r="E258" s="4">
        <f t="shared" si="163"/>
        <v>7</v>
      </c>
      <c r="F258" s="11">
        <f t="shared" si="166"/>
        <v>70</v>
      </c>
      <c r="G258" s="4">
        <v>0</v>
      </c>
      <c r="H258" s="4">
        <f t="shared" si="157"/>
        <v>0</v>
      </c>
      <c r="I258" s="4">
        <f t="shared" si="158"/>
        <v>0</v>
      </c>
      <c r="J258" s="4">
        <f t="shared" ref="J258:K258" si="228">IF(J224=0,0,J224+6000)</f>
        <v>25000</v>
      </c>
      <c r="K258" s="4">
        <f t="shared" si="228"/>
        <v>0</v>
      </c>
      <c r="L258" s="4">
        <v>0</v>
      </c>
      <c r="M258" s="4">
        <v>0</v>
      </c>
      <c r="N258" s="4">
        <v>0</v>
      </c>
      <c r="O258" s="4">
        <f>IF(J258=0,0,VLOOKUP(C258&amp;E258,系数!AT:AU,2,0))</f>
        <v>350</v>
      </c>
      <c r="P258" s="4">
        <f>IF(K258=0,0,VLOOKUP(C258&amp;E258,系数!AT:AU,2,0))</f>
        <v>0</v>
      </c>
      <c r="Q258" s="4">
        <f t="shared" si="212"/>
        <v>3800</v>
      </c>
      <c r="R258" s="6">
        <f t="shared" si="165"/>
        <v>5120881</v>
      </c>
      <c r="S258" s="4">
        <f t="shared" si="165"/>
        <v>200</v>
      </c>
      <c r="T258" s="4">
        <f t="shared" si="165"/>
        <v>20000</v>
      </c>
      <c r="U258" s="4" t="s">
        <v>40</v>
      </c>
      <c r="V258" s="6">
        <f t="shared" si="160"/>
        <v>5120881</v>
      </c>
      <c r="W258" s="4">
        <f t="shared" si="168"/>
        <v>387</v>
      </c>
      <c r="X258" s="4">
        <f t="shared" si="198"/>
        <v>55400</v>
      </c>
      <c r="Y258" s="4" t="s">
        <v>91</v>
      </c>
      <c r="Z258" s="6"/>
      <c r="AA258" s="4">
        <f t="shared" si="199"/>
        <v>63800</v>
      </c>
      <c r="AB258" s="4">
        <f>VLOOKUP(E258,系数!$AL$1:$AP$8,MATCH(升星!C258,圣物升星,0),0)</f>
        <v>35</v>
      </c>
    </row>
    <row r="259" spans="1:28" x14ac:dyDescent="0.3">
      <c r="A259" s="4">
        <v>81000019</v>
      </c>
      <c r="B259" s="4">
        <f>VLOOKUP(A259,属性!A:G,7,0)</f>
        <v>1</v>
      </c>
      <c r="C259" s="4">
        <f>INDEX(属性!E:E,MATCH(升星!A259,属性!A:A,0))</f>
        <v>4</v>
      </c>
      <c r="D259" s="4" t="str">
        <f>INDEX(属性!I:I,MATCH(升星!A259,属性!A:A,0))</f>
        <v>hit</v>
      </c>
      <c r="E259" s="4">
        <f t="shared" si="163"/>
        <v>7</v>
      </c>
      <c r="F259" s="11">
        <f t="shared" si="166"/>
        <v>70</v>
      </c>
      <c r="G259" s="4">
        <v>0</v>
      </c>
      <c r="H259" s="4">
        <f t="shared" si="157"/>
        <v>0</v>
      </c>
      <c r="I259" s="4">
        <f t="shared" si="158"/>
        <v>0</v>
      </c>
      <c r="J259" s="4">
        <f t="shared" ref="J259:K259" si="229">IF(J225=0,0,J225+6000)</f>
        <v>0</v>
      </c>
      <c r="K259" s="4">
        <f t="shared" si="229"/>
        <v>25000</v>
      </c>
      <c r="L259" s="4">
        <v>0</v>
      </c>
      <c r="M259" s="4">
        <v>0</v>
      </c>
      <c r="N259" s="4">
        <v>0</v>
      </c>
      <c r="O259" s="4">
        <f>IF(J259=0,0,VLOOKUP(C259&amp;E259,系数!AT:AU,2,0))</f>
        <v>0</v>
      </c>
      <c r="P259" s="4">
        <f>IF(K259=0,0,VLOOKUP(C259&amp;E259,系数!AT:AU,2,0))</f>
        <v>350</v>
      </c>
      <c r="Q259" s="4">
        <f t="shared" si="212"/>
        <v>1310</v>
      </c>
      <c r="R259" s="6">
        <f t="shared" si="165"/>
        <v>5120881</v>
      </c>
      <c r="S259" s="4">
        <f t="shared" si="165"/>
        <v>200</v>
      </c>
      <c r="T259" s="4">
        <f t="shared" si="165"/>
        <v>20000</v>
      </c>
      <c r="U259" s="4" t="s">
        <v>40</v>
      </c>
      <c r="V259" s="6">
        <f t="shared" si="160"/>
        <v>5120881</v>
      </c>
      <c r="W259" s="4">
        <f t="shared" si="168"/>
        <v>387</v>
      </c>
      <c r="X259" s="4">
        <f t="shared" si="198"/>
        <v>55400</v>
      </c>
      <c r="Y259" s="4" t="s">
        <v>91</v>
      </c>
      <c r="Z259" s="6"/>
      <c r="AA259" s="4">
        <f t="shared" si="199"/>
        <v>63800</v>
      </c>
      <c r="AB259" s="4">
        <f>VLOOKUP(E259,系数!$AL$1:$AP$8,MATCH(升星!C259,圣物升星,0),0)</f>
        <v>35</v>
      </c>
    </row>
    <row r="260" spans="1:28" x14ac:dyDescent="0.3">
      <c r="A260" s="4">
        <v>81000020</v>
      </c>
      <c r="B260" s="4">
        <f>VLOOKUP(A260,属性!A:G,7,0)</f>
        <v>1</v>
      </c>
      <c r="C260" s="4">
        <f>INDEX(属性!E:E,MATCH(升星!A260,属性!A:A,0))</f>
        <v>4</v>
      </c>
      <c r="D260" s="4" t="str">
        <f>INDEX(属性!I:I,MATCH(升星!A260,属性!A:A,0))</f>
        <v>dodge</v>
      </c>
      <c r="E260" s="4">
        <f t="shared" si="163"/>
        <v>7</v>
      </c>
      <c r="F260" s="11">
        <f t="shared" si="166"/>
        <v>70</v>
      </c>
      <c r="G260" s="4">
        <v>0</v>
      </c>
      <c r="H260" s="4">
        <f t="shared" ref="H260:H274" si="230">G260</f>
        <v>0</v>
      </c>
      <c r="I260" s="4">
        <f t="shared" ref="I260:I274" si="231">H260</f>
        <v>0</v>
      </c>
      <c r="J260" s="4">
        <f t="shared" ref="J260:K260" si="232">IF(J226=0,0,J226+6000)</f>
        <v>0</v>
      </c>
      <c r="K260" s="4">
        <f t="shared" si="232"/>
        <v>25000</v>
      </c>
      <c r="L260" s="4">
        <v>0</v>
      </c>
      <c r="M260" s="4">
        <v>0</v>
      </c>
      <c r="N260" s="4">
        <v>0</v>
      </c>
      <c r="O260" s="4">
        <f>IF(J260=0,0,VLOOKUP(C260&amp;E260,系数!AT:AU,2,0))</f>
        <v>0</v>
      </c>
      <c r="P260" s="4">
        <f>IF(K260=0,0,VLOOKUP(C260&amp;E260,系数!AT:AU,2,0))</f>
        <v>350</v>
      </c>
      <c r="Q260" s="4">
        <f t="shared" si="212"/>
        <v>1310</v>
      </c>
      <c r="R260" s="6">
        <f t="shared" si="165"/>
        <v>5120881</v>
      </c>
      <c r="S260" s="4">
        <f t="shared" si="165"/>
        <v>200</v>
      </c>
      <c r="T260" s="4">
        <f t="shared" si="165"/>
        <v>20000</v>
      </c>
      <c r="U260" s="4" t="s">
        <v>40</v>
      </c>
      <c r="V260" s="6">
        <f t="shared" ref="V260:V274" si="233">R260</f>
        <v>5120881</v>
      </c>
      <c r="W260" s="4">
        <f t="shared" si="168"/>
        <v>387</v>
      </c>
      <c r="X260" s="4">
        <f t="shared" si="198"/>
        <v>55400</v>
      </c>
      <c r="Y260" s="4" t="s">
        <v>91</v>
      </c>
      <c r="Z260" s="6"/>
      <c r="AA260" s="4">
        <f t="shared" si="199"/>
        <v>63800</v>
      </c>
      <c r="AB260" s="4">
        <f>VLOOKUP(E260,系数!$AL$1:$AP$8,MATCH(升星!C260,圣物升星,0),0)</f>
        <v>35</v>
      </c>
    </row>
    <row r="261" spans="1:28" x14ac:dyDescent="0.3">
      <c r="A261" s="4">
        <v>81000021</v>
      </c>
      <c r="B261" s="4">
        <f>VLOOKUP(A261,属性!A:G,7,0)</f>
        <v>1</v>
      </c>
      <c r="C261" s="4">
        <f>INDEX(属性!E:E,MATCH(升星!A261,属性!A:A,0))</f>
        <v>4</v>
      </c>
      <c r="D261" s="4" t="str">
        <f>INDEX(属性!I:I,MATCH(升星!A261,属性!A:A,0))</f>
        <v>critical</v>
      </c>
      <c r="E261" s="4">
        <f t="shared" si="163"/>
        <v>7</v>
      </c>
      <c r="F261" s="11">
        <f t="shared" si="166"/>
        <v>70</v>
      </c>
      <c r="G261" s="4">
        <v>0</v>
      </c>
      <c r="H261" s="4">
        <f t="shared" si="230"/>
        <v>0</v>
      </c>
      <c r="I261" s="4">
        <f t="shared" si="231"/>
        <v>0</v>
      </c>
      <c r="J261" s="4">
        <f t="shared" ref="J261:K261" si="234">IF(J227=0,0,J227+6000)</f>
        <v>0</v>
      </c>
      <c r="K261" s="4">
        <f t="shared" si="234"/>
        <v>25000</v>
      </c>
      <c r="L261" s="4">
        <v>0</v>
      </c>
      <c r="M261" s="4">
        <v>0</v>
      </c>
      <c r="N261" s="4">
        <v>0</v>
      </c>
      <c r="O261" s="4">
        <f>IF(J261=0,0,VLOOKUP(C261&amp;E261,系数!AT:AU,2,0))</f>
        <v>0</v>
      </c>
      <c r="P261" s="4">
        <f>IF(K261=0,0,VLOOKUP(C261&amp;E261,系数!AT:AU,2,0))</f>
        <v>350</v>
      </c>
      <c r="Q261" s="4">
        <f t="shared" si="212"/>
        <v>680</v>
      </c>
      <c r="R261" s="6">
        <f t="shared" si="165"/>
        <v>5120881</v>
      </c>
      <c r="S261" s="4">
        <f t="shared" si="165"/>
        <v>200</v>
      </c>
      <c r="T261" s="4">
        <f t="shared" si="165"/>
        <v>20000</v>
      </c>
      <c r="U261" s="4" t="s">
        <v>40</v>
      </c>
      <c r="V261" s="6">
        <f t="shared" si="233"/>
        <v>5120881</v>
      </c>
      <c r="W261" s="4">
        <f t="shared" si="168"/>
        <v>387</v>
      </c>
      <c r="X261" s="4">
        <f t="shared" si="198"/>
        <v>55400</v>
      </c>
      <c r="Y261" s="4" t="s">
        <v>91</v>
      </c>
      <c r="Z261" s="6"/>
      <c r="AA261" s="4">
        <f t="shared" si="199"/>
        <v>63800</v>
      </c>
      <c r="AB261" s="4">
        <f>VLOOKUP(E261,系数!$AL$1:$AP$8,MATCH(升星!C261,圣物升星,0),0)</f>
        <v>35</v>
      </c>
    </row>
    <row r="262" spans="1:28" x14ac:dyDescent="0.3">
      <c r="A262" s="4">
        <v>81000022</v>
      </c>
      <c r="B262" s="4">
        <f>VLOOKUP(A262,属性!A:G,7,0)</f>
        <v>1</v>
      </c>
      <c r="C262" s="4">
        <f>INDEX(属性!E:E,MATCH(升星!A262,属性!A:A,0))</f>
        <v>4</v>
      </c>
      <c r="D262" s="4" t="str">
        <f>INDEX(属性!I:I,MATCH(升星!A262,属性!A:A,0))</f>
        <v>resilience</v>
      </c>
      <c r="E262" s="4">
        <f t="shared" si="163"/>
        <v>7</v>
      </c>
      <c r="F262" s="11">
        <f t="shared" si="166"/>
        <v>70</v>
      </c>
      <c r="G262" s="4">
        <v>0</v>
      </c>
      <c r="H262" s="4">
        <f t="shared" si="230"/>
        <v>0</v>
      </c>
      <c r="I262" s="4">
        <f t="shared" si="231"/>
        <v>0</v>
      </c>
      <c r="J262" s="4">
        <f t="shared" ref="J262:K262" si="235">IF(J228=0,0,J228+6000)</f>
        <v>0</v>
      </c>
      <c r="K262" s="4">
        <f t="shared" si="235"/>
        <v>25000</v>
      </c>
      <c r="L262" s="4">
        <v>0</v>
      </c>
      <c r="M262" s="4">
        <v>0</v>
      </c>
      <c r="N262" s="4">
        <v>0</v>
      </c>
      <c r="O262" s="4">
        <f>IF(J262=0,0,VLOOKUP(C262&amp;E262,系数!AT:AU,2,0))</f>
        <v>0</v>
      </c>
      <c r="P262" s="4">
        <f>IF(K262=0,0,VLOOKUP(C262&amp;E262,系数!AT:AU,2,0))</f>
        <v>350</v>
      </c>
      <c r="Q262" s="4">
        <f t="shared" si="212"/>
        <v>680</v>
      </c>
      <c r="R262" s="6">
        <f t="shared" si="165"/>
        <v>5120881</v>
      </c>
      <c r="S262" s="4">
        <f t="shared" si="165"/>
        <v>200</v>
      </c>
      <c r="T262" s="4">
        <f t="shared" si="165"/>
        <v>20000</v>
      </c>
      <c r="U262" s="4" t="s">
        <v>40</v>
      </c>
      <c r="V262" s="6">
        <f t="shared" si="233"/>
        <v>5120881</v>
      </c>
      <c r="W262" s="4">
        <f t="shared" si="168"/>
        <v>387</v>
      </c>
      <c r="X262" s="4">
        <f t="shared" si="198"/>
        <v>55400</v>
      </c>
      <c r="Y262" s="4" t="s">
        <v>91</v>
      </c>
      <c r="Z262" s="6"/>
      <c r="AA262" s="4">
        <f t="shared" si="199"/>
        <v>63800</v>
      </c>
      <c r="AB262" s="4">
        <f>VLOOKUP(E262,系数!$AL$1:$AP$8,MATCH(升星!C262,圣物升星,0),0)</f>
        <v>35</v>
      </c>
    </row>
    <row r="263" spans="1:28" x14ac:dyDescent="0.3">
      <c r="A263" s="4">
        <v>81000023</v>
      </c>
      <c r="B263" s="4">
        <f>VLOOKUP(A263,属性!A:G,7,0)</f>
        <v>1</v>
      </c>
      <c r="C263" s="4">
        <f>INDEX(属性!E:E,MATCH(升星!A263,属性!A:A,0))</f>
        <v>4</v>
      </c>
      <c r="D263" s="4" t="str">
        <f>INDEX(属性!I:I,MATCH(升星!A263,属性!A:A,0))</f>
        <v>block</v>
      </c>
      <c r="E263" s="4">
        <f t="shared" ref="E263:E274" si="236">E229+1</f>
        <v>7</v>
      </c>
      <c r="F263" s="11">
        <f t="shared" si="166"/>
        <v>70</v>
      </c>
      <c r="G263" s="4">
        <v>0</v>
      </c>
      <c r="H263" s="4">
        <f t="shared" si="230"/>
        <v>0</v>
      </c>
      <c r="I263" s="4">
        <f t="shared" si="231"/>
        <v>0</v>
      </c>
      <c r="J263" s="4">
        <f t="shared" ref="J263:K263" si="237">IF(J229=0,0,J229+6000)</f>
        <v>0</v>
      </c>
      <c r="K263" s="4">
        <f t="shared" si="237"/>
        <v>25000</v>
      </c>
      <c r="L263" s="4">
        <v>0</v>
      </c>
      <c r="M263" s="4">
        <v>0</v>
      </c>
      <c r="N263" s="4">
        <v>0</v>
      </c>
      <c r="O263" s="4">
        <f>IF(J263=0,0,VLOOKUP(C263&amp;E263,系数!AT:AU,2,0))</f>
        <v>0</v>
      </c>
      <c r="P263" s="4">
        <f>IF(K263=0,0,VLOOKUP(C263&amp;E263,系数!AT:AU,2,0))</f>
        <v>350</v>
      </c>
      <c r="Q263" s="4">
        <f t="shared" si="212"/>
        <v>680</v>
      </c>
      <c r="R263" s="6">
        <f t="shared" ref="R263:T274" si="238">R229</f>
        <v>5120881</v>
      </c>
      <c r="S263" s="4">
        <f t="shared" si="238"/>
        <v>200</v>
      </c>
      <c r="T263" s="4">
        <f t="shared" si="238"/>
        <v>20000</v>
      </c>
      <c r="U263" s="4" t="s">
        <v>40</v>
      </c>
      <c r="V263" s="6">
        <f t="shared" si="233"/>
        <v>5120881</v>
      </c>
      <c r="W263" s="4">
        <f t="shared" si="168"/>
        <v>387</v>
      </c>
      <c r="X263" s="4">
        <f t="shared" si="198"/>
        <v>55400</v>
      </c>
      <c r="Y263" s="4" t="s">
        <v>91</v>
      </c>
      <c r="Z263" s="6"/>
      <c r="AA263" s="4">
        <f t="shared" si="199"/>
        <v>63800</v>
      </c>
      <c r="AB263" s="4">
        <f>VLOOKUP(E263,系数!$AL$1:$AP$8,MATCH(升星!C263,圣物升星,0),0)</f>
        <v>35</v>
      </c>
    </row>
    <row r="264" spans="1:28" x14ac:dyDescent="0.3">
      <c r="A264" s="4">
        <v>81000024</v>
      </c>
      <c r="B264" s="4">
        <f>VLOOKUP(A264,属性!A:G,7,0)</f>
        <v>1</v>
      </c>
      <c r="C264" s="4">
        <f>INDEX(属性!E:E,MATCH(升星!A264,属性!A:A,0))</f>
        <v>4</v>
      </c>
      <c r="D264" s="4" t="str">
        <f>INDEX(属性!I:I,MATCH(升星!A264,属性!A:A,0))</f>
        <v>broke</v>
      </c>
      <c r="E264" s="4">
        <f t="shared" si="236"/>
        <v>7</v>
      </c>
      <c r="F264" s="11">
        <f t="shared" ref="F264:F274" si="239">F230+10</f>
        <v>70</v>
      </c>
      <c r="G264" s="4">
        <v>0</v>
      </c>
      <c r="H264" s="4">
        <f t="shared" si="230"/>
        <v>0</v>
      </c>
      <c r="I264" s="4">
        <f t="shared" si="231"/>
        <v>0</v>
      </c>
      <c r="J264" s="4">
        <f t="shared" ref="J264:K264" si="240">IF(J230=0,0,J230+6000)</f>
        <v>0</v>
      </c>
      <c r="K264" s="4">
        <f t="shared" si="240"/>
        <v>25000</v>
      </c>
      <c r="L264" s="4">
        <v>0</v>
      </c>
      <c r="M264" s="4">
        <v>0</v>
      </c>
      <c r="N264" s="4">
        <v>0</v>
      </c>
      <c r="O264" s="4">
        <f>IF(J264=0,0,VLOOKUP(C264&amp;E264,系数!AT:AU,2,0))</f>
        <v>0</v>
      </c>
      <c r="P264" s="4">
        <f>IF(K264=0,0,VLOOKUP(C264&amp;E264,系数!AT:AU,2,0))</f>
        <v>350</v>
      </c>
      <c r="Q264" s="4">
        <f t="shared" si="212"/>
        <v>680</v>
      </c>
      <c r="R264" s="6">
        <f t="shared" si="238"/>
        <v>5120881</v>
      </c>
      <c r="S264" s="4">
        <f t="shared" si="238"/>
        <v>200</v>
      </c>
      <c r="T264" s="4">
        <f t="shared" si="238"/>
        <v>20000</v>
      </c>
      <c r="U264" s="4" t="s">
        <v>40</v>
      </c>
      <c r="V264" s="6">
        <f t="shared" si="233"/>
        <v>5120881</v>
      </c>
      <c r="W264" s="4">
        <f t="shared" ref="W264:W274" si="241">W230+S230</f>
        <v>387</v>
      </c>
      <c r="X264" s="4">
        <f t="shared" si="198"/>
        <v>55400</v>
      </c>
      <c r="Y264" s="4" t="s">
        <v>91</v>
      </c>
      <c r="Z264" s="6"/>
      <c r="AA264" s="4">
        <f t="shared" si="199"/>
        <v>63800</v>
      </c>
      <c r="AB264" s="4">
        <f>VLOOKUP(E264,系数!$AL$1:$AP$8,MATCH(升星!C264,圣物升星,0),0)</f>
        <v>35</v>
      </c>
    </row>
    <row r="265" spans="1:28" x14ac:dyDescent="0.3">
      <c r="A265" s="4">
        <v>81000025</v>
      </c>
      <c r="B265" s="4">
        <f>VLOOKUP(A265,属性!A:G,7,0)</f>
        <v>1</v>
      </c>
      <c r="C265" s="4">
        <f>INDEX(属性!E:E,MATCH(升星!A265,属性!A:A,0))</f>
        <v>4</v>
      </c>
      <c r="D265" s="4" t="str">
        <f>INDEX(属性!I:I,MATCH(升星!A265,属性!A:A,0))</f>
        <v>heal</v>
      </c>
      <c r="E265" s="4">
        <f t="shared" si="236"/>
        <v>7</v>
      </c>
      <c r="F265" s="11">
        <f t="shared" si="239"/>
        <v>70</v>
      </c>
      <c r="G265" s="4">
        <v>0</v>
      </c>
      <c r="H265" s="4">
        <f t="shared" si="230"/>
        <v>0</v>
      </c>
      <c r="I265" s="4">
        <f t="shared" si="231"/>
        <v>0</v>
      </c>
      <c r="J265" s="4">
        <f t="shared" ref="J265:K265" si="242">IF(J231=0,0,J231+6000)</f>
        <v>0</v>
      </c>
      <c r="K265" s="4">
        <f t="shared" si="242"/>
        <v>25000</v>
      </c>
      <c r="L265" s="4">
        <v>0</v>
      </c>
      <c r="M265" s="4">
        <v>0</v>
      </c>
      <c r="N265" s="4">
        <v>0</v>
      </c>
      <c r="O265" s="4">
        <f>IF(J265=0,0,VLOOKUP(C265&amp;E265,系数!AT:AU,2,0))</f>
        <v>0</v>
      </c>
      <c r="P265" s="4">
        <f>IF(K265=0,0,VLOOKUP(C265&amp;E265,系数!AT:AU,2,0))</f>
        <v>350</v>
      </c>
      <c r="Q265" s="4">
        <f t="shared" si="212"/>
        <v>5100</v>
      </c>
      <c r="R265" s="6">
        <f t="shared" si="238"/>
        <v>5120881</v>
      </c>
      <c r="S265" s="4">
        <f t="shared" si="238"/>
        <v>200</v>
      </c>
      <c r="T265" s="4">
        <f t="shared" si="238"/>
        <v>20000</v>
      </c>
      <c r="U265" s="4" t="s">
        <v>40</v>
      </c>
      <c r="V265" s="6">
        <f t="shared" si="233"/>
        <v>5120881</v>
      </c>
      <c r="W265" s="4">
        <f t="shared" si="241"/>
        <v>387</v>
      </c>
      <c r="X265" s="4">
        <f t="shared" si="198"/>
        <v>55400</v>
      </c>
      <c r="Y265" s="4" t="s">
        <v>91</v>
      </c>
      <c r="Z265" s="6"/>
      <c r="AA265" s="4">
        <f t="shared" si="199"/>
        <v>63800</v>
      </c>
      <c r="AB265" s="4">
        <f>VLOOKUP(E265,系数!$AL$1:$AP$8,MATCH(升星!C265,圣物升星,0),0)</f>
        <v>35</v>
      </c>
    </row>
    <row r="266" spans="1:28" x14ac:dyDescent="0.3">
      <c r="A266" s="4">
        <v>81000026</v>
      </c>
      <c r="B266" s="4">
        <f>VLOOKUP(A266,属性!A:G,7,0)</f>
        <v>1</v>
      </c>
      <c r="C266" s="4">
        <f>INDEX(属性!E:E,MATCH(升星!A266,属性!A:A,0))</f>
        <v>4</v>
      </c>
      <c r="D266" s="4" t="str">
        <f>INDEX(属性!I:I,MATCH(升星!A266,属性!A:A,0))</f>
        <v>atkrate</v>
      </c>
      <c r="E266" s="4">
        <f t="shared" si="236"/>
        <v>7</v>
      </c>
      <c r="F266" s="11">
        <f t="shared" si="239"/>
        <v>70</v>
      </c>
      <c r="G266" s="4">
        <v>0</v>
      </c>
      <c r="H266" s="4">
        <f t="shared" si="230"/>
        <v>0</v>
      </c>
      <c r="I266" s="4">
        <f t="shared" si="231"/>
        <v>0</v>
      </c>
      <c r="J266" s="4">
        <f t="shared" ref="J266:K266" si="243">IF(J232=0,0,J232+6000)</f>
        <v>0</v>
      </c>
      <c r="K266" s="4">
        <f t="shared" si="243"/>
        <v>25000</v>
      </c>
      <c r="L266" s="4">
        <v>0</v>
      </c>
      <c r="M266" s="4">
        <v>0</v>
      </c>
      <c r="N266" s="4">
        <v>0</v>
      </c>
      <c r="O266" s="4">
        <f>IF(J266=0,0,VLOOKUP(C266&amp;E266,系数!AT:AU,2,0))</f>
        <v>0</v>
      </c>
      <c r="P266" s="4">
        <f>IF(K266=0,0,VLOOKUP(C266&amp;E266,系数!AT:AU,2,0))</f>
        <v>350</v>
      </c>
      <c r="Q266" s="4">
        <f t="shared" si="212"/>
        <v>7590</v>
      </c>
      <c r="R266" s="6">
        <f t="shared" si="238"/>
        <v>5120881</v>
      </c>
      <c r="S266" s="4">
        <f t="shared" si="238"/>
        <v>200</v>
      </c>
      <c r="T266" s="4">
        <f t="shared" si="238"/>
        <v>20000</v>
      </c>
      <c r="U266" s="4" t="s">
        <v>40</v>
      </c>
      <c r="V266" s="6">
        <f t="shared" si="233"/>
        <v>5120881</v>
      </c>
      <c r="W266" s="4">
        <f t="shared" si="241"/>
        <v>387</v>
      </c>
      <c r="X266" s="4">
        <f t="shared" si="198"/>
        <v>55400</v>
      </c>
      <c r="Y266" s="4" t="s">
        <v>91</v>
      </c>
      <c r="Z266" s="6"/>
      <c r="AA266" s="4">
        <f t="shared" si="199"/>
        <v>63800</v>
      </c>
      <c r="AB266" s="4">
        <f>VLOOKUP(E266,系数!$AL$1:$AP$8,MATCH(升星!C266,圣物升星,0),0)</f>
        <v>35</v>
      </c>
    </row>
    <row r="267" spans="1:28" x14ac:dyDescent="0.3">
      <c r="A267" s="4">
        <v>81000027</v>
      </c>
      <c r="B267" s="4">
        <f>VLOOKUP(A267,属性!A:G,7,0)</f>
        <v>2</v>
      </c>
      <c r="C267" s="4">
        <f>INDEX(属性!E:E,MATCH(升星!A267,属性!A:A,0))</f>
        <v>4</v>
      </c>
      <c r="D267" s="4" t="str">
        <f>INDEX(属性!I:I,MATCH(升星!A267,属性!A:A,0))</f>
        <v>hit</v>
      </c>
      <c r="E267" s="4">
        <f t="shared" si="236"/>
        <v>7</v>
      </c>
      <c r="F267" s="11">
        <f t="shared" si="239"/>
        <v>70</v>
      </c>
      <c r="G267" s="4">
        <v>0</v>
      </c>
      <c r="H267" s="4">
        <f t="shared" si="230"/>
        <v>0</v>
      </c>
      <c r="I267" s="4">
        <f t="shared" si="231"/>
        <v>0</v>
      </c>
      <c r="J267" s="4">
        <f t="shared" ref="J267:K267" si="244">IF(J233=0,0,J233+6000)</f>
        <v>25000</v>
      </c>
      <c r="K267" s="4">
        <f t="shared" si="244"/>
        <v>0</v>
      </c>
      <c r="L267" s="4">
        <v>0</v>
      </c>
      <c r="M267" s="4">
        <v>0</v>
      </c>
      <c r="N267" s="4">
        <v>0</v>
      </c>
      <c r="O267" s="4">
        <f>IF(J267=0,0,VLOOKUP(C267&amp;E267,系数!AT:AU,2,0))</f>
        <v>350</v>
      </c>
      <c r="P267" s="4">
        <f>IF(K267=0,0,VLOOKUP(C267&amp;E267,系数!AT:AU,2,0))</f>
        <v>0</v>
      </c>
      <c r="Q267" s="4">
        <f t="shared" si="212"/>
        <v>1310</v>
      </c>
      <c r="R267" s="6">
        <f t="shared" si="238"/>
        <v>5120881</v>
      </c>
      <c r="S267" s="4">
        <f t="shared" si="238"/>
        <v>200</v>
      </c>
      <c r="T267" s="4">
        <f t="shared" si="238"/>
        <v>20000</v>
      </c>
      <c r="U267" s="4" t="s">
        <v>40</v>
      </c>
      <c r="V267" s="6">
        <f t="shared" si="233"/>
        <v>5120881</v>
      </c>
      <c r="W267" s="4">
        <f t="shared" si="241"/>
        <v>387</v>
      </c>
      <c r="X267" s="4">
        <f t="shared" si="198"/>
        <v>55400</v>
      </c>
      <c r="Y267" s="4" t="s">
        <v>91</v>
      </c>
      <c r="Z267" s="6"/>
      <c r="AA267" s="4">
        <f t="shared" si="199"/>
        <v>63800</v>
      </c>
      <c r="AB267" s="4">
        <f>VLOOKUP(E267,系数!$AL$1:$AP$8,MATCH(升星!C267,圣物升星,0),0)</f>
        <v>35</v>
      </c>
    </row>
    <row r="268" spans="1:28" x14ac:dyDescent="0.3">
      <c r="A268" s="4">
        <v>81000028</v>
      </c>
      <c r="B268" s="4">
        <f>VLOOKUP(A268,属性!A:G,7,0)</f>
        <v>2</v>
      </c>
      <c r="C268" s="4">
        <f>INDEX(属性!E:E,MATCH(升星!A268,属性!A:A,0))</f>
        <v>4</v>
      </c>
      <c r="D268" s="4" t="str">
        <f>INDEX(属性!I:I,MATCH(升星!A268,属性!A:A,0))</f>
        <v>dodge</v>
      </c>
      <c r="E268" s="4">
        <f t="shared" si="236"/>
        <v>7</v>
      </c>
      <c r="F268" s="11">
        <f t="shared" si="239"/>
        <v>70</v>
      </c>
      <c r="G268" s="4">
        <v>0</v>
      </c>
      <c r="H268" s="4">
        <f t="shared" si="230"/>
        <v>0</v>
      </c>
      <c r="I268" s="4">
        <f t="shared" si="231"/>
        <v>0</v>
      </c>
      <c r="J268" s="4">
        <f t="shared" ref="J268:K268" si="245">IF(J234=0,0,J234+6000)</f>
        <v>25000</v>
      </c>
      <c r="K268" s="4">
        <f t="shared" si="245"/>
        <v>0</v>
      </c>
      <c r="L268" s="4">
        <v>0</v>
      </c>
      <c r="M268" s="4">
        <v>0</v>
      </c>
      <c r="N268" s="4">
        <v>0</v>
      </c>
      <c r="O268" s="4">
        <f>IF(J268=0,0,VLOOKUP(C268&amp;E268,系数!AT:AU,2,0))</f>
        <v>350</v>
      </c>
      <c r="P268" s="4">
        <f>IF(K268=0,0,VLOOKUP(C268&amp;E268,系数!AT:AU,2,0))</f>
        <v>0</v>
      </c>
      <c r="Q268" s="4">
        <f t="shared" si="212"/>
        <v>1310</v>
      </c>
      <c r="R268" s="6">
        <f t="shared" si="238"/>
        <v>5120881</v>
      </c>
      <c r="S268" s="4">
        <f t="shared" si="238"/>
        <v>200</v>
      </c>
      <c r="T268" s="4">
        <f t="shared" si="238"/>
        <v>20000</v>
      </c>
      <c r="U268" s="4" t="s">
        <v>40</v>
      </c>
      <c r="V268" s="6">
        <f t="shared" si="233"/>
        <v>5120881</v>
      </c>
      <c r="W268" s="4">
        <f t="shared" si="241"/>
        <v>387</v>
      </c>
      <c r="X268" s="4">
        <f t="shared" si="198"/>
        <v>55400</v>
      </c>
      <c r="Y268" s="4" t="s">
        <v>91</v>
      </c>
      <c r="Z268" s="6"/>
      <c r="AA268" s="4">
        <f t="shared" si="199"/>
        <v>63800</v>
      </c>
      <c r="AB268" s="4">
        <f>VLOOKUP(E268,系数!$AL$1:$AP$8,MATCH(升星!C268,圣物升星,0),0)</f>
        <v>35</v>
      </c>
    </row>
    <row r="269" spans="1:28" x14ac:dyDescent="0.3">
      <c r="A269" s="4">
        <v>81000029</v>
      </c>
      <c r="B269" s="4">
        <f>VLOOKUP(A269,属性!A:G,7,0)</f>
        <v>2</v>
      </c>
      <c r="C269" s="4">
        <f>INDEX(属性!E:E,MATCH(升星!A269,属性!A:A,0))</f>
        <v>4</v>
      </c>
      <c r="D269" s="4" t="str">
        <f>INDEX(属性!I:I,MATCH(升星!A269,属性!A:A,0))</f>
        <v>critical</v>
      </c>
      <c r="E269" s="4">
        <f t="shared" si="236"/>
        <v>7</v>
      </c>
      <c r="F269" s="11">
        <f t="shared" si="239"/>
        <v>70</v>
      </c>
      <c r="G269" s="4">
        <v>0</v>
      </c>
      <c r="H269" s="4">
        <f t="shared" si="230"/>
        <v>0</v>
      </c>
      <c r="I269" s="4">
        <f t="shared" si="231"/>
        <v>0</v>
      </c>
      <c r="J269" s="4">
        <f t="shared" ref="J269:K269" si="246">IF(J235=0,0,J235+6000)</f>
        <v>25000</v>
      </c>
      <c r="K269" s="4">
        <f t="shared" si="246"/>
        <v>0</v>
      </c>
      <c r="L269" s="4">
        <v>0</v>
      </c>
      <c r="M269" s="4">
        <v>0</v>
      </c>
      <c r="N269" s="4">
        <v>0</v>
      </c>
      <c r="O269" s="4">
        <f>IF(J269=0,0,VLOOKUP(C269&amp;E269,系数!AT:AU,2,0))</f>
        <v>350</v>
      </c>
      <c r="P269" s="4">
        <f>IF(K269=0,0,VLOOKUP(C269&amp;E269,系数!AT:AU,2,0))</f>
        <v>0</v>
      </c>
      <c r="Q269" s="4">
        <f t="shared" si="212"/>
        <v>680</v>
      </c>
      <c r="R269" s="6">
        <f t="shared" si="238"/>
        <v>5120881</v>
      </c>
      <c r="S269" s="4">
        <f t="shared" si="238"/>
        <v>200</v>
      </c>
      <c r="T269" s="4">
        <f t="shared" si="238"/>
        <v>20000</v>
      </c>
      <c r="U269" s="4" t="s">
        <v>40</v>
      </c>
      <c r="V269" s="6">
        <f t="shared" si="233"/>
        <v>5120881</v>
      </c>
      <c r="W269" s="4">
        <f t="shared" si="241"/>
        <v>387</v>
      </c>
      <c r="X269" s="4">
        <f t="shared" si="198"/>
        <v>55400</v>
      </c>
      <c r="Y269" s="4" t="s">
        <v>91</v>
      </c>
      <c r="Z269" s="6"/>
      <c r="AA269" s="4">
        <f t="shared" si="199"/>
        <v>63800</v>
      </c>
      <c r="AB269" s="4">
        <f>VLOOKUP(E269,系数!$AL$1:$AP$8,MATCH(升星!C269,圣物升星,0),0)</f>
        <v>35</v>
      </c>
    </row>
    <row r="270" spans="1:28" x14ac:dyDescent="0.3">
      <c r="A270" s="4">
        <v>81000030</v>
      </c>
      <c r="B270" s="4">
        <f>VLOOKUP(A270,属性!A:G,7,0)</f>
        <v>2</v>
      </c>
      <c r="C270" s="4">
        <f>INDEX(属性!E:E,MATCH(升星!A270,属性!A:A,0))</f>
        <v>4</v>
      </c>
      <c r="D270" s="4" t="str">
        <f>INDEX(属性!I:I,MATCH(升星!A270,属性!A:A,0))</f>
        <v>resilience</v>
      </c>
      <c r="E270" s="4">
        <f t="shared" si="236"/>
        <v>7</v>
      </c>
      <c r="F270" s="11">
        <f t="shared" si="239"/>
        <v>70</v>
      </c>
      <c r="G270" s="4">
        <v>0</v>
      </c>
      <c r="H270" s="4">
        <f t="shared" si="230"/>
        <v>0</v>
      </c>
      <c r="I270" s="4">
        <f t="shared" si="231"/>
        <v>0</v>
      </c>
      <c r="J270" s="4">
        <f t="shared" ref="J270:K270" si="247">IF(J236=0,0,J236+6000)</f>
        <v>25000</v>
      </c>
      <c r="K270" s="4">
        <f t="shared" si="247"/>
        <v>0</v>
      </c>
      <c r="L270" s="4">
        <v>0</v>
      </c>
      <c r="M270" s="4">
        <v>0</v>
      </c>
      <c r="N270" s="4">
        <v>0</v>
      </c>
      <c r="O270" s="4">
        <f>IF(J270=0,0,VLOOKUP(C270&amp;E270,系数!AT:AU,2,0))</f>
        <v>350</v>
      </c>
      <c r="P270" s="4">
        <f>IF(K270=0,0,VLOOKUP(C270&amp;E270,系数!AT:AU,2,0))</f>
        <v>0</v>
      </c>
      <c r="Q270" s="4">
        <f t="shared" si="212"/>
        <v>680</v>
      </c>
      <c r="R270" s="6">
        <f t="shared" si="238"/>
        <v>5120881</v>
      </c>
      <c r="S270" s="4">
        <f t="shared" si="238"/>
        <v>200</v>
      </c>
      <c r="T270" s="4">
        <f t="shared" si="238"/>
        <v>20000</v>
      </c>
      <c r="U270" s="4" t="s">
        <v>40</v>
      </c>
      <c r="V270" s="6">
        <f t="shared" si="233"/>
        <v>5120881</v>
      </c>
      <c r="W270" s="4">
        <f t="shared" si="241"/>
        <v>387</v>
      </c>
      <c r="X270" s="4">
        <f t="shared" si="198"/>
        <v>55400</v>
      </c>
      <c r="Y270" s="4" t="s">
        <v>91</v>
      </c>
      <c r="Z270" s="6"/>
      <c r="AA270" s="4">
        <f t="shared" si="199"/>
        <v>63800</v>
      </c>
      <c r="AB270" s="4">
        <f>VLOOKUP(E270,系数!$AL$1:$AP$8,MATCH(升星!C270,圣物升星,0),0)</f>
        <v>35</v>
      </c>
    </row>
    <row r="271" spans="1:28" x14ac:dyDescent="0.3">
      <c r="A271" s="4">
        <v>81000031</v>
      </c>
      <c r="B271" s="4">
        <f>VLOOKUP(A271,属性!A:G,7,0)</f>
        <v>2</v>
      </c>
      <c r="C271" s="4">
        <f>INDEX(属性!E:E,MATCH(升星!A271,属性!A:A,0))</f>
        <v>4</v>
      </c>
      <c r="D271" s="4" t="str">
        <f>INDEX(属性!I:I,MATCH(升星!A271,属性!A:A,0))</f>
        <v>block</v>
      </c>
      <c r="E271" s="4">
        <f t="shared" si="236"/>
        <v>7</v>
      </c>
      <c r="F271" s="11">
        <f t="shared" si="239"/>
        <v>70</v>
      </c>
      <c r="G271" s="4">
        <v>0</v>
      </c>
      <c r="H271" s="4">
        <f t="shared" si="230"/>
        <v>0</v>
      </c>
      <c r="I271" s="4">
        <f t="shared" si="231"/>
        <v>0</v>
      </c>
      <c r="J271" s="4">
        <f t="shared" ref="J271:K271" si="248">IF(J237=0,0,J237+6000)</f>
        <v>25000</v>
      </c>
      <c r="K271" s="4">
        <f t="shared" si="248"/>
        <v>0</v>
      </c>
      <c r="L271" s="4">
        <v>0</v>
      </c>
      <c r="M271" s="4">
        <v>0</v>
      </c>
      <c r="N271" s="4">
        <v>0</v>
      </c>
      <c r="O271" s="4">
        <f>IF(J271=0,0,VLOOKUP(C271&amp;E271,系数!AT:AU,2,0))</f>
        <v>350</v>
      </c>
      <c r="P271" s="4">
        <f>IF(K271=0,0,VLOOKUP(C271&amp;E271,系数!AT:AU,2,0))</f>
        <v>0</v>
      </c>
      <c r="Q271" s="4">
        <f t="shared" si="212"/>
        <v>680</v>
      </c>
      <c r="R271" s="6">
        <f t="shared" si="238"/>
        <v>5120881</v>
      </c>
      <c r="S271" s="4">
        <f t="shared" si="238"/>
        <v>200</v>
      </c>
      <c r="T271" s="4">
        <f t="shared" si="238"/>
        <v>20000</v>
      </c>
      <c r="U271" s="4" t="s">
        <v>40</v>
      </c>
      <c r="V271" s="6">
        <f t="shared" si="233"/>
        <v>5120881</v>
      </c>
      <c r="W271" s="4">
        <f t="shared" si="241"/>
        <v>387</v>
      </c>
      <c r="X271" s="4">
        <f t="shared" si="198"/>
        <v>55400</v>
      </c>
      <c r="Y271" s="4" t="s">
        <v>91</v>
      </c>
      <c r="Z271" s="6"/>
      <c r="AA271" s="4">
        <f t="shared" si="199"/>
        <v>63800</v>
      </c>
      <c r="AB271" s="4">
        <f>VLOOKUP(E271,系数!$AL$1:$AP$8,MATCH(升星!C271,圣物升星,0),0)</f>
        <v>35</v>
      </c>
    </row>
    <row r="272" spans="1:28" x14ac:dyDescent="0.3">
      <c r="A272" s="4">
        <v>81000032</v>
      </c>
      <c r="B272" s="4">
        <f>VLOOKUP(A272,属性!A:G,7,0)</f>
        <v>2</v>
      </c>
      <c r="C272" s="4">
        <f>INDEX(属性!E:E,MATCH(升星!A272,属性!A:A,0))</f>
        <v>4</v>
      </c>
      <c r="D272" s="4" t="str">
        <f>INDEX(属性!I:I,MATCH(升星!A272,属性!A:A,0))</f>
        <v>broke</v>
      </c>
      <c r="E272" s="4">
        <f t="shared" si="236"/>
        <v>7</v>
      </c>
      <c r="F272" s="11">
        <f t="shared" si="239"/>
        <v>70</v>
      </c>
      <c r="G272" s="4">
        <v>0</v>
      </c>
      <c r="H272" s="4">
        <f t="shared" si="230"/>
        <v>0</v>
      </c>
      <c r="I272" s="4">
        <f t="shared" si="231"/>
        <v>0</v>
      </c>
      <c r="J272" s="4">
        <f t="shared" ref="J272:K272" si="249">IF(J238=0,0,J238+6000)</f>
        <v>25000</v>
      </c>
      <c r="K272" s="4">
        <f t="shared" si="249"/>
        <v>0</v>
      </c>
      <c r="L272" s="4">
        <v>0</v>
      </c>
      <c r="M272" s="4">
        <v>0</v>
      </c>
      <c r="N272" s="4">
        <v>0</v>
      </c>
      <c r="O272" s="4">
        <f>IF(J272=0,0,VLOOKUP(C272&amp;E272,系数!AT:AU,2,0))</f>
        <v>350</v>
      </c>
      <c r="P272" s="4">
        <f>IF(K272=0,0,VLOOKUP(C272&amp;E272,系数!AT:AU,2,0))</f>
        <v>0</v>
      </c>
      <c r="Q272" s="4">
        <f t="shared" si="212"/>
        <v>680</v>
      </c>
      <c r="R272" s="6">
        <f t="shared" si="238"/>
        <v>5120881</v>
      </c>
      <c r="S272" s="4">
        <f t="shared" si="238"/>
        <v>200</v>
      </c>
      <c r="T272" s="4">
        <f t="shared" si="238"/>
        <v>20000</v>
      </c>
      <c r="U272" s="4" t="s">
        <v>40</v>
      </c>
      <c r="V272" s="6">
        <f t="shared" si="233"/>
        <v>5120881</v>
      </c>
      <c r="W272" s="4">
        <f t="shared" si="241"/>
        <v>387</v>
      </c>
      <c r="X272" s="4">
        <f t="shared" si="198"/>
        <v>55400</v>
      </c>
      <c r="Y272" s="4" t="s">
        <v>91</v>
      </c>
      <c r="Z272" s="6"/>
      <c r="AA272" s="4">
        <f t="shared" si="199"/>
        <v>63800</v>
      </c>
      <c r="AB272" s="4">
        <f>VLOOKUP(E272,系数!$AL$1:$AP$8,MATCH(升星!C272,圣物升星,0),0)</f>
        <v>35</v>
      </c>
    </row>
    <row r="273" spans="1:28" x14ac:dyDescent="0.3">
      <c r="A273" s="4">
        <v>81000033</v>
      </c>
      <c r="B273" s="4">
        <f>VLOOKUP(A273,属性!A:G,7,0)</f>
        <v>2</v>
      </c>
      <c r="C273" s="4">
        <f>INDEX(属性!E:E,MATCH(升星!A273,属性!A:A,0))</f>
        <v>4</v>
      </c>
      <c r="D273" s="4" t="str">
        <f>INDEX(属性!I:I,MATCH(升星!A273,属性!A:A,0))</f>
        <v>heal</v>
      </c>
      <c r="E273" s="4">
        <f t="shared" si="236"/>
        <v>7</v>
      </c>
      <c r="F273" s="11">
        <f t="shared" si="239"/>
        <v>70</v>
      </c>
      <c r="G273" s="4">
        <v>0</v>
      </c>
      <c r="H273" s="4">
        <f t="shared" si="230"/>
        <v>0</v>
      </c>
      <c r="I273" s="4">
        <f t="shared" si="231"/>
        <v>0</v>
      </c>
      <c r="J273" s="4">
        <f t="shared" ref="J273:K273" si="250">IF(J239=0,0,J239+6000)</f>
        <v>25000</v>
      </c>
      <c r="K273" s="4">
        <f t="shared" si="250"/>
        <v>0</v>
      </c>
      <c r="L273" s="4">
        <v>0</v>
      </c>
      <c r="M273" s="4">
        <v>0</v>
      </c>
      <c r="N273" s="4">
        <v>0</v>
      </c>
      <c r="O273" s="4">
        <f>IF(J273=0,0,VLOOKUP(C273&amp;E273,系数!AT:AU,2,0))</f>
        <v>350</v>
      </c>
      <c r="P273" s="4">
        <f>IF(K273=0,0,VLOOKUP(C273&amp;E273,系数!AT:AU,2,0))</f>
        <v>0</v>
      </c>
      <c r="Q273" s="4">
        <f t="shared" si="212"/>
        <v>5100</v>
      </c>
      <c r="R273" s="6">
        <f t="shared" si="238"/>
        <v>5120881</v>
      </c>
      <c r="S273" s="4">
        <f t="shared" si="238"/>
        <v>200</v>
      </c>
      <c r="T273" s="4">
        <f t="shared" si="238"/>
        <v>20000</v>
      </c>
      <c r="U273" s="4" t="s">
        <v>40</v>
      </c>
      <c r="V273" s="6">
        <f t="shared" si="233"/>
        <v>5120881</v>
      </c>
      <c r="W273" s="4">
        <f t="shared" si="241"/>
        <v>387</v>
      </c>
      <c r="X273" s="4">
        <f t="shared" si="198"/>
        <v>55400</v>
      </c>
      <c r="Y273" s="4" t="s">
        <v>91</v>
      </c>
      <c r="Z273" s="6"/>
      <c r="AA273" s="4">
        <f t="shared" si="199"/>
        <v>63800</v>
      </c>
      <c r="AB273" s="4">
        <f>VLOOKUP(E273,系数!$AL$1:$AP$8,MATCH(升星!C273,圣物升星,0),0)</f>
        <v>35</v>
      </c>
    </row>
    <row r="274" spans="1:28" x14ac:dyDescent="0.3">
      <c r="A274" s="4">
        <v>81000034</v>
      </c>
      <c r="B274" s="4">
        <f>VLOOKUP(A274,属性!A:G,7,0)</f>
        <v>2</v>
      </c>
      <c r="C274" s="4">
        <f>INDEX(属性!E:E,MATCH(升星!A274,属性!A:A,0))</f>
        <v>4</v>
      </c>
      <c r="D274" s="4" t="str">
        <f>INDEX(属性!I:I,MATCH(升星!A274,属性!A:A,0))</f>
        <v>atkrate</v>
      </c>
      <c r="E274" s="4">
        <f t="shared" si="236"/>
        <v>7</v>
      </c>
      <c r="F274" s="11">
        <f t="shared" si="239"/>
        <v>70</v>
      </c>
      <c r="G274" s="4">
        <v>0</v>
      </c>
      <c r="H274" s="4">
        <f t="shared" si="230"/>
        <v>0</v>
      </c>
      <c r="I274" s="4">
        <f t="shared" si="231"/>
        <v>0</v>
      </c>
      <c r="J274" s="4">
        <f t="shared" ref="J274:K274" si="251">IF(J240=0,0,J240+6000)</f>
        <v>25000</v>
      </c>
      <c r="K274" s="4">
        <f t="shared" si="251"/>
        <v>0</v>
      </c>
      <c r="L274" s="4">
        <v>0</v>
      </c>
      <c r="M274" s="4">
        <v>0</v>
      </c>
      <c r="N274" s="4">
        <v>0</v>
      </c>
      <c r="O274" s="4">
        <f>IF(J274=0,0,VLOOKUP(C274&amp;E274,系数!AT:AU,2,0))</f>
        <v>350</v>
      </c>
      <c r="P274" s="4">
        <f>IF(K274=0,0,VLOOKUP(C274&amp;E274,系数!AT:AU,2,0))</f>
        <v>0</v>
      </c>
      <c r="Q274" s="4">
        <f t="shared" si="212"/>
        <v>7590</v>
      </c>
      <c r="R274" s="6">
        <f t="shared" si="238"/>
        <v>5120881</v>
      </c>
      <c r="S274" s="4">
        <f t="shared" si="238"/>
        <v>200</v>
      </c>
      <c r="T274" s="4">
        <f t="shared" si="238"/>
        <v>20000</v>
      </c>
      <c r="U274" s="4" t="s">
        <v>40</v>
      </c>
      <c r="V274" s="6">
        <f t="shared" si="233"/>
        <v>5120881</v>
      </c>
      <c r="W274" s="4">
        <f t="shared" si="241"/>
        <v>387</v>
      </c>
      <c r="X274" s="4">
        <f t="shared" si="198"/>
        <v>55400</v>
      </c>
      <c r="Y274" s="4" t="s">
        <v>91</v>
      </c>
      <c r="Z274" s="6"/>
      <c r="AA274" s="4">
        <f t="shared" si="199"/>
        <v>63800</v>
      </c>
      <c r="AB274" s="4">
        <f>VLOOKUP(E274,系数!$AL$1:$AP$8,MATCH(升星!C274,圣物升星,0),0)</f>
        <v>35</v>
      </c>
    </row>
  </sheetData>
  <autoFilter ref="C1:C274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"/>
  <sheetViews>
    <sheetView workbookViewId="0">
      <selection activeCell="C18" sqref="C18"/>
    </sheetView>
  </sheetViews>
  <sheetFormatPr defaultColWidth="9" defaultRowHeight="16.5" x14ac:dyDescent="0.3"/>
  <cols>
    <col min="1" max="1" width="6.5" style="4" bestFit="1" customWidth="1"/>
    <col min="2" max="2" width="11.5" style="4" bestFit="1" customWidth="1"/>
    <col min="3" max="3" width="8.125" style="4" bestFit="1" customWidth="1"/>
    <col min="4" max="4" width="9.625" style="4" bestFit="1" customWidth="1"/>
    <col min="5" max="5" width="10.75" style="4" bestFit="1" customWidth="1"/>
    <col min="6" max="6" width="10.25" style="4" bestFit="1" customWidth="1"/>
    <col min="7" max="16384" width="9" style="4"/>
  </cols>
  <sheetData>
    <row r="1" spans="1:6" x14ac:dyDescent="0.3">
      <c r="A1" s="3" t="s">
        <v>21</v>
      </c>
      <c r="B1" s="3" t="s">
        <v>20</v>
      </c>
      <c r="C1" s="3" t="s">
        <v>22</v>
      </c>
      <c r="D1" s="3" t="s">
        <v>30</v>
      </c>
      <c r="E1" s="3" t="s">
        <v>31</v>
      </c>
      <c r="F1" s="3" t="s">
        <v>253</v>
      </c>
    </row>
    <row r="2" spans="1:6" x14ac:dyDescent="0.3">
      <c r="A2" s="3" t="s">
        <v>39</v>
      </c>
      <c r="B2" s="3" t="s">
        <v>42</v>
      </c>
      <c r="C2" s="3" t="s">
        <v>171</v>
      </c>
      <c r="D2" s="3" t="s">
        <v>40</v>
      </c>
      <c r="E2" s="3" t="s">
        <v>170</v>
      </c>
      <c r="F2" s="3" t="s">
        <v>254</v>
      </c>
    </row>
    <row r="3" spans="1:6" x14ac:dyDescent="0.3">
      <c r="A3" s="4">
        <v>1</v>
      </c>
      <c r="B3" s="4">
        <v>10</v>
      </c>
      <c r="C3" s="4">
        <v>500</v>
      </c>
      <c r="D3" s="4">
        <v>5120886</v>
      </c>
      <c r="E3" s="4">
        <v>1</v>
      </c>
      <c r="F3" s="4">
        <v>10</v>
      </c>
    </row>
    <row r="4" spans="1:6" x14ac:dyDescent="0.3">
      <c r="A4" s="4">
        <v>2</v>
      </c>
      <c r="B4" s="4">
        <v>25</v>
      </c>
      <c r="C4" s="4">
        <v>500</v>
      </c>
      <c r="D4" s="4">
        <v>5120886</v>
      </c>
      <c r="E4" s="4">
        <v>1</v>
      </c>
      <c r="F4" s="4">
        <v>30</v>
      </c>
    </row>
    <row r="5" spans="1:6" x14ac:dyDescent="0.3">
      <c r="A5" s="4">
        <v>3</v>
      </c>
      <c r="B5" s="4">
        <v>40</v>
      </c>
      <c r="C5" s="4">
        <v>500</v>
      </c>
      <c r="D5" s="4">
        <v>5120886</v>
      </c>
      <c r="E5" s="4">
        <v>1</v>
      </c>
      <c r="F5" s="4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18"/>
  <sheetViews>
    <sheetView workbookViewId="0">
      <pane ySplit="2" topLeftCell="A3" activePane="bottomLeft" state="frozen"/>
      <selection pane="bottomLeft" activeCell="A418" sqref="A3:I418"/>
    </sheetView>
  </sheetViews>
  <sheetFormatPr defaultColWidth="9" defaultRowHeight="16.5" x14ac:dyDescent="0.3"/>
  <cols>
    <col min="1" max="1" width="10.75" style="4" bestFit="1" customWidth="1"/>
    <col min="2" max="2" width="15.625" style="4" bestFit="1" customWidth="1"/>
    <col min="3" max="3" width="13.25" style="4" bestFit="1" customWidth="1"/>
    <col min="4" max="4" width="9.25" style="4" bestFit="1" customWidth="1"/>
    <col min="5" max="5" width="13.25" style="4" bestFit="1" customWidth="1"/>
    <col min="6" max="6" width="9.25" style="26" bestFit="1" customWidth="1"/>
    <col min="7" max="8" width="11.25" style="4" bestFit="1" customWidth="1"/>
    <col min="9" max="9" width="10.875" style="4" bestFit="1" customWidth="1"/>
    <col min="10" max="10" width="9" style="4"/>
    <col min="11" max="11" width="9" style="59"/>
    <col min="12" max="16384" width="9" style="4"/>
  </cols>
  <sheetData>
    <row r="1" spans="1:11" x14ac:dyDescent="0.3">
      <c r="A1" s="3" t="s">
        <v>27</v>
      </c>
      <c r="B1" s="3" t="s">
        <v>23</v>
      </c>
      <c r="C1" s="3" t="s">
        <v>29</v>
      </c>
      <c r="D1" s="3" t="s">
        <v>28</v>
      </c>
      <c r="E1" s="3" t="s">
        <v>193</v>
      </c>
      <c r="F1" s="25" t="s">
        <v>24</v>
      </c>
      <c r="G1" s="3" t="s">
        <v>25</v>
      </c>
      <c r="H1" s="3" t="s">
        <v>26</v>
      </c>
      <c r="I1" s="3" t="s">
        <v>204</v>
      </c>
    </row>
    <row r="2" spans="1:11" x14ac:dyDescent="0.3">
      <c r="A2" s="3" t="s">
        <v>41</v>
      </c>
      <c r="B2" s="3" t="s">
        <v>172</v>
      </c>
      <c r="C2" s="3" t="s">
        <v>178</v>
      </c>
      <c r="D2" s="3" t="s">
        <v>173</v>
      </c>
      <c r="E2" s="3" t="s">
        <v>192</v>
      </c>
      <c r="F2" s="25" t="s">
        <v>42</v>
      </c>
      <c r="G2" s="3" t="s">
        <v>175</v>
      </c>
      <c r="H2" s="3" t="s">
        <v>176</v>
      </c>
      <c r="I2" s="3" t="s">
        <v>203</v>
      </c>
    </row>
    <row r="3" spans="1:11" x14ac:dyDescent="0.3">
      <c r="A3" s="4">
        <v>82000001</v>
      </c>
      <c r="B3" s="19" t="s">
        <v>13</v>
      </c>
      <c r="C3" s="4">
        <v>0</v>
      </c>
      <c r="D3" s="4">
        <v>1000</v>
      </c>
      <c r="E3" s="4">
        <f>D3</f>
        <v>1000</v>
      </c>
      <c r="F3" s="26">
        <v>1</v>
      </c>
      <c r="G3" s="4">
        <f>INT(VLOOKUP($F3,系数!$H$5:$J$31,2,0)*系数!$K$5)</f>
        <v>250</v>
      </c>
      <c r="H3" s="4">
        <f>INT(VLOOKUP($F3,系数!$H$5:$J$31,3,0)*系数!$K$5)</f>
        <v>1000</v>
      </c>
      <c r="I3" s="4">
        <v>1</v>
      </c>
      <c r="J3" s="4">
        <f>D3/$E$22</f>
        <v>0.10570824524312897</v>
      </c>
      <c r="K3" s="59">
        <f>J3+J4+J5</f>
        <v>0.30126849894291752</v>
      </c>
    </row>
    <row r="4" spans="1:11" x14ac:dyDescent="0.3">
      <c r="A4" s="4">
        <v>82000002</v>
      </c>
      <c r="B4" s="19" t="s">
        <v>13</v>
      </c>
      <c r="C4" s="4">
        <v>0</v>
      </c>
      <c r="D4" s="4">
        <v>950</v>
      </c>
      <c r="E4" s="4">
        <f t="shared" ref="E4:E22" si="0">D4+E3</f>
        <v>1950</v>
      </c>
      <c r="F4" s="26">
        <v>2</v>
      </c>
      <c r="G4" s="4">
        <f>INT(VLOOKUP($F4,系数!$H$5:$J$31,2,0)*系数!$K$5)</f>
        <v>1000</v>
      </c>
      <c r="H4" s="4">
        <f>INT(VLOOKUP($F4,系数!$H$5:$J$31,3,0)*系数!$K$5)</f>
        <v>1750</v>
      </c>
      <c r="I4" s="4">
        <v>1</v>
      </c>
      <c r="J4" s="4">
        <f t="shared" ref="J4:J22" si="1">D4/$E$22</f>
        <v>0.10042283298097252</v>
      </c>
    </row>
    <row r="5" spans="1:11" x14ac:dyDescent="0.3">
      <c r="A5" s="4">
        <v>82000003</v>
      </c>
      <c r="B5" s="19" t="s">
        <v>13</v>
      </c>
      <c r="C5" s="4">
        <v>0</v>
      </c>
      <c r="D5" s="4">
        <v>900</v>
      </c>
      <c r="E5" s="4">
        <f t="shared" si="0"/>
        <v>2850</v>
      </c>
      <c r="F5" s="26">
        <v>3</v>
      </c>
      <c r="G5" s="4">
        <f>INT(VLOOKUP($F5,系数!$H$5:$J$31,2,0)*系数!$K$5)</f>
        <v>1750</v>
      </c>
      <c r="H5" s="4">
        <f>INT(VLOOKUP($F5,系数!$H$5:$J$31,3,0)*系数!$K$5)</f>
        <v>2500</v>
      </c>
      <c r="I5" s="4">
        <v>1</v>
      </c>
      <c r="J5" s="4">
        <f t="shared" si="1"/>
        <v>9.5137420718816063E-2</v>
      </c>
    </row>
    <row r="6" spans="1:11" x14ac:dyDescent="0.3">
      <c r="A6" s="4">
        <v>82000004</v>
      </c>
      <c r="B6" s="19" t="s">
        <v>13</v>
      </c>
      <c r="C6" s="4">
        <v>0</v>
      </c>
      <c r="D6" s="4">
        <v>850</v>
      </c>
      <c r="E6" s="4">
        <f t="shared" si="0"/>
        <v>3700</v>
      </c>
      <c r="F6" s="26">
        <v>4</v>
      </c>
      <c r="G6" s="4">
        <f>INT(VLOOKUP($F6,系数!$H$5:$J$31,2,0)*系数!$K$5)</f>
        <v>2500</v>
      </c>
      <c r="H6" s="4">
        <f>INT(VLOOKUP($F6,系数!$H$5:$J$31,3,0)*系数!$K$5)</f>
        <v>3250</v>
      </c>
      <c r="I6" s="4">
        <v>2</v>
      </c>
      <c r="J6" s="4">
        <f t="shared" si="1"/>
        <v>8.9852008456659624E-2</v>
      </c>
      <c r="K6" s="59">
        <f>J6+J7+J8</f>
        <v>0.2536997885835095</v>
      </c>
    </row>
    <row r="7" spans="1:11" x14ac:dyDescent="0.3">
      <c r="A7" s="4">
        <v>82000005</v>
      </c>
      <c r="B7" s="19" t="s">
        <v>13</v>
      </c>
      <c r="C7" s="4">
        <v>0</v>
      </c>
      <c r="D7" s="4">
        <v>800</v>
      </c>
      <c r="E7" s="4">
        <f t="shared" si="0"/>
        <v>4500</v>
      </c>
      <c r="F7" s="26">
        <v>5</v>
      </c>
      <c r="G7" s="4">
        <f>INT(VLOOKUP($F7,系数!$H$5:$J$31,2,0)*系数!$K$5)</f>
        <v>3250</v>
      </c>
      <c r="H7" s="4">
        <f>INT(VLOOKUP($F7,系数!$H$5:$J$31,3,0)*系数!$K$5)</f>
        <v>4000</v>
      </c>
      <c r="I7" s="4">
        <v>2</v>
      </c>
      <c r="J7" s="4">
        <f t="shared" si="1"/>
        <v>8.4566596194503171E-2</v>
      </c>
    </row>
    <row r="8" spans="1:11" x14ac:dyDescent="0.3">
      <c r="A8" s="4">
        <v>82000006</v>
      </c>
      <c r="B8" s="19" t="s">
        <v>13</v>
      </c>
      <c r="C8" s="4">
        <v>0</v>
      </c>
      <c r="D8" s="4">
        <v>750</v>
      </c>
      <c r="E8" s="4">
        <f t="shared" si="0"/>
        <v>5250</v>
      </c>
      <c r="F8" s="26">
        <v>6</v>
      </c>
      <c r="G8" s="4">
        <f>INT(VLOOKUP($F8,系数!$H$5:$J$31,2,0)*系数!$K$5)</f>
        <v>4000</v>
      </c>
      <c r="H8" s="4">
        <f>INT(VLOOKUP($F8,系数!$H$5:$J$31,3,0)*系数!$K$5)</f>
        <v>4750</v>
      </c>
      <c r="I8" s="4">
        <v>2</v>
      </c>
      <c r="J8" s="4">
        <f t="shared" si="1"/>
        <v>7.9281183932346719E-2</v>
      </c>
    </row>
    <row r="9" spans="1:11" x14ac:dyDescent="0.3">
      <c r="A9" s="4">
        <v>82000007</v>
      </c>
      <c r="B9" s="19" t="s">
        <v>13</v>
      </c>
      <c r="C9" s="4">
        <v>0</v>
      </c>
      <c r="D9" s="4">
        <v>700</v>
      </c>
      <c r="E9" s="4">
        <f t="shared" si="0"/>
        <v>5950</v>
      </c>
      <c r="F9" s="26">
        <v>7</v>
      </c>
      <c r="G9" s="4">
        <f>INT(VLOOKUP($F9,系数!$H$5:$J$31,2,0)*系数!$K$5)</f>
        <v>4750</v>
      </c>
      <c r="H9" s="4">
        <f>INT(VLOOKUP($F9,系数!$H$5:$J$31,3,0)*系数!$K$5)</f>
        <v>5500</v>
      </c>
      <c r="I9" s="4">
        <v>3</v>
      </c>
      <c r="J9" s="4">
        <f t="shared" si="1"/>
        <v>7.399577167019028E-2</v>
      </c>
      <c r="K9" s="59">
        <f>J9+J10</f>
        <v>0.14270613107822411</v>
      </c>
    </row>
    <row r="10" spans="1:11" x14ac:dyDescent="0.3">
      <c r="A10" s="4">
        <v>82000008</v>
      </c>
      <c r="B10" s="19" t="s">
        <v>13</v>
      </c>
      <c r="C10" s="4">
        <v>0</v>
      </c>
      <c r="D10" s="4">
        <v>650</v>
      </c>
      <c r="E10" s="4">
        <f t="shared" si="0"/>
        <v>6600</v>
      </c>
      <c r="F10" s="26">
        <v>8</v>
      </c>
      <c r="G10" s="4">
        <f>INT(VLOOKUP($F10,系数!$H$5:$J$31,2,0)*系数!$K$5)</f>
        <v>5500</v>
      </c>
      <c r="H10" s="4">
        <f>INT(VLOOKUP($F10,系数!$H$5:$J$31,3,0)*系数!$K$5)</f>
        <v>6250</v>
      </c>
      <c r="I10" s="4">
        <v>3</v>
      </c>
      <c r="J10" s="4">
        <f t="shared" si="1"/>
        <v>6.8710359408033828E-2</v>
      </c>
    </row>
    <row r="11" spans="1:11" x14ac:dyDescent="0.3">
      <c r="A11" s="4">
        <v>82000009</v>
      </c>
      <c r="B11" s="19" t="s">
        <v>13</v>
      </c>
      <c r="C11" s="4">
        <v>0</v>
      </c>
      <c r="D11" s="4">
        <v>600</v>
      </c>
      <c r="E11" s="4">
        <f t="shared" si="0"/>
        <v>7200</v>
      </c>
      <c r="F11" s="26">
        <v>9</v>
      </c>
      <c r="G11" s="4">
        <f>INT(VLOOKUP($F11,系数!$H$5:$J$31,2,0)*系数!$K$5)</f>
        <v>6250</v>
      </c>
      <c r="H11" s="4">
        <f>INT(VLOOKUP($F11,系数!$H$5:$J$31,3,0)*系数!$K$5)</f>
        <v>7000</v>
      </c>
      <c r="I11" s="4">
        <v>4</v>
      </c>
      <c r="J11" s="4">
        <f t="shared" si="1"/>
        <v>6.3424947145877375E-2</v>
      </c>
      <c r="K11" s="59">
        <f>J11+J12</f>
        <v>0.1215644820295983</v>
      </c>
    </row>
    <row r="12" spans="1:11" x14ac:dyDescent="0.3">
      <c r="A12" s="4">
        <v>82000010</v>
      </c>
      <c r="B12" s="19" t="s">
        <v>13</v>
      </c>
      <c r="C12" s="4">
        <v>150</v>
      </c>
      <c r="D12" s="4">
        <v>550</v>
      </c>
      <c r="E12" s="4">
        <f t="shared" si="0"/>
        <v>7750</v>
      </c>
      <c r="F12" s="26">
        <v>10</v>
      </c>
      <c r="G12" s="4">
        <f>INT(VLOOKUP($F12,系数!$H$5:$J$31,2,0)*系数!$K$5)</f>
        <v>7000</v>
      </c>
      <c r="H12" s="4">
        <f>INT(VLOOKUP($F12,系数!$H$5:$J$31,3,0)*系数!$K$5)</f>
        <v>7750</v>
      </c>
      <c r="I12" s="4">
        <v>4</v>
      </c>
      <c r="J12" s="4">
        <f t="shared" si="1"/>
        <v>5.8139534883720929E-2</v>
      </c>
    </row>
    <row r="13" spans="1:11" x14ac:dyDescent="0.3">
      <c r="A13" s="4">
        <v>82000011</v>
      </c>
      <c r="B13" s="19" t="s">
        <v>13</v>
      </c>
      <c r="C13" s="4">
        <v>100</v>
      </c>
      <c r="D13" s="4">
        <v>400</v>
      </c>
      <c r="E13" s="4">
        <f t="shared" si="0"/>
        <v>8150</v>
      </c>
      <c r="F13" s="26">
        <v>11</v>
      </c>
      <c r="G13" s="4">
        <f>INT(VLOOKUP($F13,系数!$H$5:$J$31,2,0)*系数!$K$5)</f>
        <v>7750</v>
      </c>
      <c r="H13" s="4">
        <f>INT(VLOOKUP($F13,系数!$H$5:$J$31,3,0)*系数!$K$5)</f>
        <v>8500</v>
      </c>
      <c r="I13" s="4">
        <v>5</v>
      </c>
      <c r="J13" s="4">
        <f t="shared" si="1"/>
        <v>4.2283298097251586E-2</v>
      </c>
      <c r="K13" s="59">
        <f>J13+J14</f>
        <v>7.399577167019028E-2</v>
      </c>
    </row>
    <row r="14" spans="1:11" x14ac:dyDescent="0.3">
      <c r="A14" s="4">
        <v>82000012</v>
      </c>
      <c r="B14" s="19" t="s">
        <v>13</v>
      </c>
      <c r="C14" s="4">
        <v>150</v>
      </c>
      <c r="D14" s="4">
        <v>300</v>
      </c>
      <c r="E14" s="4">
        <f t="shared" si="0"/>
        <v>8450</v>
      </c>
      <c r="F14" s="26">
        <v>12</v>
      </c>
      <c r="G14" s="4">
        <f>INT(VLOOKUP($F14,系数!$H$5:$J$31,2,0)*系数!$K$5)</f>
        <v>8500</v>
      </c>
      <c r="H14" s="4">
        <f>INT(VLOOKUP($F14,系数!$H$5:$J$31,3,0)*系数!$K$5)</f>
        <v>9250</v>
      </c>
      <c r="I14" s="4">
        <v>5</v>
      </c>
      <c r="J14" s="4">
        <f t="shared" si="1"/>
        <v>3.1712473572938688E-2</v>
      </c>
    </row>
    <row r="15" spans="1:11" x14ac:dyDescent="0.3">
      <c r="A15" s="4">
        <v>82000013</v>
      </c>
      <c r="B15" s="19" t="s">
        <v>13</v>
      </c>
      <c r="C15" s="4">
        <v>100</v>
      </c>
      <c r="D15" s="4">
        <v>250</v>
      </c>
      <c r="E15" s="4">
        <f t="shared" si="0"/>
        <v>8700</v>
      </c>
      <c r="F15" s="26">
        <v>13</v>
      </c>
      <c r="G15" s="4">
        <f>INT(VLOOKUP($F15,系数!$H$5:$J$31,2,0)*系数!$K$5)</f>
        <v>9250</v>
      </c>
      <c r="H15" s="4">
        <f>INT(VLOOKUP($F15,系数!$H$5:$J$31,3,0)*系数!$K$5)</f>
        <v>10000</v>
      </c>
      <c r="I15" s="4">
        <v>6</v>
      </c>
      <c r="J15" s="4">
        <f t="shared" si="1"/>
        <v>2.6427061310782242E-2</v>
      </c>
      <c r="K15" s="59">
        <f>J15+J16</f>
        <v>4.7568710359408031E-2</v>
      </c>
    </row>
    <row r="16" spans="1:11" x14ac:dyDescent="0.3">
      <c r="A16" s="4">
        <v>82000014</v>
      </c>
      <c r="B16" s="19" t="s">
        <v>13</v>
      </c>
      <c r="C16" s="4">
        <v>150</v>
      </c>
      <c r="D16" s="4">
        <v>200</v>
      </c>
      <c r="E16" s="4">
        <f t="shared" si="0"/>
        <v>8900</v>
      </c>
      <c r="F16" s="26">
        <v>14</v>
      </c>
      <c r="G16" s="4">
        <f>INT(VLOOKUP($F16,系数!$H$5:$J$31,2,0)*系数!$K$5)</f>
        <v>10000</v>
      </c>
      <c r="H16" s="4">
        <f>INT(VLOOKUP($F16,系数!$H$5:$J$31,3,0)*系数!$K$5)</f>
        <v>10750</v>
      </c>
      <c r="I16" s="4">
        <v>6</v>
      </c>
      <c r="J16" s="4">
        <f t="shared" si="1"/>
        <v>2.1141649048625793E-2</v>
      </c>
    </row>
    <row r="17" spans="1:11" x14ac:dyDescent="0.3">
      <c r="A17" s="4">
        <v>82000015</v>
      </c>
      <c r="B17" s="19" t="s">
        <v>13</v>
      </c>
      <c r="C17" s="4">
        <v>150</v>
      </c>
      <c r="D17" s="4">
        <v>160</v>
      </c>
      <c r="E17" s="4">
        <f t="shared" si="0"/>
        <v>9060</v>
      </c>
      <c r="F17" s="26">
        <v>15</v>
      </c>
      <c r="G17" s="4">
        <f>INT(VLOOKUP($F17,系数!$H$5:$J$31,2,0)*系数!$K$5)</f>
        <v>10750</v>
      </c>
      <c r="H17" s="4">
        <f>INT(VLOOKUP($F17,系数!$H$5:$J$31,3,0)*系数!$K$5)</f>
        <v>11500</v>
      </c>
      <c r="I17" s="4">
        <v>7</v>
      </c>
      <c r="J17" s="4">
        <f t="shared" si="1"/>
        <v>1.6913319238900635E-2</v>
      </c>
      <c r="K17" s="59">
        <f>J17+J18</f>
        <v>3.06553911205074E-2</v>
      </c>
    </row>
    <row r="18" spans="1:11" x14ac:dyDescent="0.3">
      <c r="A18" s="4">
        <v>82000016</v>
      </c>
      <c r="B18" s="19" t="s">
        <v>13</v>
      </c>
      <c r="C18" s="4">
        <v>200</v>
      </c>
      <c r="D18" s="4">
        <v>130</v>
      </c>
      <c r="E18" s="4">
        <f t="shared" si="0"/>
        <v>9190</v>
      </c>
      <c r="F18" s="26">
        <v>16</v>
      </c>
      <c r="G18" s="4">
        <f>INT(VLOOKUP($F18,系数!$H$5:$J$31,2,0)*系数!$K$5)</f>
        <v>11500</v>
      </c>
      <c r="H18" s="4">
        <f>INT(VLOOKUP($F18,系数!$H$5:$J$31,3,0)*系数!$K$5)</f>
        <v>12250</v>
      </c>
      <c r="I18" s="4">
        <v>7</v>
      </c>
      <c r="J18" s="4">
        <f t="shared" si="1"/>
        <v>1.3742071881606765E-2</v>
      </c>
    </row>
    <row r="19" spans="1:11" x14ac:dyDescent="0.3">
      <c r="A19" s="4">
        <v>82000017</v>
      </c>
      <c r="B19" s="19" t="s">
        <v>13</v>
      </c>
      <c r="C19" s="4">
        <v>150</v>
      </c>
      <c r="D19" s="4">
        <v>100</v>
      </c>
      <c r="E19" s="4">
        <f t="shared" si="0"/>
        <v>9290</v>
      </c>
      <c r="F19" s="26">
        <v>17</v>
      </c>
      <c r="G19" s="4">
        <f>INT(VLOOKUP($F19,系数!$H$5:$J$31,2,0)*系数!$K$5)</f>
        <v>12250</v>
      </c>
      <c r="H19" s="4">
        <f>INT(VLOOKUP($F19,系数!$H$5:$J$31,3,0)*系数!$K$5)</f>
        <v>13000</v>
      </c>
      <c r="I19" s="4">
        <v>8</v>
      </c>
      <c r="J19" s="4">
        <f t="shared" si="1"/>
        <v>1.0570824524312896E-2</v>
      </c>
      <c r="K19" s="59">
        <f>J19+J20</f>
        <v>1.9027484143763214E-2</v>
      </c>
    </row>
    <row r="20" spans="1:11" x14ac:dyDescent="0.3">
      <c r="A20" s="4">
        <v>82000018</v>
      </c>
      <c r="B20" s="19" t="s">
        <v>13</v>
      </c>
      <c r="C20" s="4">
        <v>200</v>
      </c>
      <c r="D20" s="4">
        <v>80</v>
      </c>
      <c r="E20" s="4">
        <f t="shared" si="0"/>
        <v>9370</v>
      </c>
      <c r="F20" s="26">
        <v>18</v>
      </c>
      <c r="G20" s="4">
        <f>INT(VLOOKUP($F20,系数!$H$5:$J$31,2,0)*系数!$K$5)</f>
        <v>13000</v>
      </c>
      <c r="H20" s="4">
        <f>INT(VLOOKUP($F20,系数!$H$5:$J$31,3,0)*系数!$K$5)</f>
        <v>13750</v>
      </c>
      <c r="I20" s="4">
        <v>8</v>
      </c>
      <c r="J20" s="4">
        <f t="shared" si="1"/>
        <v>8.4566596194503175E-3</v>
      </c>
    </row>
    <row r="21" spans="1:11" x14ac:dyDescent="0.3">
      <c r="A21" s="4">
        <v>82000019</v>
      </c>
      <c r="B21" s="19" t="s">
        <v>13</v>
      </c>
      <c r="C21" s="4">
        <v>300</v>
      </c>
      <c r="D21" s="4">
        <v>60</v>
      </c>
      <c r="E21" s="4">
        <f t="shared" si="0"/>
        <v>9430</v>
      </c>
      <c r="F21" s="26">
        <v>19</v>
      </c>
      <c r="G21" s="4">
        <f>INT(VLOOKUP($F21,系数!$H$5:$J$31,2,0)*系数!$K$5)</f>
        <v>13750</v>
      </c>
      <c r="H21" s="4">
        <f>INT(VLOOKUP($F21,系数!$H$5:$J$31,3,0)*系数!$K$5)</f>
        <v>14500</v>
      </c>
      <c r="I21" s="4">
        <v>9</v>
      </c>
      <c r="J21" s="4">
        <f t="shared" si="1"/>
        <v>6.3424947145877377E-3</v>
      </c>
      <c r="K21" s="59">
        <f>J21+J22</f>
        <v>9.5137420718816069E-3</v>
      </c>
    </row>
    <row r="22" spans="1:11" x14ac:dyDescent="0.3">
      <c r="A22" s="4">
        <v>82000020</v>
      </c>
      <c r="B22" s="19" t="s">
        <v>13</v>
      </c>
      <c r="C22" s="4">
        <v>400</v>
      </c>
      <c r="D22" s="4">
        <v>30</v>
      </c>
      <c r="E22" s="4">
        <f t="shared" si="0"/>
        <v>9460</v>
      </c>
      <c r="F22" s="26">
        <v>20</v>
      </c>
      <c r="G22" s="4">
        <f>INT(VLOOKUP($F22,系数!$H$5:$J$31,2,0)*系数!$K$5)</f>
        <v>14500</v>
      </c>
      <c r="H22" s="4">
        <f>INT(VLOOKUP($F22,系数!$H$5:$J$31,3,0)*系数!$K$5)</f>
        <v>15250</v>
      </c>
      <c r="I22" s="4">
        <v>9</v>
      </c>
      <c r="J22" s="4">
        <f t="shared" si="1"/>
        <v>3.1712473572938688E-3</v>
      </c>
    </row>
    <row r="23" spans="1:11" x14ac:dyDescent="0.3">
      <c r="A23" s="72">
        <v>82000321</v>
      </c>
      <c r="B23" s="73" t="s">
        <v>13</v>
      </c>
      <c r="C23" s="72">
        <v>500</v>
      </c>
      <c r="D23" s="72">
        <v>25</v>
      </c>
      <c r="E23" s="72">
        <f t="shared" ref="E23:E28" si="2">D23+E22</f>
        <v>9485</v>
      </c>
      <c r="F23" s="74">
        <v>21</v>
      </c>
      <c r="G23" s="72">
        <f>INT(VLOOKUP($F23,系数!$H$5:$J$31,2,0)*系数!$K$5)</f>
        <v>15250</v>
      </c>
      <c r="H23" s="72">
        <f>INT(VLOOKUP($F23,系数!$H$5:$J$31,3,0)*系数!$K$5)</f>
        <v>16000</v>
      </c>
      <c r="I23" s="72">
        <v>10</v>
      </c>
    </row>
    <row r="24" spans="1:11" x14ac:dyDescent="0.3">
      <c r="A24" s="72">
        <f>A23+1</f>
        <v>82000322</v>
      </c>
      <c r="B24" s="73" t="s">
        <v>13</v>
      </c>
      <c r="C24" s="72">
        <v>600</v>
      </c>
      <c r="D24" s="72">
        <v>20</v>
      </c>
      <c r="E24" s="72">
        <f t="shared" si="2"/>
        <v>9505</v>
      </c>
      <c r="F24" s="74">
        <v>22</v>
      </c>
      <c r="G24" s="72">
        <f>INT(VLOOKUP($F24,系数!$H$5:$J$31,2,0)*系数!$K$5)</f>
        <v>16000</v>
      </c>
      <c r="H24" s="72">
        <f>INT(VLOOKUP($F24,系数!$H$5:$J$31,3,0)*系数!$K$5)</f>
        <v>16750</v>
      </c>
      <c r="I24" s="72">
        <v>10</v>
      </c>
    </row>
    <row r="25" spans="1:11" x14ac:dyDescent="0.3">
      <c r="A25" s="72">
        <f t="shared" ref="A25:A28" si="3">A24+1</f>
        <v>82000323</v>
      </c>
      <c r="B25" s="73" t="s">
        <v>13</v>
      </c>
      <c r="C25" s="72">
        <v>700</v>
      </c>
      <c r="D25" s="72">
        <v>15</v>
      </c>
      <c r="E25" s="72">
        <f t="shared" si="2"/>
        <v>9520</v>
      </c>
      <c r="F25" s="74">
        <v>23</v>
      </c>
      <c r="G25" s="72">
        <f>INT(VLOOKUP($F25,系数!$H$5:$J$31,2,0)*系数!$K$5)</f>
        <v>16750</v>
      </c>
      <c r="H25" s="72">
        <f>INT(VLOOKUP($F25,系数!$H$5:$J$31,3,0)*系数!$K$5)</f>
        <v>17500</v>
      </c>
      <c r="I25" s="72">
        <v>11</v>
      </c>
    </row>
    <row r="26" spans="1:11" x14ac:dyDescent="0.3">
      <c r="A26" s="72">
        <f t="shared" si="3"/>
        <v>82000324</v>
      </c>
      <c r="B26" s="73" t="s">
        <v>13</v>
      </c>
      <c r="C26" s="72">
        <v>800</v>
      </c>
      <c r="D26" s="72">
        <v>10</v>
      </c>
      <c r="E26" s="72">
        <f t="shared" si="2"/>
        <v>9530</v>
      </c>
      <c r="F26" s="74">
        <v>24</v>
      </c>
      <c r="G26" s="72">
        <f>INT(VLOOKUP($F26,系数!$H$5:$J$31,2,0)*系数!$K$5)</f>
        <v>17500</v>
      </c>
      <c r="H26" s="72">
        <f>INT(VLOOKUP($F26,系数!$H$5:$J$31,3,0)*系数!$K$5)</f>
        <v>18250</v>
      </c>
      <c r="I26" s="72">
        <v>11</v>
      </c>
    </row>
    <row r="27" spans="1:11" x14ac:dyDescent="0.3">
      <c r="A27" s="72">
        <f t="shared" si="3"/>
        <v>82000325</v>
      </c>
      <c r="B27" s="73" t="s">
        <v>13</v>
      </c>
      <c r="C27" s="72">
        <v>900</v>
      </c>
      <c r="D27" s="72">
        <v>8</v>
      </c>
      <c r="E27" s="72">
        <f t="shared" si="2"/>
        <v>9538</v>
      </c>
      <c r="F27" s="74">
        <v>25</v>
      </c>
      <c r="G27" s="72">
        <f>INT(VLOOKUP($F27,系数!$H$5:$J$31,2,0)*系数!$K$5)</f>
        <v>18250</v>
      </c>
      <c r="H27" s="72">
        <f>INT(VLOOKUP($F27,系数!$H$5:$J$31,3,0)*系数!$K$5)</f>
        <v>19000</v>
      </c>
      <c r="I27" s="72">
        <v>12</v>
      </c>
    </row>
    <row r="28" spans="1:11" x14ac:dyDescent="0.3">
      <c r="A28" s="72">
        <f t="shared" si="3"/>
        <v>82000326</v>
      </c>
      <c r="B28" s="73" t="s">
        <v>13</v>
      </c>
      <c r="C28" s="72">
        <v>1000</v>
      </c>
      <c r="D28" s="72">
        <v>4</v>
      </c>
      <c r="E28" s="72">
        <f t="shared" si="2"/>
        <v>9542</v>
      </c>
      <c r="F28" s="74">
        <v>26</v>
      </c>
      <c r="G28" s="72">
        <f>INT(VLOOKUP($F28,系数!$H$5:$J$31,2,0)*系数!$K$5)</f>
        <v>19000</v>
      </c>
      <c r="H28" s="72">
        <f>INT(VLOOKUP($F28,系数!$H$5:$J$31,3,0)*系数!$K$5)</f>
        <v>19750</v>
      </c>
      <c r="I28" s="72">
        <v>12</v>
      </c>
    </row>
    <row r="29" spans="1:11" x14ac:dyDescent="0.3">
      <c r="A29" s="4">
        <v>82000021</v>
      </c>
      <c r="B29" s="19" t="s">
        <v>69</v>
      </c>
      <c r="C29" s="4">
        <v>0</v>
      </c>
      <c r="D29" s="4">
        <f t="shared" ref="D29:D48" si="4">D3</f>
        <v>1000</v>
      </c>
      <c r="E29" s="4">
        <f>D29</f>
        <v>1000</v>
      </c>
      <c r="F29" s="26">
        <f t="shared" ref="F29:F48" si="5">F3</f>
        <v>1</v>
      </c>
      <c r="G29" s="4">
        <f>INT(VLOOKUP($F29,系数!$H$5:$J$31,2,0)*系数!$K$6)</f>
        <v>5</v>
      </c>
      <c r="H29" s="4">
        <f>INT(VLOOKUP($F29,系数!$H$5:$J$31,3,0)*系数!$K$6)</f>
        <v>20</v>
      </c>
      <c r="I29" s="4">
        <f t="shared" ref="I29:I48" si="6">I3</f>
        <v>1</v>
      </c>
    </row>
    <row r="30" spans="1:11" x14ac:dyDescent="0.3">
      <c r="A30" s="4">
        <v>82000022</v>
      </c>
      <c r="B30" s="19" t="s">
        <v>69</v>
      </c>
      <c r="C30" s="4">
        <v>0</v>
      </c>
      <c r="D30" s="4">
        <f t="shared" si="4"/>
        <v>950</v>
      </c>
      <c r="E30" s="4">
        <f t="shared" ref="E30:E54" si="7">D30+E29</f>
        <v>1950</v>
      </c>
      <c r="F30" s="26">
        <f t="shared" si="5"/>
        <v>2</v>
      </c>
      <c r="G30" s="4">
        <f>INT(VLOOKUP($F30,系数!$H$5:$J$31,2,0)*系数!$K$6)</f>
        <v>20</v>
      </c>
      <c r="H30" s="4">
        <f>INT(VLOOKUP($F30,系数!$H$5:$J$31,3,0)*系数!$K$6)</f>
        <v>35</v>
      </c>
      <c r="I30" s="4">
        <f t="shared" si="6"/>
        <v>1</v>
      </c>
    </row>
    <row r="31" spans="1:11" x14ac:dyDescent="0.3">
      <c r="A31" s="4">
        <v>82000023</v>
      </c>
      <c r="B31" s="19" t="s">
        <v>69</v>
      </c>
      <c r="C31" s="4">
        <v>0</v>
      </c>
      <c r="D31" s="4">
        <f t="shared" si="4"/>
        <v>900</v>
      </c>
      <c r="E31" s="4">
        <f t="shared" si="7"/>
        <v>2850</v>
      </c>
      <c r="F31" s="26">
        <f t="shared" si="5"/>
        <v>3</v>
      </c>
      <c r="G31" s="4">
        <f>INT(VLOOKUP($F31,系数!$H$5:$J$31,2,0)*系数!$K$6)</f>
        <v>35</v>
      </c>
      <c r="H31" s="4">
        <f>INT(VLOOKUP($F31,系数!$H$5:$J$31,3,0)*系数!$K$6)</f>
        <v>50</v>
      </c>
      <c r="I31" s="4">
        <f t="shared" si="6"/>
        <v>1</v>
      </c>
    </row>
    <row r="32" spans="1:11" x14ac:dyDescent="0.3">
      <c r="A32" s="4">
        <v>82000024</v>
      </c>
      <c r="B32" s="19" t="s">
        <v>69</v>
      </c>
      <c r="C32" s="4">
        <v>0</v>
      </c>
      <c r="D32" s="4">
        <f t="shared" si="4"/>
        <v>850</v>
      </c>
      <c r="E32" s="4">
        <f t="shared" si="7"/>
        <v>3700</v>
      </c>
      <c r="F32" s="26">
        <f t="shared" si="5"/>
        <v>4</v>
      </c>
      <c r="G32" s="4">
        <f>INT(VLOOKUP($F32,系数!$H$5:$J$31,2,0)*系数!$K$6)</f>
        <v>50</v>
      </c>
      <c r="H32" s="4">
        <f>INT(VLOOKUP($F32,系数!$H$5:$J$31,3,0)*系数!$K$6)</f>
        <v>65</v>
      </c>
      <c r="I32" s="4">
        <f t="shared" si="6"/>
        <v>2</v>
      </c>
    </row>
    <row r="33" spans="1:9" x14ac:dyDescent="0.3">
      <c r="A33" s="4">
        <v>82000025</v>
      </c>
      <c r="B33" s="19" t="s">
        <v>69</v>
      </c>
      <c r="C33" s="4">
        <v>0</v>
      </c>
      <c r="D33" s="4">
        <f t="shared" si="4"/>
        <v>800</v>
      </c>
      <c r="E33" s="4">
        <f t="shared" si="7"/>
        <v>4500</v>
      </c>
      <c r="F33" s="26">
        <f t="shared" si="5"/>
        <v>5</v>
      </c>
      <c r="G33" s="4">
        <f>INT(VLOOKUP($F33,系数!$H$5:$J$31,2,0)*系数!$K$6)</f>
        <v>65</v>
      </c>
      <c r="H33" s="4">
        <f>INT(VLOOKUP($F33,系数!$H$5:$J$31,3,0)*系数!$K$6)</f>
        <v>80</v>
      </c>
      <c r="I33" s="4">
        <f t="shared" si="6"/>
        <v>2</v>
      </c>
    </row>
    <row r="34" spans="1:9" x14ac:dyDescent="0.3">
      <c r="A34" s="4">
        <v>82000026</v>
      </c>
      <c r="B34" s="19" t="s">
        <v>69</v>
      </c>
      <c r="C34" s="4">
        <v>0</v>
      </c>
      <c r="D34" s="4">
        <f t="shared" si="4"/>
        <v>750</v>
      </c>
      <c r="E34" s="4">
        <f t="shared" si="7"/>
        <v>5250</v>
      </c>
      <c r="F34" s="26">
        <f t="shared" si="5"/>
        <v>6</v>
      </c>
      <c r="G34" s="4">
        <f>INT(VLOOKUP($F34,系数!$H$5:$J$31,2,0)*系数!$K$6)</f>
        <v>80</v>
      </c>
      <c r="H34" s="4">
        <f>INT(VLOOKUP($F34,系数!$H$5:$J$31,3,0)*系数!$K$6)</f>
        <v>95</v>
      </c>
      <c r="I34" s="4">
        <f t="shared" si="6"/>
        <v>2</v>
      </c>
    </row>
    <row r="35" spans="1:9" x14ac:dyDescent="0.3">
      <c r="A35" s="4">
        <v>82000027</v>
      </c>
      <c r="B35" s="19" t="s">
        <v>69</v>
      </c>
      <c r="C35" s="4">
        <v>0</v>
      </c>
      <c r="D35" s="4">
        <f t="shared" si="4"/>
        <v>700</v>
      </c>
      <c r="E35" s="4">
        <f t="shared" si="7"/>
        <v>5950</v>
      </c>
      <c r="F35" s="26">
        <f t="shared" si="5"/>
        <v>7</v>
      </c>
      <c r="G35" s="4">
        <f>INT(VLOOKUP($F35,系数!$H$5:$J$31,2,0)*系数!$K$6)</f>
        <v>95</v>
      </c>
      <c r="H35" s="4">
        <f>INT(VLOOKUP($F35,系数!$H$5:$J$31,3,0)*系数!$K$6)</f>
        <v>110</v>
      </c>
      <c r="I35" s="4">
        <f t="shared" si="6"/>
        <v>3</v>
      </c>
    </row>
    <row r="36" spans="1:9" x14ac:dyDescent="0.3">
      <c r="A36" s="4">
        <v>82000028</v>
      </c>
      <c r="B36" s="19" t="s">
        <v>69</v>
      </c>
      <c r="C36" s="4">
        <v>0</v>
      </c>
      <c r="D36" s="4">
        <f t="shared" si="4"/>
        <v>650</v>
      </c>
      <c r="E36" s="4">
        <f t="shared" si="7"/>
        <v>6600</v>
      </c>
      <c r="F36" s="26">
        <f t="shared" si="5"/>
        <v>8</v>
      </c>
      <c r="G36" s="4">
        <f>INT(VLOOKUP($F36,系数!$H$5:$J$31,2,0)*系数!$K$6)</f>
        <v>110</v>
      </c>
      <c r="H36" s="4">
        <f>INT(VLOOKUP($F36,系数!$H$5:$J$31,3,0)*系数!$K$6)</f>
        <v>125</v>
      </c>
      <c r="I36" s="4">
        <f t="shared" si="6"/>
        <v>3</v>
      </c>
    </row>
    <row r="37" spans="1:9" x14ac:dyDescent="0.3">
      <c r="A37" s="4">
        <v>82000029</v>
      </c>
      <c r="B37" s="19" t="s">
        <v>69</v>
      </c>
      <c r="C37" s="4">
        <v>0</v>
      </c>
      <c r="D37" s="4">
        <f t="shared" si="4"/>
        <v>600</v>
      </c>
      <c r="E37" s="4">
        <f t="shared" si="7"/>
        <v>7200</v>
      </c>
      <c r="F37" s="26">
        <f t="shared" si="5"/>
        <v>9</v>
      </c>
      <c r="G37" s="4">
        <f>INT(VLOOKUP($F37,系数!$H$5:$J$31,2,0)*系数!$K$6)</f>
        <v>125</v>
      </c>
      <c r="H37" s="4">
        <f>INT(VLOOKUP($F37,系数!$H$5:$J$31,3,0)*系数!$K$6)</f>
        <v>140</v>
      </c>
      <c r="I37" s="4">
        <f t="shared" si="6"/>
        <v>4</v>
      </c>
    </row>
    <row r="38" spans="1:9" x14ac:dyDescent="0.3">
      <c r="A38" s="4">
        <v>82000030</v>
      </c>
      <c r="B38" s="19" t="s">
        <v>69</v>
      </c>
      <c r="C38" s="4">
        <v>150</v>
      </c>
      <c r="D38" s="4">
        <f t="shared" si="4"/>
        <v>550</v>
      </c>
      <c r="E38" s="4">
        <f t="shared" si="7"/>
        <v>7750</v>
      </c>
      <c r="F38" s="26">
        <f t="shared" si="5"/>
        <v>10</v>
      </c>
      <c r="G38" s="4">
        <f>INT(VLOOKUP($F38,系数!$H$5:$J$31,2,0)*系数!$K$6)</f>
        <v>140</v>
      </c>
      <c r="H38" s="4">
        <f>INT(VLOOKUP($F38,系数!$H$5:$J$31,3,0)*系数!$K$6)</f>
        <v>155</v>
      </c>
      <c r="I38" s="4">
        <f t="shared" si="6"/>
        <v>4</v>
      </c>
    </row>
    <row r="39" spans="1:9" x14ac:dyDescent="0.3">
      <c r="A39" s="4">
        <v>82000031</v>
      </c>
      <c r="B39" s="19" t="s">
        <v>69</v>
      </c>
      <c r="C39" s="4">
        <v>100</v>
      </c>
      <c r="D39" s="4">
        <f t="shared" si="4"/>
        <v>400</v>
      </c>
      <c r="E39" s="4">
        <f t="shared" si="7"/>
        <v>8150</v>
      </c>
      <c r="F39" s="26">
        <f t="shared" si="5"/>
        <v>11</v>
      </c>
      <c r="G39" s="4">
        <f>INT(VLOOKUP($F39,系数!$H$5:$J$31,2,0)*系数!$K$6)</f>
        <v>155</v>
      </c>
      <c r="H39" s="4">
        <f>INT(VLOOKUP($F39,系数!$H$5:$J$31,3,0)*系数!$K$6)</f>
        <v>170</v>
      </c>
      <c r="I39" s="4">
        <f t="shared" si="6"/>
        <v>5</v>
      </c>
    </row>
    <row r="40" spans="1:9" x14ac:dyDescent="0.3">
      <c r="A40" s="4">
        <v>82000032</v>
      </c>
      <c r="B40" s="19" t="s">
        <v>69</v>
      </c>
      <c r="C40" s="4">
        <v>150</v>
      </c>
      <c r="D40" s="4">
        <f t="shared" si="4"/>
        <v>300</v>
      </c>
      <c r="E40" s="4">
        <f t="shared" si="7"/>
        <v>8450</v>
      </c>
      <c r="F40" s="26">
        <f t="shared" si="5"/>
        <v>12</v>
      </c>
      <c r="G40" s="4">
        <f>INT(VLOOKUP($F40,系数!$H$5:$J$31,2,0)*系数!$K$6)</f>
        <v>170</v>
      </c>
      <c r="H40" s="4">
        <f>INT(VLOOKUP($F40,系数!$H$5:$J$31,3,0)*系数!$K$6)</f>
        <v>185</v>
      </c>
      <c r="I40" s="4">
        <f t="shared" si="6"/>
        <v>5</v>
      </c>
    </row>
    <row r="41" spans="1:9" x14ac:dyDescent="0.3">
      <c r="A41" s="4">
        <v>82000033</v>
      </c>
      <c r="B41" s="19" t="s">
        <v>69</v>
      </c>
      <c r="C41" s="4">
        <v>100</v>
      </c>
      <c r="D41" s="4">
        <f t="shared" si="4"/>
        <v>250</v>
      </c>
      <c r="E41" s="4">
        <f t="shared" si="7"/>
        <v>8700</v>
      </c>
      <c r="F41" s="26">
        <f t="shared" si="5"/>
        <v>13</v>
      </c>
      <c r="G41" s="4">
        <f>INT(VLOOKUP($F41,系数!$H$5:$J$31,2,0)*系数!$K$6)</f>
        <v>185</v>
      </c>
      <c r="H41" s="4">
        <f>INT(VLOOKUP($F41,系数!$H$5:$J$31,3,0)*系数!$K$6)</f>
        <v>200</v>
      </c>
      <c r="I41" s="4">
        <f t="shared" si="6"/>
        <v>6</v>
      </c>
    </row>
    <row r="42" spans="1:9" x14ac:dyDescent="0.3">
      <c r="A42" s="4">
        <v>82000034</v>
      </c>
      <c r="B42" s="19" t="s">
        <v>69</v>
      </c>
      <c r="C42" s="4">
        <v>150</v>
      </c>
      <c r="D42" s="4">
        <f t="shared" si="4"/>
        <v>200</v>
      </c>
      <c r="E42" s="4">
        <f t="shared" si="7"/>
        <v>8900</v>
      </c>
      <c r="F42" s="26">
        <f t="shared" si="5"/>
        <v>14</v>
      </c>
      <c r="G42" s="4">
        <f>INT(VLOOKUP($F42,系数!$H$5:$J$31,2,0)*系数!$K$6)</f>
        <v>200</v>
      </c>
      <c r="H42" s="4">
        <f>INT(VLOOKUP($F42,系数!$H$5:$J$31,3,0)*系数!$K$6)</f>
        <v>215</v>
      </c>
      <c r="I42" s="4">
        <f t="shared" si="6"/>
        <v>6</v>
      </c>
    </row>
    <row r="43" spans="1:9" x14ac:dyDescent="0.3">
      <c r="A43" s="4">
        <v>82000035</v>
      </c>
      <c r="B43" s="19" t="s">
        <v>69</v>
      </c>
      <c r="C43" s="4">
        <v>150</v>
      </c>
      <c r="D43" s="4">
        <f t="shared" si="4"/>
        <v>160</v>
      </c>
      <c r="E43" s="4">
        <f t="shared" si="7"/>
        <v>9060</v>
      </c>
      <c r="F43" s="26">
        <f t="shared" si="5"/>
        <v>15</v>
      </c>
      <c r="G43" s="4">
        <f>INT(VLOOKUP($F43,系数!$H$5:$J$31,2,0)*系数!$K$6)</f>
        <v>215</v>
      </c>
      <c r="H43" s="4">
        <f>INT(VLOOKUP($F43,系数!$H$5:$J$31,3,0)*系数!$K$6)</f>
        <v>230</v>
      </c>
      <c r="I43" s="4">
        <f t="shared" si="6"/>
        <v>7</v>
      </c>
    </row>
    <row r="44" spans="1:9" x14ac:dyDescent="0.3">
      <c r="A44" s="4">
        <v>82000036</v>
      </c>
      <c r="B44" s="19" t="s">
        <v>69</v>
      </c>
      <c r="C44" s="4">
        <v>200</v>
      </c>
      <c r="D44" s="4">
        <f t="shared" si="4"/>
        <v>130</v>
      </c>
      <c r="E44" s="4">
        <f t="shared" si="7"/>
        <v>9190</v>
      </c>
      <c r="F44" s="26">
        <f t="shared" si="5"/>
        <v>16</v>
      </c>
      <c r="G44" s="4">
        <f>INT(VLOOKUP($F44,系数!$H$5:$J$31,2,0)*系数!$K$6)</f>
        <v>230</v>
      </c>
      <c r="H44" s="4">
        <f>INT(VLOOKUP($F44,系数!$H$5:$J$31,3,0)*系数!$K$6)</f>
        <v>245</v>
      </c>
      <c r="I44" s="4">
        <f t="shared" si="6"/>
        <v>7</v>
      </c>
    </row>
    <row r="45" spans="1:9" x14ac:dyDescent="0.3">
      <c r="A45" s="4">
        <v>82000037</v>
      </c>
      <c r="B45" s="19" t="s">
        <v>69</v>
      </c>
      <c r="C45" s="4">
        <v>150</v>
      </c>
      <c r="D45" s="4">
        <f t="shared" si="4"/>
        <v>100</v>
      </c>
      <c r="E45" s="4">
        <f t="shared" si="7"/>
        <v>9290</v>
      </c>
      <c r="F45" s="26">
        <f t="shared" si="5"/>
        <v>17</v>
      </c>
      <c r="G45" s="4">
        <f>INT(VLOOKUP($F45,系数!$H$5:$J$31,2,0)*系数!$K$6)</f>
        <v>245</v>
      </c>
      <c r="H45" s="4">
        <f>INT(VLOOKUP($F45,系数!$H$5:$J$31,3,0)*系数!$K$6)</f>
        <v>260</v>
      </c>
      <c r="I45" s="4">
        <f t="shared" si="6"/>
        <v>8</v>
      </c>
    </row>
    <row r="46" spans="1:9" x14ac:dyDescent="0.3">
      <c r="A46" s="4">
        <v>82000038</v>
      </c>
      <c r="B46" s="19" t="s">
        <v>69</v>
      </c>
      <c r="C46" s="4">
        <v>200</v>
      </c>
      <c r="D46" s="4">
        <f t="shared" si="4"/>
        <v>80</v>
      </c>
      <c r="E46" s="4">
        <f t="shared" si="7"/>
        <v>9370</v>
      </c>
      <c r="F46" s="26">
        <f t="shared" si="5"/>
        <v>18</v>
      </c>
      <c r="G46" s="4">
        <f>INT(VLOOKUP($F46,系数!$H$5:$J$31,2,0)*系数!$K$6)</f>
        <v>260</v>
      </c>
      <c r="H46" s="4">
        <f>INT(VLOOKUP($F46,系数!$H$5:$J$31,3,0)*系数!$K$6)</f>
        <v>275</v>
      </c>
      <c r="I46" s="4">
        <f t="shared" si="6"/>
        <v>8</v>
      </c>
    </row>
    <row r="47" spans="1:9" x14ac:dyDescent="0.3">
      <c r="A47" s="4">
        <v>82000039</v>
      </c>
      <c r="B47" s="19" t="s">
        <v>69</v>
      </c>
      <c r="C47" s="4">
        <v>300</v>
      </c>
      <c r="D47" s="4">
        <f t="shared" si="4"/>
        <v>60</v>
      </c>
      <c r="E47" s="4">
        <f t="shared" si="7"/>
        <v>9430</v>
      </c>
      <c r="F47" s="26">
        <f t="shared" si="5"/>
        <v>19</v>
      </c>
      <c r="G47" s="4">
        <f>INT(VLOOKUP($F47,系数!$H$5:$J$31,2,0)*系数!$K$6)</f>
        <v>275</v>
      </c>
      <c r="H47" s="4">
        <f>INT(VLOOKUP($F47,系数!$H$5:$J$31,3,0)*系数!$K$6)</f>
        <v>290</v>
      </c>
      <c r="I47" s="4">
        <f t="shared" si="6"/>
        <v>9</v>
      </c>
    </row>
    <row r="48" spans="1:9" x14ac:dyDescent="0.3">
      <c r="A48" s="4">
        <v>82000040</v>
      </c>
      <c r="B48" s="19" t="s">
        <v>69</v>
      </c>
      <c r="C48" s="4">
        <v>400</v>
      </c>
      <c r="D48" s="4">
        <f t="shared" si="4"/>
        <v>30</v>
      </c>
      <c r="E48" s="4">
        <f t="shared" si="7"/>
        <v>9460</v>
      </c>
      <c r="F48" s="26">
        <f t="shared" si="5"/>
        <v>20</v>
      </c>
      <c r="G48" s="4">
        <f>INT(VLOOKUP($F48,系数!$H$5:$J$31,2,0)*系数!$K$6)</f>
        <v>290</v>
      </c>
      <c r="H48" s="4">
        <f>INT(VLOOKUP($F48,系数!$H$5:$J$31,3,0)*系数!$K$6)</f>
        <v>305</v>
      </c>
      <c r="I48" s="4">
        <f t="shared" si="6"/>
        <v>9</v>
      </c>
    </row>
    <row r="49" spans="1:9" x14ac:dyDescent="0.3">
      <c r="A49" s="72">
        <v>82000327</v>
      </c>
      <c r="B49" s="19" t="s">
        <v>69</v>
      </c>
      <c r="C49" s="72">
        <v>500</v>
      </c>
      <c r="D49" s="72">
        <v>25</v>
      </c>
      <c r="E49" s="4">
        <f t="shared" si="7"/>
        <v>9485</v>
      </c>
      <c r="F49" s="74">
        <v>21</v>
      </c>
      <c r="G49" s="4">
        <f>INT(VLOOKUP($F49,系数!$H$5:$J$31,2,0)*系数!$K$6)</f>
        <v>305</v>
      </c>
      <c r="H49" s="4">
        <f>INT(VLOOKUP($F49,系数!$H$5:$J$31,3,0)*系数!$K$6)</f>
        <v>320</v>
      </c>
      <c r="I49" s="72">
        <v>10</v>
      </c>
    </row>
    <row r="50" spans="1:9" x14ac:dyDescent="0.3">
      <c r="A50" s="72">
        <f>A49+1</f>
        <v>82000328</v>
      </c>
      <c r="B50" s="19" t="s">
        <v>69</v>
      </c>
      <c r="C50" s="72">
        <v>600</v>
      </c>
      <c r="D50" s="72">
        <v>20</v>
      </c>
      <c r="E50" s="4">
        <f t="shared" si="7"/>
        <v>9505</v>
      </c>
      <c r="F50" s="74">
        <v>22</v>
      </c>
      <c r="G50" s="4">
        <f>INT(VLOOKUP($F50,系数!$H$5:$J$31,2,0)*系数!$K$6)</f>
        <v>320</v>
      </c>
      <c r="H50" s="4">
        <f>INT(VLOOKUP($F50,系数!$H$5:$J$31,3,0)*系数!$K$6)</f>
        <v>335</v>
      </c>
      <c r="I50" s="72">
        <v>10</v>
      </c>
    </row>
    <row r="51" spans="1:9" x14ac:dyDescent="0.3">
      <c r="A51" s="72">
        <f t="shared" ref="A51:A54" si="8">A50+1</f>
        <v>82000329</v>
      </c>
      <c r="B51" s="19" t="s">
        <v>69</v>
      </c>
      <c r="C51" s="72">
        <v>700</v>
      </c>
      <c r="D51" s="72">
        <v>15</v>
      </c>
      <c r="E51" s="4">
        <f t="shared" si="7"/>
        <v>9520</v>
      </c>
      <c r="F51" s="74">
        <v>23</v>
      </c>
      <c r="G51" s="4">
        <f>INT(VLOOKUP($F51,系数!$H$5:$J$31,2,0)*系数!$K$6)</f>
        <v>335</v>
      </c>
      <c r="H51" s="4">
        <f>INT(VLOOKUP($F51,系数!$H$5:$J$31,3,0)*系数!$K$6)</f>
        <v>350</v>
      </c>
      <c r="I51" s="72">
        <v>11</v>
      </c>
    </row>
    <row r="52" spans="1:9" x14ac:dyDescent="0.3">
      <c r="A52" s="72">
        <f t="shared" si="8"/>
        <v>82000330</v>
      </c>
      <c r="B52" s="19" t="s">
        <v>69</v>
      </c>
      <c r="C52" s="72">
        <v>800</v>
      </c>
      <c r="D52" s="72">
        <v>10</v>
      </c>
      <c r="E52" s="4">
        <f t="shared" si="7"/>
        <v>9530</v>
      </c>
      <c r="F52" s="74">
        <v>24</v>
      </c>
      <c r="G52" s="4">
        <f>INT(VLOOKUP($F52,系数!$H$5:$J$31,2,0)*系数!$K$6)</f>
        <v>350</v>
      </c>
      <c r="H52" s="4">
        <f>INT(VLOOKUP($F52,系数!$H$5:$J$31,3,0)*系数!$K$6)</f>
        <v>365</v>
      </c>
      <c r="I52" s="72">
        <v>11</v>
      </c>
    </row>
    <row r="53" spans="1:9" x14ac:dyDescent="0.3">
      <c r="A53" s="72">
        <f t="shared" si="8"/>
        <v>82000331</v>
      </c>
      <c r="B53" s="19" t="s">
        <v>69</v>
      </c>
      <c r="C53" s="72">
        <v>900</v>
      </c>
      <c r="D53" s="72">
        <v>8</v>
      </c>
      <c r="E53" s="4">
        <f t="shared" si="7"/>
        <v>9538</v>
      </c>
      <c r="F53" s="74">
        <v>25</v>
      </c>
      <c r="G53" s="4">
        <f>INT(VLOOKUP($F53,系数!$H$5:$J$31,2,0)*系数!$K$6)</f>
        <v>365</v>
      </c>
      <c r="H53" s="4">
        <f>INT(VLOOKUP($F53,系数!$H$5:$J$31,3,0)*系数!$K$6)</f>
        <v>380</v>
      </c>
      <c r="I53" s="72">
        <v>12</v>
      </c>
    </row>
    <row r="54" spans="1:9" x14ac:dyDescent="0.3">
      <c r="A54" s="72">
        <f t="shared" si="8"/>
        <v>82000332</v>
      </c>
      <c r="B54" s="19" t="s">
        <v>69</v>
      </c>
      <c r="C54" s="72">
        <v>1000</v>
      </c>
      <c r="D54" s="72">
        <v>4</v>
      </c>
      <c r="E54" s="4">
        <f t="shared" si="7"/>
        <v>9542</v>
      </c>
      <c r="F54" s="74">
        <v>26</v>
      </c>
      <c r="G54" s="4">
        <f>INT(VLOOKUP($F54,系数!$H$5:$J$31,2,0)*系数!$K$6)</f>
        <v>380</v>
      </c>
      <c r="H54" s="4">
        <f>INT(VLOOKUP($F54,系数!$H$5:$J$31,3,0)*系数!$K$6)</f>
        <v>395</v>
      </c>
      <c r="I54" s="72">
        <v>12</v>
      </c>
    </row>
    <row r="55" spans="1:9" x14ac:dyDescent="0.3">
      <c r="A55" s="4">
        <v>82000041</v>
      </c>
      <c r="B55" s="19" t="s">
        <v>70</v>
      </c>
      <c r="C55" s="4">
        <v>0</v>
      </c>
      <c r="D55" s="4">
        <f t="shared" ref="D55:D74" si="9">D29</f>
        <v>1000</v>
      </c>
      <c r="E55" s="4">
        <f>D55</f>
        <v>1000</v>
      </c>
      <c r="F55" s="26">
        <f t="shared" ref="F55:I74" si="10">F29</f>
        <v>1</v>
      </c>
      <c r="G55" s="4">
        <f t="shared" si="10"/>
        <v>5</v>
      </c>
      <c r="H55" s="4">
        <f t="shared" si="10"/>
        <v>20</v>
      </c>
      <c r="I55" s="4">
        <f t="shared" si="10"/>
        <v>1</v>
      </c>
    </row>
    <row r="56" spans="1:9" x14ac:dyDescent="0.3">
      <c r="A56" s="4">
        <v>82000042</v>
      </c>
      <c r="B56" s="19" t="s">
        <v>70</v>
      </c>
      <c r="C56" s="4">
        <v>0</v>
      </c>
      <c r="D56" s="4">
        <f t="shared" si="9"/>
        <v>950</v>
      </c>
      <c r="E56" s="4">
        <f t="shared" ref="E56:E80" si="11">D56+E55</f>
        <v>1950</v>
      </c>
      <c r="F56" s="26">
        <f t="shared" si="10"/>
        <v>2</v>
      </c>
      <c r="G56" s="4">
        <f t="shared" si="10"/>
        <v>20</v>
      </c>
      <c r="H56" s="4">
        <f t="shared" si="10"/>
        <v>35</v>
      </c>
      <c r="I56" s="4">
        <f t="shared" si="10"/>
        <v>1</v>
      </c>
    </row>
    <row r="57" spans="1:9" x14ac:dyDescent="0.3">
      <c r="A57" s="4">
        <v>82000043</v>
      </c>
      <c r="B57" s="19" t="s">
        <v>70</v>
      </c>
      <c r="C57" s="4">
        <v>0</v>
      </c>
      <c r="D57" s="4">
        <f t="shared" si="9"/>
        <v>900</v>
      </c>
      <c r="E57" s="4">
        <f t="shared" si="11"/>
        <v>2850</v>
      </c>
      <c r="F57" s="26">
        <f t="shared" si="10"/>
        <v>3</v>
      </c>
      <c r="G57" s="4">
        <f t="shared" si="10"/>
        <v>35</v>
      </c>
      <c r="H57" s="4">
        <f t="shared" si="10"/>
        <v>50</v>
      </c>
      <c r="I57" s="4">
        <f t="shared" si="10"/>
        <v>1</v>
      </c>
    </row>
    <row r="58" spans="1:9" x14ac:dyDescent="0.3">
      <c r="A58" s="4">
        <v>82000044</v>
      </c>
      <c r="B58" s="19" t="s">
        <v>70</v>
      </c>
      <c r="C58" s="4">
        <v>0</v>
      </c>
      <c r="D58" s="4">
        <f t="shared" si="9"/>
        <v>850</v>
      </c>
      <c r="E58" s="4">
        <f t="shared" si="11"/>
        <v>3700</v>
      </c>
      <c r="F58" s="26">
        <f t="shared" si="10"/>
        <v>4</v>
      </c>
      <c r="G58" s="4">
        <f t="shared" si="10"/>
        <v>50</v>
      </c>
      <c r="H58" s="4">
        <f t="shared" si="10"/>
        <v>65</v>
      </c>
      <c r="I58" s="4">
        <f t="shared" si="10"/>
        <v>2</v>
      </c>
    </row>
    <row r="59" spans="1:9" x14ac:dyDescent="0.3">
      <c r="A59" s="4">
        <v>82000045</v>
      </c>
      <c r="B59" s="19" t="s">
        <v>70</v>
      </c>
      <c r="C59" s="4">
        <v>0</v>
      </c>
      <c r="D59" s="4">
        <f t="shared" si="9"/>
        <v>800</v>
      </c>
      <c r="E59" s="4">
        <f t="shared" si="11"/>
        <v>4500</v>
      </c>
      <c r="F59" s="26">
        <f t="shared" si="10"/>
        <v>5</v>
      </c>
      <c r="G59" s="4">
        <f t="shared" si="10"/>
        <v>65</v>
      </c>
      <c r="H59" s="4">
        <f t="shared" si="10"/>
        <v>80</v>
      </c>
      <c r="I59" s="4">
        <f t="shared" si="10"/>
        <v>2</v>
      </c>
    </row>
    <row r="60" spans="1:9" x14ac:dyDescent="0.3">
      <c r="A60" s="4">
        <v>82000046</v>
      </c>
      <c r="B60" s="19" t="s">
        <v>70</v>
      </c>
      <c r="C60" s="4">
        <v>0</v>
      </c>
      <c r="D60" s="4">
        <f t="shared" si="9"/>
        <v>750</v>
      </c>
      <c r="E60" s="4">
        <f t="shared" si="11"/>
        <v>5250</v>
      </c>
      <c r="F60" s="26">
        <f t="shared" si="10"/>
        <v>6</v>
      </c>
      <c r="G60" s="4">
        <f t="shared" si="10"/>
        <v>80</v>
      </c>
      <c r="H60" s="4">
        <f t="shared" si="10"/>
        <v>95</v>
      </c>
      <c r="I60" s="4">
        <f t="shared" si="10"/>
        <v>2</v>
      </c>
    </row>
    <row r="61" spans="1:9" x14ac:dyDescent="0.3">
      <c r="A61" s="4">
        <v>82000047</v>
      </c>
      <c r="B61" s="19" t="s">
        <v>70</v>
      </c>
      <c r="C61" s="4">
        <v>0</v>
      </c>
      <c r="D61" s="4">
        <f t="shared" si="9"/>
        <v>700</v>
      </c>
      <c r="E61" s="4">
        <f t="shared" si="11"/>
        <v>5950</v>
      </c>
      <c r="F61" s="26">
        <f t="shared" si="10"/>
        <v>7</v>
      </c>
      <c r="G61" s="4">
        <f t="shared" si="10"/>
        <v>95</v>
      </c>
      <c r="H61" s="4">
        <f t="shared" si="10"/>
        <v>110</v>
      </c>
      <c r="I61" s="4">
        <f t="shared" si="10"/>
        <v>3</v>
      </c>
    </row>
    <row r="62" spans="1:9" x14ac:dyDescent="0.3">
      <c r="A62" s="4">
        <v>82000048</v>
      </c>
      <c r="B62" s="19" t="s">
        <v>70</v>
      </c>
      <c r="C62" s="4">
        <v>0</v>
      </c>
      <c r="D62" s="4">
        <f t="shared" si="9"/>
        <v>650</v>
      </c>
      <c r="E62" s="4">
        <f t="shared" si="11"/>
        <v>6600</v>
      </c>
      <c r="F62" s="26">
        <f t="shared" si="10"/>
        <v>8</v>
      </c>
      <c r="G62" s="4">
        <f t="shared" si="10"/>
        <v>110</v>
      </c>
      <c r="H62" s="4">
        <f t="shared" si="10"/>
        <v>125</v>
      </c>
      <c r="I62" s="4">
        <f t="shared" si="10"/>
        <v>3</v>
      </c>
    </row>
    <row r="63" spans="1:9" x14ac:dyDescent="0.3">
      <c r="A63" s="4">
        <v>82000049</v>
      </c>
      <c r="B63" s="19" t="s">
        <v>70</v>
      </c>
      <c r="C63" s="4">
        <v>0</v>
      </c>
      <c r="D63" s="4">
        <f t="shared" si="9"/>
        <v>600</v>
      </c>
      <c r="E63" s="4">
        <f t="shared" si="11"/>
        <v>7200</v>
      </c>
      <c r="F63" s="26">
        <f t="shared" si="10"/>
        <v>9</v>
      </c>
      <c r="G63" s="4">
        <f t="shared" si="10"/>
        <v>125</v>
      </c>
      <c r="H63" s="4">
        <f t="shared" si="10"/>
        <v>140</v>
      </c>
      <c r="I63" s="4">
        <f t="shared" si="10"/>
        <v>4</v>
      </c>
    </row>
    <row r="64" spans="1:9" x14ac:dyDescent="0.3">
      <c r="A64" s="4">
        <v>82000050</v>
      </c>
      <c r="B64" s="19" t="s">
        <v>70</v>
      </c>
      <c r="C64" s="4">
        <v>150</v>
      </c>
      <c r="D64" s="4">
        <f t="shared" si="9"/>
        <v>550</v>
      </c>
      <c r="E64" s="4">
        <f t="shared" si="11"/>
        <v>7750</v>
      </c>
      <c r="F64" s="26">
        <f t="shared" si="10"/>
        <v>10</v>
      </c>
      <c r="G64" s="4">
        <f t="shared" si="10"/>
        <v>140</v>
      </c>
      <c r="H64" s="4">
        <f t="shared" si="10"/>
        <v>155</v>
      </c>
      <c r="I64" s="4">
        <f t="shared" si="10"/>
        <v>4</v>
      </c>
    </row>
    <row r="65" spans="1:9" x14ac:dyDescent="0.3">
      <c r="A65" s="4">
        <v>82000051</v>
      </c>
      <c r="B65" s="19" t="s">
        <v>70</v>
      </c>
      <c r="C65" s="4">
        <v>100</v>
      </c>
      <c r="D65" s="4">
        <f t="shared" si="9"/>
        <v>400</v>
      </c>
      <c r="E65" s="4">
        <f t="shared" si="11"/>
        <v>8150</v>
      </c>
      <c r="F65" s="26">
        <f t="shared" si="10"/>
        <v>11</v>
      </c>
      <c r="G65" s="4">
        <f t="shared" si="10"/>
        <v>155</v>
      </c>
      <c r="H65" s="4">
        <f t="shared" si="10"/>
        <v>170</v>
      </c>
      <c r="I65" s="4">
        <f t="shared" si="10"/>
        <v>5</v>
      </c>
    </row>
    <row r="66" spans="1:9" x14ac:dyDescent="0.3">
      <c r="A66" s="4">
        <v>82000052</v>
      </c>
      <c r="B66" s="19" t="s">
        <v>70</v>
      </c>
      <c r="C66" s="4">
        <v>150</v>
      </c>
      <c r="D66" s="4">
        <f t="shared" si="9"/>
        <v>300</v>
      </c>
      <c r="E66" s="4">
        <f t="shared" si="11"/>
        <v>8450</v>
      </c>
      <c r="F66" s="26">
        <f t="shared" si="10"/>
        <v>12</v>
      </c>
      <c r="G66" s="4">
        <f t="shared" si="10"/>
        <v>170</v>
      </c>
      <c r="H66" s="4">
        <f t="shared" si="10"/>
        <v>185</v>
      </c>
      <c r="I66" s="4">
        <f t="shared" si="10"/>
        <v>5</v>
      </c>
    </row>
    <row r="67" spans="1:9" x14ac:dyDescent="0.3">
      <c r="A67" s="4">
        <v>82000053</v>
      </c>
      <c r="B67" s="19" t="s">
        <v>70</v>
      </c>
      <c r="C67" s="4">
        <v>100</v>
      </c>
      <c r="D67" s="4">
        <f t="shared" si="9"/>
        <v>250</v>
      </c>
      <c r="E67" s="4">
        <f t="shared" si="11"/>
        <v>8700</v>
      </c>
      <c r="F67" s="26">
        <f t="shared" si="10"/>
        <v>13</v>
      </c>
      <c r="G67" s="4">
        <f t="shared" si="10"/>
        <v>185</v>
      </c>
      <c r="H67" s="4">
        <f t="shared" si="10"/>
        <v>200</v>
      </c>
      <c r="I67" s="4">
        <f t="shared" si="10"/>
        <v>6</v>
      </c>
    </row>
    <row r="68" spans="1:9" x14ac:dyDescent="0.3">
      <c r="A68" s="4">
        <v>82000054</v>
      </c>
      <c r="B68" s="19" t="s">
        <v>70</v>
      </c>
      <c r="C68" s="4">
        <v>150</v>
      </c>
      <c r="D68" s="4">
        <f t="shared" si="9"/>
        <v>200</v>
      </c>
      <c r="E68" s="4">
        <f t="shared" si="11"/>
        <v>8900</v>
      </c>
      <c r="F68" s="26">
        <f t="shared" si="10"/>
        <v>14</v>
      </c>
      <c r="G68" s="4">
        <f t="shared" si="10"/>
        <v>200</v>
      </c>
      <c r="H68" s="4">
        <f t="shared" si="10"/>
        <v>215</v>
      </c>
      <c r="I68" s="4">
        <f t="shared" si="10"/>
        <v>6</v>
      </c>
    </row>
    <row r="69" spans="1:9" x14ac:dyDescent="0.3">
      <c r="A69" s="4">
        <v>82000055</v>
      </c>
      <c r="B69" s="19" t="s">
        <v>70</v>
      </c>
      <c r="C69" s="4">
        <v>150</v>
      </c>
      <c r="D69" s="4">
        <f t="shared" si="9"/>
        <v>160</v>
      </c>
      <c r="E69" s="4">
        <f t="shared" si="11"/>
        <v>9060</v>
      </c>
      <c r="F69" s="26">
        <f t="shared" si="10"/>
        <v>15</v>
      </c>
      <c r="G69" s="4">
        <f t="shared" si="10"/>
        <v>215</v>
      </c>
      <c r="H69" s="4">
        <f t="shared" si="10"/>
        <v>230</v>
      </c>
      <c r="I69" s="4">
        <f t="shared" si="10"/>
        <v>7</v>
      </c>
    </row>
    <row r="70" spans="1:9" x14ac:dyDescent="0.3">
      <c r="A70" s="4">
        <v>82000056</v>
      </c>
      <c r="B70" s="19" t="s">
        <v>70</v>
      </c>
      <c r="C70" s="4">
        <v>200</v>
      </c>
      <c r="D70" s="4">
        <f t="shared" si="9"/>
        <v>130</v>
      </c>
      <c r="E70" s="4">
        <f t="shared" si="11"/>
        <v>9190</v>
      </c>
      <c r="F70" s="26">
        <f t="shared" si="10"/>
        <v>16</v>
      </c>
      <c r="G70" s="4">
        <f t="shared" si="10"/>
        <v>230</v>
      </c>
      <c r="H70" s="4">
        <f t="shared" si="10"/>
        <v>245</v>
      </c>
      <c r="I70" s="4">
        <f t="shared" si="10"/>
        <v>7</v>
      </c>
    </row>
    <row r="71" spans="1:9" x14ac:dyDescent="0.3">
      <c r="A71" s="4">
        <v>82000057</v>
      </c>
      <c r="B71" s="19" t="s">
        <v>70</v>
      </c>
      <c r="C71" s="4">
        <v>150</v>
      </c>
      <c r="D71" s="4">
        <f t="shared" si="9"/>
        <v>100</v>
      </c>
      <c r="E71" s="4">
        <f t="shared" si="11"/>
        <v>9290</v>
      </c>
      <c r="F71" s="26">
        <f t="shared" si="10"/>
        <v>17</v>
      </c>
      <c r="G71" s="4">
        <f t="shared" si="10"/>
        <v>245</v>
      </c>
      <c r="H71" s="4">
        <f t="shared" si="10"/>
        <v>260</v>
      </c>
      <c r="I71" s="4">
        <f t="shared" si="10"/>
        <v>8</v>
      </c>
    </row>
    <row r="72" spans="1:9" x14ac:dyDescent="0.3">
      <c r="A72" s="4">
        <v>82000058</v>
      </c>
      <c r="B72" s="19" t="s">
        <v>70</v>
      </c>
      <c r="C72" s="4">
        <v>200</v>
      </c>
      <c r="D72" s="4">
        <f t="shared" si="9"/>
        <v>80</v>
      </c>
      <c r="E72" s="4">
        <f t="shared" si="11"/>
        <v>9370</v>
      </c>
      <c r="F72" s="26">
        <f t="shared" si="10"/>
        <v>18</v>
      </c>
      <c r="G72" s="4">
        <f t="shared" si="10"/>
        <v>260</v>
      </c>
      <c r="H72" s="4">
        <f t="shared" si="10"/>
        <v>275</v>
      </c>
      <c r="I72" s="4">
        <f t="shared" si="10"/>
        <v>8</v>
      </c>
    </row>
    <row r="73" spans="1:9" x14ac:dyDescent="0.3">
      <c r="A73" s="4">
        <v>82000059</v>
      </c>
      <c r="B73" s="19" t="s">
        <v>70</v>
      </c>
      <c r="C73" s="4">
        <v>300</v>
      </c>
      <c r="D73" s="4">
        <f t="shared" si="9"/>
        <v>60</v>
      </c>
      <c r="E73" s="4">
        <f t="shared" si="11"/>
        <v>9430</v>
      </c>
      <c r="F73" s="26">
        <f t="shared" si="10"/>
        <v>19</v>
      </c>
      <c r="G73" s="4">
        <f t="shared" si="10"/>
        <v>275</v>
      </c>
      <c r="H73" s="4">
        <f t="shared" si="10"/>
        <v>290</v>
      </c>
      <c r="I73" s="4">
        <f t="shared" si="10"/>
        <v>9</v>
      </c>
    </row>
    <row r="74" spans="1:9" x14ac:dyDescent="0.3">
      <c r="A74" s="4">
        <v>82000060</v>
      </c>
      <c r="B74" s="19" t="s">
        <v>70</v>
      </c>
      <c r="C74" s="4">
        <v>400</v>
      </c>
      <c r="D74" s="4">
        <f t="shared" si="9"/>
        <v>30</v>
      </c>
      <c r="E74" s="4">
        <f t="shared" si="11"/>
        <v>9460</v>
      </c>
      <c r="F74" s="26">
        <f t="shared" si="10"/>
        <v>20</v>
      </c>
      <c r="G74" s="4">
        <f t="shared" si="10"/>
        <v>290</v>
      </c>
      <c r="H74" s="4">
        <f t="shared" si="10"/>
        <v>305</v>
      </c>
      <c r="I74" s="4">
        <f t="shared" si="10"/>
        <v>9</v>
      </c>
    </row>
    <row r="75" spans="1:9" x14ac:dyDescent="0.3">
      <c r="A75" s="72">
        <v>82000333</v>
      </c>
      <c r="B75" s="19" t="s">
        <v>70</v>
      </c>
      <c r="C75" s="72">
        <v>500</v>
      </c>
      <c r="D75" s="72">
        <v>25</v>
      </c>
      <c r="E75" s="4">
        <f t="shared" si="11"/>
        <v>9485</v>
      </c>
      <c r="F75" s="74">
        <v>21</v>
      </c>
      <c r="G75" s="4">
        <f t="shared" ref="G75:H75" si="12">G49</f>
        <v>305</v>
      </c>
      <c r="H75" s="4">
        <f t="shared" si="12"/>
        <v>320</v>
      </c>
      <c r="I75" s="72">
        <v>10</v>
      </c>
    </row>
    <row r="76" spans="1:9" x14ac:dyDescent="0.3">
      <c r="A76" s="72">
        <f>A75+1</f>
        <v>82000334</v>
      </c>
      <c r="B76" s="19" t="s">
        <v>70</v>
      </c>
      <c r="C76" s="72">
        <v>600</v>
      </c>
      <c r="D76" s="72">
        <v>20</v>
      </c>
      <c r="E76" s="4">
        <f t="shared" si="11"/>
        <v>9505</v>
      </c>
      <c r="F76" s="74">
        <v>22</v>
      </c>
      <c r="G76" s="4">
        <f t="shared" ref="G76:H76" si="13">G50</f>
        <v>320</v>
      </c>
      <c r="H76" s="4">
        <f t="shared" si="13"/>
        <v>335</v>
      </c>
      <c r="I76" s="72">
        <v>10</v>
      </c>
    </row>
    <row r="77" spans="1:9" x14ac:dyDescent="0.3">
      <c r="A77" s="72">
        <f t="shared" ref="A77:A80" si="14">A76+1</f>
        <v>82000335</v>
      </c>
      <c r="B77" s="19" t="s">
        <v>70</v>
      </c>
      <c r="C77" s="72">
        <v>700</v>
      </c>
      <c r="D77" s="72">
        <v>15</v>
      </c>
      <c r="E77" s="4">
        <f t="shared" si="11"/>
        <v>9520</v>
      </c>
      <c r="F77" s="74">
        <v>23</v>
      </c>
      <c r="G77" s="4">
        <f t="shared" ref="G77:H77" si="15">G51</f>
        <v>335</v>
      </c>
      <c r="H77" s="4">
        <f t="shared" si="15"/>
        <v>350</v>
      </c>
      <c r="I77" s="72">
        <v>11</v>
      </c>
    </row>
    <row r="78" spans="1:9" x14ac:dyDescent="0.3">
      <c r="A78" s="72">
        <f t="shared" si="14"/>
        <v>82000336</v>
      </c>
      <c r="B78" s="19" t="s">
        <v>70</v>
      </c>
      <c r="C78" s="72">
        <v>800</v>
      </c>
      <c r="D78" s="72">
        <v>10</v>
      </c>
      <c r="E78" s="4">
        <f t="shared" si="11"/>
        <v>9530</v>
      </c>
      <c r="F78" s="74">
        <v>24</v>
      </c>
      <c r="G78" s="4">
        <f t="shared" ref="G78:H78" si="16">G52</f>
        <v>350</v>
      </c>
      <c r="H78" s="4">
        <f t="shared" si="16"/>
        <v>365</v>
      </c>
      <c r="I78" s="72">
        <v>11</v>
      </c>
    </row>
    <row r="79" spans="1:9" x14ac:dyDescent="0.3">
      <c r="A79" s="72">
        <f t="shared" si="14"/>
        <v>82000337</v>
      </c>
      <c r="B79" s="19" t="s">
        <v>70</v>
      </c>
      <c r="C79" s="72">
        <v>900</v>
      </c>
      <c r="D79" s="72">
        <v>8</v>
      </c>
      <c r="E79" s="4">
        <f t="shared" si="11"/>
        <v>9538</v>
      </c>
      <c r="F79" s="74">
        <v>25</v>
      </c>
      <c r="G79" s="4">
        <f t="shared" ref="G79:H79" si="17">G53</f>
        <v>365</v>
      </c>
      <c r="H79" s="4">
        <f t="shared" si="17"/>
        <v>380</v>
      </c>
      <c r="I79" s="72">
        <v>12</v>
      </c>
    </row>
    <row r="80" spans="1:9" x14ac:dyDescent="0.3">
      <c r="A80" s="72">
        <f t="shared" si="14"/>
        <v>82000338</v>
      </c>
      <c r="B80" s="19" t="s">
        <v>70</v>
      </c>
      <c r="C80" s="72">
        <v>1000</v>
      </c>
      <c r="D80" s="72">
        <v>4</v>
      </c>
      <c r="E80" s="4">
        <f t="shared" si="11"/>
        <v>9542</v>
      </c>
      <c r="F80" s="74">
        <v>26</v>
      </c>
      <c r="G80" s="4">
        <f t="shared" ref="G80:H80" si="18">G54</f>
        <v>380</v>
      </c>
      <c r="H80" s="4">
        <f t="shared" si="18"/>
        <v>395</v>
      </c>
      <c r="I80" s="72">
        <v>12</v>
      </c>
    </row>
    <row r="81" spans="1:9" x14ac:dyDescent="0.3">
      <c r="A81" s="4">
        <v>82000061</v>
      </c>
      <c r="B81" s="27" t="s">
        <v>100</v>
      </c>
      <c r="C81" s="4">
        <f t="shared" ref="C81:D89" si="19">C55</f>
        <v>0</v>
      </c>
      <c r="D81" s="4">
        <f t="shared" si="19"/>
        <v>1000</v>
      </c>
      <c r="E81" s="4">
        <f>D81</f>
        <v>1000</v>
      </c>
      <c r="F81" s="26">
        <f t="shared" ref="F81:F100" si="20">F55</f>
        <v>1</v>
      </c>
      <c r="G81" s="4">
        <f>INT(VLOOKUP($F81,系数!$H$68:$J$93,2,0)*系数!$K$7)</f>
        <v>10</v>
      </c>
      <c r="H81" s="4">
        <f>INT(VLOOKUP($F81,系数!$H$68:$J$93,3,0)*系数!$K$7)</f>
        <v>35</v>
      </c>
      <c r="I81" s="4">
        <f t="shared" ref="I81:I100" si="21">I55</f>
        <v>1</v>
      </c>
    </row>
    <row r="82" spans="1:9" x14ac:dyDescent="0.3">
      <c r="A82" s="4">
        <v>82000062</v>
      </c>
      <c r="B82" s="27" t="s">
        <v>100</v>
      </c>
      <c r="C82" s="4">
        <f t="shared" si="19"/>
        <v>0</v>
      </c>
      <c r="D82" s="4">
        <f t="shared" si="19"/>
        <v>950</v>
      </c>
      <c r="E82" s="4">
        <f t="shared" ref="E82:E106" si="22">D82+E81</f>
        <v>1950</v>
      </c>
      <c r="F82" s="26">
        <f t="shared" si="20"/>
        <v>2</v>
      </c>
      <c r="G82" s="4">
        <f>INT(VLOOKUP($F82,系数!$H$68:$J$93,2,0)*系数!$K$7)</f>
        <v>35</v>
      </c>
      <c r="H82" s="4">
        <f>INT(VLOOKUP($F82,系数!$H$68:$J$93,3,0)*系数!$K$7)</f>
        <v>60</v>
      </c>
      <c r="I82" s="4">
        <f t="shared" si="21"/>
        <v>1</v>
      </c>
    </row>
    <row r="83" spans="1:9" x14ac:dyDescent="0.3">
      <c r="A83" s="4">
        <v>82000063</v>
      </c>
      <c r="B83" s="6" t="s">
        <v>100</v>
      </c>
      <c r="C83" s="4">
        <f t="shared" si="19"/>
        <v>0</v>
      </c>
      <c r="D83" s="4">
        <f t="shared" si="19"/>
        <v>900</v>
      </c>
      <c r="E83" s="4">
        <f t="shared" si="22"/>
        <v>2850</v>
      </c>
      <c r="F83" s="26">
        <f t="shared" si="20"/>
        <v>3</v>
      </c>
      <c r="G83" s="4">
        <f>INT(VLOOKUP($F83,系数!$H$68:$J$93,2,0)*系数!$K$7)</f>
        <v>60</v>
      </c>
      <c r="H83" s="4">
        <f>INT(VLOOKUP($F83,系数!$H$68:$J$93,3,0)*系数!$K$7)</f>
        <v>85</v>
      </c>
      <c r="I83" s="4">
        <f t="shared" si="21"/>
        <v>1</v>
      </c>
    </row>
    <row r="84" spans="1:9" x14ac:dyDescent="0.3">
      <c r="A84" s="4">
        <v>82000064</v>
      </c>
      <c r="B84" s="6" t="s">
        <v>100</v>
      </c>
      <c r="C84" s="4">
        <f t="shared" si="19"/>
        <v>0</v>
      </c>
      <c r="D84" s="4">
        <f t="shared" si="19"/>
        <v>850</v>
      </c>
      <c r="E84" s="4">
        <f t="shared" si="22"/>
        <v>3700</v>
      </c>
      <c r="F84" s="26">
        <f t="shared" si="20"/>
        <v>4</v>
      </c>
      <c r="G84" s="4">
        <f>INT(VLOOKUP($F84,系数!$H$68:$J$93,2,0)*系数!$K$7)</f>
        <v>85</v>
      </c>
      <c r="H84" s="4">
        <f>INT(VLOOKUP($F84,系数!$H$68:$J$93,3,0)*系数!$K$7)</f>
        <v>110</v>
      </c>
      <c r="I84" s="4">
        <f t="shared" si="21"/>
        <v>2</v>
      </c>
    </row>
    <row r="85" spans="1:9" x14ac:dyDescent="0.3">
      <c r="A85" s="4">
        <v>82000065</v>
      </c>
      <c r="B85" s="6" t="s">
        <v>100</v>
      </c>
      <c r="C85" s="4">
        <f t="shared" si="19"/>
        <v>0</v>
      </c>
      <c r="D85" s="4">
        <f t="shared" si="19"/>
        <v>800</v>
      </c>
      <c r="E85" s="4">
        <f t="shared" si="22"/>
        <v>4500</v>
      </c>
      <c r="F85" s="26">
        <f t="shared" si="20"/>
        <v>5</v>
      </c>
      <c r="G85" s="4">
        <f>INT(VLOOKUP($F85,系数!$H$68:$J$93,2,0)*系数!$K$7)</f>
        <v>110</v>
      </c>
      <c r="H85" s="4">
        <f>INT(VLOOKUP($F85,系数!$H$68:$J$93,3,0)*系数!$K$7)</f>
        <v>135</v>
      </c>
      <c r="I85" s="4">
        <f t="shared" si="21"/>
        <v>2</v>
      </c>
    </row>
    <row r="86" spans="1:9" x14ac:dyDescent="0.3">
      <c r="A86" s="4">
        <v>82000066</v>
      </c>
      <c r="B86" s="6" t="s">
        <v>100</v>
      </c>
      <c r="C86" s="4">
        <f t="shared" si="19"/>
        <v>0</v>
      </c>
      <c r="D86" s="4">
        <f t="shared" si="19"/>
        <v>750</v>
      </c>
      <c r="E86" s="4">
        <f t="shared" si="22"/>
        <v>5250</v>
      </c>
      <c r="F86" s="26">
        <f t="shared" si="20"/>
        <v>6</v>
      </c>
      <c r="G86" s="4">
        <f>INT(VLOOKUP($F86,系数!$H$68:$J$93,2,0)*系数!$K$7)</f>
        <v>135</v>
      </c>
      <c r="H86" s="4">
        <f>INT(VLOOKUP($F86,系数!$H$68:$J$93,3,0)*系数!$K$7)</f>
        <v>160</v>
      </c>
      <c r="I86" s="4">
        <f t="shared" si="21"/>
        <v>2</v>
      </c>
    </row>
    <row r="87" spans="1:9" x14ac:dyDescent="0.3">
      <c r="A87" s="4">
        <v>82000067</v>
      </c>
      <c r="B87" s="6" t="s">
        <v>100</v>
      </c>
      <c r="C87" s="4">
        <f t="shared" si="19"/>
        <v>0</v>
      </c>
      <c r="D87" s="4">
        <f t="shared" si="19"/>
        <v>700</v>
      </c>
      <c r="E87" s="4">
        <f t="shared" si="22"/>
        <v>5950</v>
      </c>
      <c r="F87" s="26">
        <f t="shared" si="20"/>
        <v>7</v>
      </c>
      <c r="G87" s="4">
        <f>INT(VLOOKUP($F87,系数!$H$68:$J$93,2,0)*系数!$K$7)</f>
        <v>160</v>
      </c>
      <c r="H87" s="4">
        <f>INT(VLOOKUP($F87,系数!$H$68:$J$93,3,0)*系数!$K$7)</f>
        <v>185</v>
      </c>
      <c r="I87" s="4">
        <f t="shared" si="21"/>
        <v>3</v>
      </c>
    </row>
    <row r="88" spans="1:9" x14ac:dyDescent="0.3">
      <c r="A88" s="4">
        <v>82000068</v>
      </c>
      <c r="B88" s="6" t="s">
        <v>100</v>
      </c>
      <c r="C88" s="4">
        <f t="shared" si="19"/>
        <v>0</v>
      </c>
      <c r="D88" s="4">
        <f t="shared" si="19"/>
        <v>650</v>
      </c>
      <c r="E88" s="4">
        <f t="shared" si="22"/>
        <v>6600</v>
      </c>
      <c r="F88" s="26">
        <f t="shared" si="20"/>
        <v>8</v>
      </c>
      <c r="G88" s="4">
        <f>INT(VLOOKUP($F88,系数!$H$68:$J$93,2,0)*系数!$K$7)</f>
        <v>185</v>
      </c>
      <c r="H88" s="4">
        <f>INT(VLOOKUP($F88,系数!$H$68:$J$93,3,0)*系数!$K$7)</f>
        <v>210</v>
      </c>
      <c r="I88" s="4">
        <f t="shared" si="21"/>
        <v>3</v>
      </c>
    </row>
    <row r="89" spans="1:9" x14ac:dyDescent="0.3">
      <c r="A89" s="4">
        <v>82000069</v>
      </c>
      <c r="B89" s="6" t="s">
        <v>100</v>
      </c>
      <c r="C89" s="4">
        <f t="shared" si="19"/>
        <v>0</v>
      </c>
      <c r="D89" s="4">
        <f t="shared" si="19"/>
        <v>600</v>
      </c>
      <c r="E89" s="4">
        <f t="shared" si="22"/>
        <v>7200</v>
      </c>
      <c r="F89" s="26">
        <f t="shared" si="20"/>
        <v>9</v>
      </c>
      <c r="G89" s="4">
        <f>INT(VLOOKUP($F89,系数!$H$68:$J$93,2,0)*系数!$K$7)</f>
        <v>210</v>
      </c>
      <c r="H89" s="4">
        <f>INT(VLOOKUP($F89,系数!$H$68:$J$93,3,0)*系数!$K$7)</f>
        <v>235</v>
      </c>
      <c r="I89" s="4">
        <f t="shared" si="21"/>
        <v>4</v>
      </c>
    </row>
    <row r="90" spans="1:9" x14ac:dyDescent="0.3">
      <c r="A90" s="4">
        <v>82000070</v>
      </c>
      <c r="B90" s="6" t="s">
        <v>100</v>
      </c>
      <c r="C90" s="4">
        <v>30</v>
      </c>
      <c r="D90" s="4">
        <f t="shared" ref="D90:D100" si="23">D64</f>
        <v>550</v>
      </c>
      <c r="E90" s="4">
        <f t="shared" si="22"/>
        <v>7750</v>
      </c>
      <c r="F90" s="26">
        <f t="shared" si="20"/>
        <v>10</v>
      </c>
      <c r="G90" s="4">
        <f>INT(VLOOKUP($F90,系数!$H$68:$J$93,2,0)*系数!$K$7)</f>
        <v>235</v>
      </c>
      <c r="H90" s="4">
        <f>INT(VLOOKUP($F90,系数!$H$68:$J$93,3,0)*系数!$K$7)</f>
        <v>260</v>
      </c>
      <c r="I90" s="4">
        <f t="shared" si="21"/>
        <v>4</v>
      </c>
    </row>
    <row r="91" spans="1:9" x14ac:dyDescent="0.3">
      <c r="A91" s="4">
        <v>82000071</v>
      </c>
      <c r="B91" s="6" t="s">
        <v>100</v>
      </c>
      <c r="C91" s="4">
        <v>10</v>
      </c>
      <c r="D91" s="4">
        <f t="shared" si="23"/>
        <v>400</v>
      </c>
      <c r="E91" s="4">
        <f t="shared" si="22"/>
        <v>8150</v>
      </c>
      <c r="F91" s="26">
        <f t="shared" si="20"/>
        <v>11</v>
      </c>
      <c r="G91" s="4">
        <f>INT(VLOOKUP($F91,系数!$H$68:$J$93,2,0)*系数!$K$7)</f>
        <v>260</v>
      </c>
      <c r="H91" s="4">
        <f>INT(VLOOKUP($F91,系数!$H$68:$J$93,3,0)*系数!$K$7)</f>
        <v>285</v>
      </c>
      <c r="I91" s="4">
        <f t="shared" si="21"/>
        <v>5</v>
      </c>
    </row>
    <row r="92" spans="1:9" x14ac:dyDescent="0.3">
      <c r="A92" s="4">
        <v>82000072</v>
      </c>
      <c r="B92" s="6" t="s">
        <v>100</v>
      </c>
      <c r="C92" s="4">
        <v>30</v>
      </c>
      <c r="D92" s="4">
        <f t="shared" si="23"/>
        <v>300</v>
      </c>
      <c r="E92" s="4">
        <f t="shared" si="22"/>
        <v>8450</v>
      </c>
      <c r="F92" s="26">
        <f t="shared" si="20"/>
        <v>12</v>
      </c>
      <c r="G92" s="4">
        <f>INT(VLOOKUP($F92,系数!$H$68:$J$93,2,0)*系数!$K$7)</f>
        <v>285</v>
      </c>
      <c r="H92" s="4">
        <f>INT(VLOOKUP($F92,系数!$H$68:$J$93,3,0)*系数!$K$7)</f>
        <v>310</v>
      </c>
      <c r="I92" s="4">
        <f t="shared" si="21"/>
        <v>5</v>
      </c>
    </row>
    <row r="93" spans="1:9" x14ac:dyDescent="0.3">
      <c r="A93" s="4">
        <v>82000073</v>
      </c>
      <c r="B93" s="6" t="s">
        <v>100</v>
      </c>
      <c r="C93" s="4">
        <v>10</v>
      </c>
      <c r="D93" s="4">
        <f t="shared" si="23"/>
        <v>250</v>
      </c>
      <c r="E93" s="4">
        <f t="shared" si="22"/>
        <v>8700</v>
      </c>
      <c r="F93" s="26">
        <f t="shared" si="20"/>
        <v>13</v>
      </c>
      <c r="G93" s="4">
        <f>INT(VLOOKUP($F93,系数!$H$68:$J$93,2,0)*系数!$K$7)</f>
        <v>310</v>
      </c>
      <c r="H93" s="4">
        <f>INT(VLOOKUP($F93,系数!$H$68:$J$93,3,0)*系数!$K$7)</f>
        <v>335</v>
      </c>
      <c r="I93" s="4">
        <f t="shared" si="21"/>
        <v>6</v>
      </c>
    </row>
    <row r="94" spans="1:9" x14ac:dyDescent="0.3">
      <c r="A94" s="4">
        <v>82000074</v>
      </c>
      <c r="B94" s="6" t="s">
        <v>100</v>
      </c>
      <c r="C94" s="4">
        <v>30</v>
      </c>
      <c r="D94" s="4">
        <f t="shared" si="23"/>
        <v>200</v>
      </c>
      <c r="E94" s="4">
        <f t="shared" si="22"/>
        <v>8900</v>
      </c>
      <c r="F94" s="26">
        <f t="shared" si="20"/>
        <v>14</v>
      </c>
      <c r="G94" s="4">
        <f>INT(VLOOKUP($F94,系数!$H$68:$J$93,2,0)*系数!$K$7)</f>
        <v>335</v>
      </c>
      <c r="H94" s="4">
        <f>INT(VLOOKUP($F94,系数!$H$68:$J$93,3,0)*系数!$K$7)</f>
        <v>360</v>
      </c>
      <c r="I94" s="4">
        <f t="shared" si="21"/>
        <v>6</v>
      </c>
    </row>
    <row r="95" spans="1:9" x14ac:dyDescent="0.3">
      <c r="A95" s="4">
        <v>82000075</v>
      </c>
      <c r="B95" s="6" t="s">
        <v>100</v>
      </c>
      <c r="C95" s="4">
        <v>30</v>
      </c>
      <c r="D95" s="4">
        <f t="shared" si="23"/>
        <v>160</v>
      </c>
      <c r="E95" s="4">
        <f t="shared" si="22"/>
        <v>9060</v>
      </c>
      <c r="F95" s="26">
        <f t="shared" si="20"/>
        <v>15</v>
      </c>
      <c r="G95" s="4">
        <f>INT(VLOOKUP($F95,系数!$H$68:$J$93,2,0)*系数!$K$7)</f>
        <v>360</v>
      </c>
      <c r="H95" s="4">
        <f>INT(VLOOKUP($F95,系数!$H$68:$J$93,3,0)*系数!$K$7)</f>
        <v>385</v>
      </c>
      <c r="I95" s="4">
        <f t="shared" si="21"/>
        <v>7</v>
      </c>
    </row>
    <row r="96" spans="1:9" x14ac:dyDescent="0.3">
      <c r="A96" s="4">
        <v>82000076</v>
      </c>
      <c r="B96" s="6" t="s">
        <v>100</v>
      </c>
      <c r="C96" s="4">
        <v>50</v>
      </c>
      <c r="D96" s="4">
        <f t="shared" si="23"/>
        <v>130</v>
      </c>
      <c r="E96" s="4">
        <f t="shared" si="22"/>
        <v>9190</v>
      </c>
      <c r="F96" s="26">
        <f t="shared" si="20"/>
        <v>16</v>
      </c>
      <c r="G96" s="4">
        <f>INT(VLOOKUP($F96,系数!$H$68:$J$93,2,0)*系数!$K$7)</f>
        <v>385</v>
      </c>
      <c r="H96" s="4">
        <f>INT(VLOOKUP($F96,系数!$H$68:$J$93,3,0)*系数!$K$7)</f>
        <v>410</v>
      </c>
      <c r="I96" s="4">
        <f t="shared" si="21"/>
        <v>7</v>
      </c>
    </row>
    <row r="97" spans="1:9" x14ac:dyDescent="0.3">
      <c r="A97" s="4">
        <v>82000077</v>
      </c>
      <c r="B97" s="6" t="s">
        <v>100</v>
      </c>
      <c r="C97" s="4">
        <v>30</v>
      </c>
      <c r="D97" s="4">
        <f t="shared" si="23"/>
        <v>100</v>
      </c>
      <c r="E97" s="4">
        <f t="shared" si="22"/>
        <v>9290</v>
      </c>
      <c r="F97" s="26">
        <f t="shared" si="20"/>
        <v>17</v>
      </c>
      <c r="G97" s="4">
        <f>INT(VLOOKUP($F97,系数!$H$68:$J$93,2,0)*系数!$K$7)</f>
        <v>410</v>
      </c>
      <c r="H97" s="4">
        <f>INT(VLOOKUP($F97,系数!$H$68:$J$93,3,0)*系数!$K$7)</f>
        <v>435</v>
      </c>
      <c r="I97" s="4">
        <f t="shared" si="21"/>
        <v>8</v>
      </c>
    </row>
    <row r="98" spans="1:9" x14ac:dyDescent="0.3">
      <c r="A98" s="4">
        <v>82000078</v>
      </c>
      <c r="B98" s="6" t="s">
        <v>100</v>
      </c>
      <c r="C98" s="4">
        <v>50</v>
      </c>
      <c r="D98" s="4">
        <f t="shared" si="23"/>
        <v>80</v>
      </c>
      <c r="E98" s="4">
        <f t="shared" si="22"/>
        <v>9370</v>
      </c>
      <c r="F98" s="26">
        <f t="shared" si="20"/>
        <v>18</v>
      </c>
      <c r="G98" s="4">
        <f>INT(VLOOKUP($F98,系数!$H$68:$J$93,2,0)*系数!$K$7)</f>
        <v>435</v>
      </c>
      <c r="H98" s="4">
        <f>INT(VLOOKUP($F98,系数!$H$68:$J$93,3,0)*系数!$K$7)</f>
        <v>460</v>
      </c>
      <c r="I98" s="4">
        <f t="shared" si="21"/>
        <v>8</v>
      </c>
    </row>
    <row r="99" spans="1:9" x14ac:dyDescent="0.3">
      <c r="A99" s="4">
        <v>82000079</v>
      </c>
      <c r="B99" s="6" t="s">
        <v>100</v>
      </c>
      <c r="C99" s="4">
        <v>50</v>
      </c>
      <c r="D99" s="4">
        <f t="shared" si="23"/>
        <v>60</v>
      </c>
      <c r="E99" s="4">
        <f t="shared" si="22"/>
        <v>9430</v>
      </c>
      <c r="F99" s="26">
        <f t="shared" si="20"/>
        <v>19</v>
      </c>
      <c r="G99" s="4">
        <f>INT(VLOOKUP($F99,系数!$H$68:$J$93,2,0)*系数!$K$7)</f>
        <v>460</v>
      </c>
      <c r="H99" s="4">
        <f>INT(VLOOKUP($F99,系数!$H$68:$J$93,3,0)*系数!$K$7)</f>
        <v>485</v>
      </c>
      <c r="I99" s="4">
        <f t="shared" si="21"/>
        <v>9</v>
      </c>
    </row>
    <row r="100" spans="1:9" x14ac:dyDescent="0.3">
      <c r="A100" s="4">
        <v>82000080</v>
      </c>
      <c r="B100" s="6" t="s">
        <v>100</v>
      </c>
      <c r="C100" s="4">
        <v>100</v>
      </c>
      <c r="D100" s="4">
        <f t="shared" si="23"/>
        <v>30</v>
      </c>
      <c r="E100" s="4">
        <f t="shared" si="22"/>
        <v>9460</v>
      </c>
      <c r="F100" s="26">
        <f t="shared" si="20"/>
        <v>20</v>
      </c>
      <c r="G100" s="4">
        <f>INT(VLOOKUP($F100,系数!$H$68:$J$93,2,0)*系数!$K$7)</f>
        <v>485</v>
      </c>
      <c r="H100" s="4">
        <f>INT(VLOOKUP($F100,系数!$H$68:$J$93,3,0)*系数!$K$7)</f>
        <v>510</v>
      </c>
      <c r="I100" s="4">
        <f t="shared" si="21"/>
        <v>9</v>
      </c>
    </row>
    <row r="101" spans="1:9" x14ac:dyDescent="0.3">
      <c r="A101" s="72">
        <v>82000339</v>
      </c>
      <c r="B101" s="6" t="s">
        <v>100</v>
      </c>
      <c r="C101" s="72">
        <v>150</v>
      </c>
      <c r="D101" s="72">
        <v>25</v>
      </c>
      <c r="E101" s="4">
        <f t="shared" si="22"/>
        <v>9485</v>
      </c>
      <c r="F101" s="74">
        <v>21</v>
      </c>
      <c r="G101" s="4">
        <f>INT(VLOOKUP($F101,系数!$H$68:$J$93,2,0)*系数!$K$7)</f>
        <v>510</v>
      </c>
      <c r="H101" s="4">
        <f>INT(VLOOKUP($F101,系数!$H$68:$J$93,3,0)*系数!$K$7)</f>
        <v>535</v>
      </c>
      <c r="I101" s="72">
        <v>10</v>
      </c>
    </row>
    <row r="102" spans="1:9" x14ac:dyDescent="0.3">
      <c r="A102" s="72">
        <f>A101+1</f>
        <v>82000340</v>
      </c>
      <c r="B102" s="6" t="s">
        <v>100</v>
      </c>
      <c r="C102" s="72">
        <v>200</v>
      </c>
      <c r="D102" s="72">
        <v>20</v>
      </c>
      <c r="E102" s="4">
        <f t="shared" si="22"/>
        <v>9505</v>
      </c>
      <c r="F102" s="74">
        <v>22</v>
      </c>
      <c r="G102" s="4">
        <f>INT(VLOOKUP($F102,系数!$H$68:$J$93,2,0)*系数!$K$7)</f>
        <v>535</v>
      </c>
      <c r="H102" s="4">
        <f>INT(VLOOKUP($F102,系数!$H$68:$J$93,3,0)*系数!$K$7)</f>
        <v>560</v>
      </c>
      <c r="I102" s="72">
        <v>10</v>
      </c>
    </row>
    <row r="103" spans="1:9" x14ac:dyDescent="0.3">
      <c r="A103" s="72">
        <f t="shared" ref="A103:A106" si="24">A102+1</f>
        <v>82000341</v>
      </c>
      <c r="B103" s="6" t="s">
        <v>100</v>
      </c>
      <c r="C103" s="72">
        <v>250</v>
      </c>
      <c r="D103" s="72">
        <v>15</v>
      </c>
      <c r="E103" s="4">
        <f t="shared" si="22"/>
        <v>9520</v>
      </c>
      <c r="F103" s="74">
        <v>23</v>
      </c>
      <c r="G103" s="4">
        <f>INT(VLOOKUP($F103,系数!$H$68:$J$93,2,0)*系数!$K$7)</f>
        <v>560</v>
      </c>
      <c r="H103" s="4">
        <f>INT(VLOOKUP($F103,系数!$H$68:$J$93,3,0)*系数!$K$7)</f>
        <v>585</v>
      </c>
      <c r="I103" s="72">
        <v>11</v>
      </c>
    </row>
    <row r="104" spans="1:9" x14ac:dyDescent="0.3">
      <c r="A104" s="72">
        <f t="shared" si="24"/>
        <v>82000342</v>
      </c>
      <c r="B104" s="6" t="s">
        <v>100</v>
      </c>
      <c r="C104" s="72">
        <v>300</v>
      </c>
      <c r="D104" s="72">
        <v>10</v>
      </c>
      <c r="E104" s="4">
        <f t="shared" si="22"/>
        <v>9530</v>
      </c>
      <c r="F104" s="74">
        <v>24</v>
      </c>
      <c r="G104" s="4">
        <f>INT(VLOOKUP($F104,系数!$H$68:$J$93,2,0)*系数!$K$7)</f>
        <v>585</v>
      </c>
      <c r="H104" s="4">
        <f>INT(VLOOKUP($F104,系数!$H$68:$J$93,3,0)*系数!$K$7)</f>
        <v>610</v>
      </c>
      <c r="I104" s="72">
        <v>11</v>
      </c>
    </row>
    <row r="105" spans="1:9" x14ac:dyDescent="0.3">
      <c r="A105" s="72">
        <f t="shared" si="24"/>
        <v>82000343</v>
      </c>
      <c r="B105" s="6" t="s">
        <v>100</v>
      </c>
      <c r="C105" s="72">
        <v>350</v>
      </c>
      <c r="D105" s="72">
        <v>8</v>
      </c>
      <c r="E105" s="4">
        <f t="shared" si="22"/>
        <v>9538</v>
      </c>
      <c r="F105" s="74">
        <v>25</v>
      </c>
      <c r="G105" s="4">
        <f>INT(VLOOKUP($F105,系数!$H$68:$J$93,2,0)*系数!$K$7)</f>
        <v>610</v>
      </c>
      <c r="H105" s="4">
        <f>INT(VLOOKUP($F105,系数!$H$68:$J$93,3,0)*系数!$K$7)</f>
        <v>635</v>
      </c>
      <c r="I105" s="72">
        <v>12</v>
      </c>
    </row>
    <row r="106" spans="1:9" x14ac:dyDescent="0.3">
      <c r="A106" s="72">
        <f t="shared" si="24"/>
        <v>82000344</v>
      </c>
      <c r="B106" s="6" t="s">
        <v>100</v>
      </c>
      <c r="C106" s="72">
        <v>400</v>
      </c>
      <c r="D106" s="72">
        <v>4</v>
      </c>
      <c r="E106" s="4">
        <f t="shared" si="22"/>
        <v>9542</v>
      </c>
      <c r="F106" s="74">
        <v>26</v>
      </c>
      <c r="G106" s="4">
        <f>INT(VLOOKUP($F106,系数!$H$68:$J$93,2,0)*系数!$K$7)</f>
        <v>635</v>
      </c>
      <c r="H106" s="4">
        <f>INT(VLOOKUP($F106,系数!$H$68:$J$93,3,0)*系数!$K$7)</f>
        <v>660</v>
      </c>
      <c r="I106" s="72">
        <v>12</v>
      </c>
    </row>
    <row r="107" spans="1:9" x14ac:dyDescent="0.3">
      <c r="A107" s="4">
        <v>82000081</v>
      </c>
      <c r="B107" s="6" t="s">
        <v>102</v>
      </c>
      <c r="C107" s="4">
        <f t="shared" ref="C107:D126" si="25">C81</f>
        <v>0</v>
      </c>
      <c r="D107" s="4">
        <f t="shared" si="25"/>
        <v>1000</v>
      </c>
      <c r="E107" s="4">
        <f>D107</f>
        <v>1000</v>
      </c>
      <c r="F107" s="26">
        <f t="shared" ref="F107:I126" si="26">F81</f>
        <v>1</v>
      </c>
      <c r="G107" s="4">
        <f t="shared" si="26"/>
        <v>10</v>
      </c>
      <c r="H107" s="4">
        <f t="shared" si="26"/>
        <v>35</v>
      </c>
      <c r="I107" s="4">
        <f t="shared" si="26"/>
        <v>1</v>
      </c>
    </row>
    <row r="108" spans="1:9" x14ac:dyDescent="0.3">
      <c r="A108" s="4">
        <v>82000082</v>
      </c>
      <c r="B108" s="6" t="s">
        <v>102</v>
      </c>
      <c r="C108" s="4">
        <f t="shared" si="25"/>
        <v>0</v>
      </c>
      <c r="D108" s="4">
        <f t="shared" si="25"/>
        <v>950</v>
      </c>
      <c r="E108" s="4">
        <f t="shared" ref="E108:E132" si="27">D108+E107</f>
        <v>1950</v>
      </c>
      <c r="F108" s="26">
        <f t="shared" si="26"/>
        <v>2</v>
      </c>
      <c r="G108" s="4">
        <f t="shared" si="26"/>
        <v>35</v>
      </c>
      <c r="H108" s="4">
        <f t="shared" si="26"/>
        <v>60</v>
      </c>
      <c r="I108" s="4">
        <f t="shared" si="26"/>
        <v>1</v>
      </c>
    </row>
    <row r="109" spans="1:9" x14ac:dyDescent="0.3">
      <c r="A109" s="4">
        <v>82000083</v>
      </c>
      <c r="B109" s="6" t="s">
        <v>102</v>
      </c>
      <c r="C109" s="4">
        <f t="shared" si="25"/>
        <v>0</v>
      </c>
      <c r="D109" s="4">
        <f t="shared" si="25"/>
        <v>900</v>
      </c>
      <c r="E109" s="4">
        <f t="shared" si="27"/>
        <v>2850</v>
      </c>
      <c r="F109" s="26">
        <f t="shared" si="26"/>
        <v>3</v>
      </c>
      <c r="G109" s="4">
        <f t="shared" si="26"/>
        <v>60</v>
      </c>
      <c r="H109" s="4">
        <f t="shared" si="26"/>
        <v>85</v>
      </c>
      <c r="I109" s="4">
        <f t="shared" si="26"/>
        <v>1</v>
      </c>
    </row>
    <row r="110" spans="1:9" x14ac:dyDescent="0.3">
      <c r="A110" s="4">
        <v>82000084</v>
      </c>
      <c r="B110" s="6" t="s">
        <v>102</v>
      </c>
      <c r="C110" s="4">
        <f t="shared" si="25"/>
        <v>0</v>
      </c>
      <c r="D110" s="4">
        <f t="shared" si="25"/>
        <v>850</v>
      </c>
      <c r="E110" s="4">
        <f t="shared" si="27"/>
        <v>3700</v>
      </c>
      <c r="F110" s="26">
        <f t="shared" si="26"/>
        <v>4</v>
      </c>
      <c r="G110" s="4">
        <f t="shared" si="26"/>
        <v>85</v>
      </c>
      <c r="H110" s="4">
        <f t="shared" si="26"/>
        <v>110</v>
      </c>
      <c r="I110" s="4">
        <f t="shared" si="26"/>
        <v>2</v>
      </c>
    </row>
    <row r="111" spans="1:9" x14ac:dyDescent="0.3">
      <c r="A111" s="4">
        <v>82000085</v>
      </c>
      <c r="B111" s="6" t="s">
        <v>102</v>
      </c>
      <c r="C111" s="4">
        <f t="shared" si="25"/>
        <v>0</v>
      </c>
      <c r="D111" s="4">
        <f t="shared" si="25"/>
        <v>800</v>
      </c>
      <c r="E111" s="4">
        <f t="shared" si="27"/>
        <v>4500</v>
      </c>
      <c r="F111" s="26">
        <f t="shared" si="26"/>
        <v>5</v>
      </c>
      <c r="G111" s="4">
        <f t="shared" si="26"/>
        <v>110</v>
      </c>
      <c r="H111" s="4">
        <f t="shared" si="26"/>
        <v>135</v>
      </c>
      <c r="I111" s="4">
        <f t="shared" si="26"/>
        <v>2</v>
      </c>
    </row>
    <row r="112" spans="1:9" x14ac:dyDescent="0.3">
      <c r="A112" s="4">
        <v>82000086</v>
      </c>
      <c r="B112" s="6" t="s">
        <v>102</v>
      </c>
      <c r="C112" s="4">
        <f t="shared" si="25"/>
        <v>0</v>
      </c>
      <c r="D112" s="4">
        <f t="shared" si="25"/>
        <v>750</v>
      </c>
      <c r="E112" s="4">
        <f t="shared" si="27"/>
        <v>5250</v>
      </c>
      <c r="F112" s="26">
        <f t="shared" si="26"/>
        <v>6</v>
      </c>
      <c r="G112" s="4">
        <f t="shared" si="26"/>
        <v>135</v>
      </c>
      <c r="H112" s="4">
        <f t="shared" si="26"/>
        <v>160</v>
      </c>
      <c r="I112" s="4">
        <f t="shared" si="26"/>
        <v>2</v>
      </c>
    </row>
    <row r="113" spans="1:9" x14ac:dyDescent="0.3">
      <c r="A113" s="4">
        <v>82000087</v>
      </c>
      <c r="B113" s="6" t="s">
        <v>102</v>
      </c>
      <c r="C113" s="4">
        <f t="shared" si="25"/>
        <v>0</v>
      </c>
      <c r="D113" s="4">
        <f t="shared" si="25"/>
        <v>700</v>
      </c>
      <c r="E113" s="4">
        <f t="shared" si="27"/>
        <v>5950</v>
      </c>
      <c r="F113" s="26">
        <f t="shared" si="26"/>
        <v>7</v>
      </c>
      <c r="G113" s="4">
        <f t="shared" si="26"/>
        <v>160</v>
      </c>
      <c r="H113" s="4">
        <f t="shared" si="26"/>
        <v>185</v>
      </c>
      <c r="I113" s="4">
        <f t="shared" si="26"/>
        <v>3</v>
      </c>
    </row>
    <row r="114" spans="1:9" x14ac:dyDescent="0.3">
      <c r="A114" s="4">
        <v>82000088</v>
      </c>
      <c r="B114" s="6" t="s">
        <v>102</v>
      </c>
      <c r="C114" s="4">
        <f t="shared" si="25"/>
        <v>0</v>
      </c>
      <c r="D114" s="4">
        <f t="shared" si="25"/>
        <v>650</v>
      </c>
      <c r="E114" s="4">
        <f t="shared" si="27"/>
        <v>6600</v>
      </c>
      <c r="F114" s="26">
        <f t="shared" si="26"/>
        <v>8</v>
      </c>
      <c r="G114" s="4">
        <f t="shared" si="26"/>
        <v>185</v>
      </c>
      <c r="H114" s="4">
        <f t="shared" si="26"/>
        <v>210</v>
      </c>
      <c r="I114" s="4">
        <f t="shared" si="26"/>
        <v>3</v>
      </c>
    </row>
    <row r="115" spans="1:9" x14ac:dyDescent="0.3">
      <c r="A115" s="4">
        <v>82000089</v>
      </c>
      <c r="B115" s="6" t="s">
        <v>102</v>
      </c>
      <c r="C115" s="4">
        <f t="shared" si="25"/>
        <v>0</v>
      </c>
      <c r="D115" s="4">
        <f t="shared" si="25"/>
        <v>600</v>
      </c>
      <c r="E115" s="4">
        <f t="shared" si="27"/>
        <v>7200</v>
      </c>
      <c r="F115" s="26">
        <f t="shared" si="26"/>
        <v>9</v>
      </c>
      <c r="G115" s="4">
        <f t="shared" si="26"/>
        <v>210</v>
      </c>
      <c r="H115" s="4">
        <f t="shared" si="26"/>
        <v>235</v>
      </c>
      <c r="I115" s="4">
        <f t="shared" si="26"/>
        <v>4</v>
      </c>
    </row>
    <row r="116" spans="1:9" x14ac:dyDescent="0.3">
      <c r="A116" s="4">
        <v>82000090</v>
      </c>
      <c r="B116" s="6" t="s">
        <v>102</v>
      </c>
      <c r="C116" s="4">
        <f t="shared" si="25"/>
        <v>30</v>
      </c>
      <c r="D116" s="4">
        <f t="shared" si="25"/>
        <v>550</v>
      </c>
      <c r="E116" s="4">
        <f t="shared" si="27"/>
        <v>7750</v>
      </c>
      <c r="F116" s="26">
        <f t="shared" si="26"/>
        <v>10</v>
      </c>
      <c r="G116" s="4">
        <f t="shared" si="26"/>
        <v>235</v>
      </c>
      <c r="H116" s="4">
        <f t="shared" si="26"/>
        <v>260</v>
      </c>
      <c r="I116" s="4">
        <f t="shared" si="26"/>
        <v>4</v>
      </c>
    </row>
    <row r="117" spans="1:9" x14ac:dyDescent="0.3">
      <c r="A117" s="4">
        <v>82000091</v>
      </c>
      <c r="B117" s="6" t="s">
        <v>102</v>
      </c>
      <c r="C117" s="4">
        <f t="shared" si="25"/>
        <v>10</v>
      </c>
      <c r="D117" s="4">
        <f t="shared" si="25"/>
        <v>400</v>
      </c>
      <c r="E117" s="4">
        <f t="shared" si="27"/>
        <v>8150</v>
      </c>
      <c r="F117" s="26">
        <f t="shared" si="26"/>
        <v>11</v>
      </c>
      <c r="G117" s="4">
        <f t="shared" si="26"/>
        <v>260</v>
      </c>
      <c r="H117" s="4">
        <f t="shared" si="26"/>
        <v>285</v>
      </c>
      <c r="I117" s="4">
        <f t="shared" si="26"/>
        <v>5</v>
      </c>
    </row>
    <row r="118" spans="1:9" x14ac:dyDescent="0.3">
      <c r="A118" s="4">
        <v>82000092</v>
      </c>
      <c r="B118" s="6" t="s">
        <v>102</v>
      </c>
      <c r="C118" s="4">
        <f t="shared" si="25"/>
        <v>30</v>
      </c>
      <c r="D118" s="4">
        <f t="shared" si="25"/>
        <v>300</v>
      </c>
      <c r="E118" s="4">
        <f t="shared" si="27"/>
        <v>8450</v>
      </c>
      <c r="F118" s="26">
        <f t="shared" si="26"/>
        <v>12</v>
      </c>
      <c r="G118" s="4">
        <f t="shared" si="26"/>
        <v>285</v>
      </c>
      <c r="H118" s="4">
        <f t="shared" si="26"/>
        <v>310</v>
      </c>
      <c r="I118" s="4">
        <f t="shared" si="26"/>
        <v>5</v>
      </c>
    </row>
    <row r="119" spans="1:9" x14ac:dyDescent="0.3">
      <c r="A119" s="4">
        <v>82000093</v>
      </c>
      <c r="B119" s="6" t="s">
        <v>102</v>
      </c>
      <c r="C119" s="4">
        <f t="shared" si="25"/>
        <v>10</v>
      </c>
      <c r="D119" s="4">
        <f t="shared" si="25"/>
        <v>250</v>
      </c>
      <c r="E119" s="4">
        <f t="shared" si="27"/>
        <v>8700</v>
      </c>
      <c r="F119" s="26">
        <f t="shared" si="26"/>
        <v>13</v>
      </c>
      <c r="G119" s="4">
        <f t="shared" si="26"/>
        <v>310</v>
      </c>
      <c r="H119" s="4">
        <f t="shared" si="26"/>
        <v>335</v>
      </c>
      <c r="I119" s="4">
        <f t="shared" si="26"/>
        <v>6</v>
      </c>
    </row>
    <row r="120" spans="1:9" x14ac:dyDescent="0.3">
      <c r="A120" s="4">
        <v>82000094</v>
      </c>
      <c r="B120" s="6" t="s">
        <v>102</v>
      </c>
      <c r="C120" s="4">
        <f t="shared" si="25"/>
        <v>30</v>
      </c>
      <c r="D120" s="4">
        <f t="shared" si="25"/>
        <v>200</v>
      </c>
      <c r="E120" s="4">
        <f t="shared" si="27"/>
        <v>8900</v>
      </c>
      <c r="F120" s="26">
        <f t="shared" si="26"/>
        <v>14</v>
      </c>
      <c r="G120" s="4">
        <f t="shared" si="26"/>
        <v>335</v>
      </c>
      <c r="H120" s="4">
        <f t="shared" si="26"/>
        <v>360</v>
      </c>
      <c r="I120" s="4">
        <f t="shared" si="26"/>
        <v>6</v>
      </c>
    </row>
    <row r="121" spans="1:9" x14ac:dyDescent="0.3">
      <c r="A121" s="4">
        <v>82000095</v>
      </c>
      <c r="B121" s="6" t="s">
        <v>102</v>
      </c>
      <c r="C121" s="4">
        <f t="shared" si="25"/>
        <v>30</v>
      </c>
      <c r="D121" s="4">
        <f t="shared" si="25"/>
        <v>160</v>
      </c>
      <c r="E121" s="4">
        <f t="shared" si="27"/>
        <v>9060</v>
      </c>
      <c r="F121" s="26">
        <f t="shared" si="26"/>
        <v>15</v>
      </c>
      <c r="G121" s="4">
        <f t="shared" si="26"/>
        <v>360</v>
      </c>
      <c r="H121" s="4">
        <f t="shared" si="26"/>
        <v>385</v>
      </c>
      <c r="I121" s="4">
        <f t="shared" si="26"/>
        <v>7</v>
      </c>
    </row>
    <row r="122" spans="1:9" x14ac:dyDescent="0.3">
      <c r="A122" s="4">
        <v>82000096</v>
      </c>
      <c r="B122" s="6" t="s">
        <v>102</v>
      </c>
      <c r="C122" s="4">
        <f t="shared" si="25"/>
        <v>50</v>
      </c>
      <c r="D122" s="4">
        <f t="shared" si="25"/>
        <v>130</v>
      </c>
      <c r="E122" s="4">
        <f t="shared" si="27"/>
        <v>9190</v>
      </c>
      <c r="F122" s="26">
        <f t="shared" si="26"/>
        <v>16</v>
      </c>
      <c r="G122" s="4">
        <f t="shared" si="26"/>
        <v>385</v>
      </c>
      <c r="H122" s="4">
        <f t="shared" si="26"/>
        <v>410</v>
      </c>
      <c r="I122" s="4">
        <f t="shared" si="26"/>
        <v>7</v>
      </c>
    </row>
    <row r="123" spans="1:9" x14ac:dyDescent="0.3">
      <c r="A123" s="4">
        <v>82000097</v>
      </c>
      <c r="B123" s="6" t="s">
        <v>102</v>
      </c>
      <c r="C123" s="4">
        <f t="shared" si="25"/>
        <v>30</v>
      </c>
      <c r="D123" s="4">
        <f t="shared" si="25"/>
        <v>100</v>
      </c>
      <c r="E123" s="4">
        <f t="shared" si="27"/>
        <v>9290</v>
      </c>
      <c r="F123" s="26">
        <f t="shared" si="26"/>
        <v>17</v>
      </c>
      <c r="G123" s="4">
        <f t="shared" si="26"/>
        <v>410</v>
      </c>
      <c r="H123" s="4">
        <f t="shared" si="26"/>
        <v>435</v>
      </c>
      <c r="I123" s="4">
        <f t="shared" si="26"/>
        <v>8</v>
      </c>
    </row>
    <row r="124" spans="1:9" x14ac:dyDescent="0.3">
      <c r="A124" s="4">
        <v>82000098</v>
      </c>
      <c r="B124" s="6" t="s">
        <v>102</v>
      </c>
      <c r="C124" s="4">
        <f t="shared" si="25"/>
        <v>50</v>
      </c>
      <c r="D124" s="4">
        <f t="shared" si="25"/>
        <v>80</v>
      </c>
      <c r="E124" s="4">
        <f t="shared" si="27"/>
        <v>9370</v>
      </c>
      <c r="F124" s="26">
        <f t="shared" si="26"/>
        <v>18</v>
      </c>
      <c r="G124" s="4">
        <f t="shared" si="26"/>
        <v>435</v>
      </c>
      <c r="H124" s="4">
        <f t="shared" si="26"/>
        <v>460</v>
      </c>
      <c r="I124" s="4">
        <f t="shared" si="26"/>
        <v>8</v>
      </c>
    </row>
    <row r="125" spans="1:9" x14ac:dyDescent="0.3">
      <c r="A125" s="4">
        <v>82000099</v>
      </c>
      <c r="B125" s="6" t="s">
        <v>102</v>
      </c>
      <c r="C125" s="4">
        <f t="shared" si="25"/>
        <v>50</v>
      </c>
      <c r="D125" s="4">
        <f t="shared" si="25"/>
        <v>60</v>
      </c>
      <c r="E125" s="4">
        <f t="shared" si="27"/>
        <v>9430</v>
      </c>
      <c r="F125" s="26">
        <f t="shared" si="26"/>
        <v>19</v>
      </c>
      <c r="G125" s="4">
        <f t="shared" si="26"/>
        <v>460</v>
      </c>
      <c r="H125" s="4">
        <f t="shared" si="26"/>
        <v>485</v>
      </c>
      <c r="I125" s="4">
        <f t="shared" si="26"/>
        <v>9</v>
      </c>
    </row>
    <row r="126" spans="1:9" x14ac:dyDescent="0.3">
      <c r="A126" s="4">
        <v>82000100</v>
      </c>
      <c r="B126" s="6" t="s">
        <v>102</v>
      </c>
      <c r="C126" s="4">
        <f t="shared" si="25"/>
        <v>100</v>
      </c>
      <c r="D126" s="4">
        <f t="shared" si="25"/>
        <v>30</v>
      </c>
      <c r="E126" s="4">
        <f t="shared" si="27"/>
        <v>9460</v>
      </c>
      <c r="F126" s="26">
        <f t="shared" si="26"/>
        <v>20</v>
      </c>
      <c r="G126" s="4">
        <f t="shared" si="26"/>
        <v>485</v>
      </c>
      <c r="H126" s="4">
        <f t="shared" si="26"/>
        <v>510</v>
      </c>
      <c r="I126" s="4">
        <f t="shared" si="26"/>
        <v>9</v>
      </c>
    </row>
    <row r="127" spans="1:9" x14ac:dyDescent="0.3">
      <c r="A127" s="72">
        <v>82000345</v>
      </c>
      <c r="B127" s="6" t="s">
        <v>100</v>
      </c>
      <c r="C127" s="72">
        <v>150</v>
      </c>
      <c r="D127" s="72">
        <v>25</v>
      </c>
      <c r="E127" s="4">
        <f t="shared" si="27"/>
        <v>9485</v>
      </c>
      <c r="F127" s="74">
        <v>21</v>
      </c>
      <c r="G127" s="4">
        <f>INT(VLOOKUP($F127,系数!$H$68:$J$93,2,0)*系数!$K$7)</f>
        <v>510</v>
      </c>
      <c r="H127" s="4">
        <f>INT(VLOOKUP($F127,系数!$H$68:$J$93,3,0)*系数!$K$7)</f>
        <v>535</v>
      </c>
      <c r="I127" s="72">
        <v>10</v>
      </c>
    </row>
    <row r="128" spans="1:9" x14ac:dyDescent="0.3">
      <c r="A128" s="72">
        <f>A127+1</f>
        <v>82000346</v>
      </c>
      <c r="B128" s="6" t="s">
        <v>100</v>
      </c>
      <c r="C128" s="72">
        <v>200</v>
      </c>
      <c r="D128" s="72">
        <v>20</v>
      </c>
      <c r="E128" s="4">
        <f t="shared" si="27"/>
        <v>9505</v>
      </c>
      <c r="F128" s="74">
        <v>22</v>
      </c>
      <c r="G128" s="4">
        <f>INT(VLOOKUP($F128,系数!$H$68:$J$93,2,0)*系数!$K$7)</f>
        <v>535</v>
      </c>
      <c r="H128" s="4">
        <f>INT(VLOOKUP($F128,系数!$H$68:$J$93,3,0)*系数!$K$7)</f>
        <v>560</v>
      </c>
      <c r="I128" s="72">
        <v>10</v>
      </c>
    </row>
    <row r="129" spans="1:9" x14ac:dyDescent="0.3">
      <c r="A129" s="72">
        <f t="shared" ref="A129:A132" si="28">A128+1</f>
        <v>82000347</v>
      </c>
      <c r="B129" s="6" t="s">
        <v>100</v>
      </c>
      <c r="C129" s="72">
        <v>250</v>
      </c>
      <c r="D129" s="72">
        <v>15</v>
      </c>
      <c r="E129" s="4">
        <f t="shared" si="27"/>
        <v>9520</v>
      </c>
      <c r="F129" s="74">
        <v>23</v>
      </c>
      <c r="G129" s="4">
        <f>INT(VLOOKUP($F129,系数!$H$68:$J$93,2,0)*系数!$K$7)</f>
        <v>560</v>
      </c>
      <c r="H129" s="4">
        <f>INT(VLOOKUP($F129,系数!$H$68:$J$93,3,0)*系数!$K$7)</f>
        <v>585</v>
      </c>
      <c r="I129" s="72">
        <v>11</v>
      </c>
    </row>
    <row r="130" spans="1:9" x14ac:dyDescent="0.3">
      <c r="A130" s="72">
        <f t="shared" si="28"/>
        <v>82000348</v>
      </c>
      <c r="B130" s="6" t="s">
        <v>100</v>
      </c>
      <c r="C130" s="72">
        <v>300</v>
      </c>
      <c r="D130" s="72">
        <v>10</v>
      </c>
      <c r="E130" s="4">
        <f t="shared" si="27"/>
        <v>9530</v>
      </c>
      <c r="F130" s="74">
        <v>24</v>
      </c>
      <c r="G130" s="4">
        <f>INT(VLOOKUP($F130,系数!$H$68:$J$93,2,0)*系数!$K$7)</f>
        <v>585</v>
      </c>
      <c r="H130" s="4">
        <f>INT(VLOOKUP($F130,系数!$H$68:$J$93,3,0)*系数!$K$7)</f>
        <v>610</v>
      </c>
      <c r="I130" s="72">
        <v>11</v>
      </c>
    </row>
    <row r="131" spans="1:9" x14ac:dyDescent="0.3">
      <c r="A131" s="72">
        <f t="shared" si="28"/>
        <v>82000349</v>
      </c>
      <c r="B131" s="6" t="s">
        <v>100</v>
      </c>
      <c r="C131" s="72">
        <v>350</v>
      </c>
      <c r="D131" s="72">
        <v>8</v>
      </c>
      <c r="E131" s="4">
        <f t="shared" si="27"/>
        <v>9538</v>
      </c>
      <c r="F131" s="74">
        <v>25</v>
      </c>
      <c r="G131" s="4">
        <f>INT(VLOOKUP($F131,系数!$H$68:$J$93,2,0)*系数!$K$7)</f>
        <v>610</v>
      </c>
      <c r="H131" s="4">
        <f>INT(VLOOKUP($F131,系数!$H$68:$J$93,3,0)*系数!$K$7)</f>
        <v>635</v>
      </c>
      <c r="I131" s="72">
        <v>12</v>
      </c>
    </row>
    <row r="132" spans="1:9" x14ac:dyDescent="0.3">
      <c r="A132" s="72">
        <f t="shared" si="28"/>
        <v>82000350</v>
      </c>
      <c r="B132" s="6" t="s">
        <v>100</v>
      </c>
      <c r="C132" s="72">
        <v>400</v>
      </c>
      <c r="D132" s="72">
        <v>4</v>
      </c>
      <c r="E132" s="4">
        <f t="shared" si="27"/>
        <v>9542</v>
      </c>
      <c r="F132" s="74">
        <v>26</v>
      </c>
      <c r="G132" s="4">
        <f>INT(VLOOKUP($F132,系数!$H$68:$J$93,2,0)*系数!$K$7)</f>
        <v>635</v>
      </c>
      <c r="H132" s="4">
        <f>INT(VLOOKUP($F132,系数!$H$68:$J$93,3,0)*系数!$K$7)</f>
        <v>660</v>
      </c>
      <c r="I132" s="72">
        <v>12</v>
      </c>
    </row>
    <row r="133" spans="1:9" x14ac:dyDescent="0.3">
      <c r="A133" s="4">
        <v>82000101</v>
      </c>
      <c r="B133" s="19" t="s">
        <v>51</v>
      </c>
      <c r="C133" s="4">
        <f t="shared" ref="C133:D152" si="29">C107</f>
        <v>0</v>
      </c>
      <c r="D133" s="4">
        <f t="shared" si="29"/>
        <v>1000</v>
      </c>
      <c r="E133" s="4">
        <f>D133</f>
        <v>1000</v>
      </c>
      <c r="F133" s="26">
        <f t="shared" ref="F133:F152" si="30">F107</f>
        <v>1</v>
      </c>
      <c r="G133" s="4">
        <v>1</v>
      </c>
      <c r="H133" s="4">
        <f t="shared" ref="H133:H151" si="31">G134</f>
        <v>25</v>
      </c>
      <c r="I133" s="4">
        <f t="shared" ref="I133:I152" si="32">I107</f>
        <v>1</v>
      </c>
    </row>
    <row r="134" spans="1:9" x14ac:dyDescent="0.3">
      <c r="A134" s="4">
        <v>82000102</v>
      </c>
      <c r="B134" s="19" t="s">
        <v>51</v>
      </c>
      <c r="C134" s="4">
        <f t="shared" si="29"/>
        <v>0</v>
      </c>
      <c r="D134" s="4">
        <f t="shared" si="29"/>
        <v>950</v>
      </c>
      <c r="E134" s="4">
        <f t="shared" ref="E134:E158" si="33">D134+E133</f>
        <v>1950</v>
      </c>
      <c r="F134" s="26">
        <f t="shared" si="30"/>
        <v>2</v>
      </c>
      <c r="G134" s="4">
        <v>25</v>
      </c>
      <c r="H134" s="4">
        <f t="shared" si="31"/>
        <v>50</v>
      </c>
      <c r="I134" s="4">
        <f t="shared" si="32"/>
        <v>1</v>
      </c>
    </row>
    <row r="135" spans="1:9" x14ac:dyDescent="0.3">
      <c r="A135" s="4">
        <v>82000103</v>
      </c>
      <c r="B135" s="19" t="s">
        <v>51</v>
      </c>
      <c r="C135" s="4">
        <f t="shared" si="29"/>
        <v>0</v>
      </c>
      <c r="D135" s="4">
        <f t="shared" si="29"/>
        <v>900</v>
      </c>
      <c r="E135" s="4">
        <f t="shared" si="33"/>
        <v>2850</v>
      </c>
      <c r="F135" s="26">
        <f t="shared" si="30"/>
        <v>3</v>
      </c>
      <c r="G135" s="4">
        <f t="shared" ref="G135:G158" si="34">G134+$G$134</f>
        <v>50</v>
      </c>
      <c r="H135" s="4">
        <f t="shared" si="31"/>
        <v>75</v>
      </c>
      <c r="I135" s="4">
        <f t="shared" si="32"/>
        <v>1</v>
      </c>
    </row>
    <row r="136" spans="1:9" x14ac:dyDescent="0.3">
      <c r="A136" s="4">
        <v>82000104</v>
      </c>
      <c r="B136" s="19" t="s">
        <v>51</v>
      </c>
      <c r="C136" s="4">
        <f t="shared" si="29"/>
        <v>0</v>
      </c>
      <c r="D136" s="4">
        <f t="shared" si="29"/>
        <v>850</v>
      </c>
      <c r="E136" s="4">
        <f t="shared" si="33"/>
        <v>3700</v>
      </c>
      <c r="F136" s="26">
        <f t="shared" si="30"/>
        <v>4</v>
      </c>
      <c r="G136" s="4">
        <f t="shared" si="34"/>
        <v>75</v>
      </c>
      <c r="H136" s="4">
        <f t="shared" si="31"/>
        <v>100</v>
      </c>
      <c r="I136" s="4">
        <f t="shared" si="32"/>
        <v>2</v>
      </c>
    </row>
    <row r="137" spans="1:9" x14ac:dyDescent="0.3">
      <c r="A137" s="4">
        <v>82000105</v>
      </c>
      <c r="B137" s="19" t="s">
        <v>51</v>
      </c>
      <c r="C137" s="4">
        <f t="shared" si="29"/>
        <v>0</v>
      </c>
      <c r="D137" s="4">
        <f t="shared" si="29"/>
        <v>800</v>
      </c>
      <c r="E137" s="4">
        <f t="shared" si="33"/>
        <v>4500</v>
      </c>
      <c r="F137" s="26">
        <f t="shared" si="30"/>
        <v>5</v>
      </c>
      <c r="G137" s="4">
        <f t="shared" si="34"/>
        <v>100</v>
      </c>
      <c r="H137" s="4">
        <f t="shared" si="31"/>
        <v>125</v>
      </c>
      <c r="I137" s="4">
        <f t="shared" si="32"/>
        <v>2</v>
      </c>
    </row>
    <row r="138" spans="1:9" x14ac:dyDescent="0.3">
      <c r="A138" s="4">
        <v>82000106</v>
      </c>
      <c r="B138" s="19" t="s">
        <v>51</v>
      </c>
      <c r="C138" s="4">
        <f t="shared" si="29"/>
        <v>0</v>
      </c>
      <c r="D138" s="4">
        <f t="shared" si="29"/>
        <v>750</v>
      </c>
      <c r="E138" s="4">
        <f t="shared" si="33"/>
        <v>5250</v>
      </c>
      <c r="F138" s="26">
        <f t="shared" si="30"/>
        <v>6</v>
      </c>
      <c r="G138" s="4">
        <f t="shared" si="34"/>
        <v>125</v>
      </c>
      <c r="H138" s="4">
        <f t="shared" si="31"/>
        <v>150</v>
      </c>
      <c r="I138" s="4">
        <f t="shared" si="32"/>
        <v>2</v>
      </c>
    </row>
    <row r="139" spans="1:9" x14ac:dyDescent="0.3">
      <c r="A139" s="4">
        <v>82000107</v>
      </c>
      <c r="B139" s="19" t="s">
        <v>51</v>
      </c>
      <c r="C139" s="4">
        <f t="shared" si="29"/>
        <v>0</v>
      </c>
      <c r="D139" s="4">
        <f t="shared" si="29"/>
        <v>700</v>
      </c>
      <c r="E139" s="4">
        <f t="shared" si="33"/>
        <v>5950</v>
      </c>
      <c r="F139" s="26">
        <f t="shared" si="30"/>
        <v>7</v>
      </c>
      <c r="G139" s="4">
        <f t="shared" si="34"/>
        <v>150</v>
      </c>
      <c r="H139" s="4">
        <f t="shared" si="31"/>
        <v>175</v>
      </c>
      <c r="I139" s="4">
        <f t="shared" si="32"/>
        <v>3</v>
      </c>
    </row>
    <row r="140" spans="1:9" x14ac:dyDescent="0.3">
      <c r="A140" s="4">
        <v>82000108</v>
      </c>
      <c r="B140" s="19" t="s">
        <v>51</v>
      </c>
      <c r="C140" s="4">
        <f t="shared" si="29"/>
        <v>0</v>
      </c>
      <c r="D140" s="4">
        <f t="shared" si="29"/>
        <v>650</v>
      </c>
      <c r="E140" s="4">
        <f t="shared" si="33"/>
        <v>6600</v>
      </c>
      <c r="F140" s="26">
        <f t="shared" si="30"/>
        <v>8</v>
      </c>
      <c r="G140" s="4">
        <f t="shared" si="34"/>
        <v>175</v>
      </c>
      <c r="H140" s="4">
        <f t="shared" si="31"/>
        <v>200</v>
      </c>
      <c r="I140" s="4">
        <f t="shared" si="32"/>
        <v>3</v>
      </c>
    </row>
    <row r="141" spans="1:9" x14ac:dyDescent="0.3">
      <c r="A141" s="4">
        <v>82000109</v>
      </c>
      <c r="B141" s="19" t="s">
        <v>51</v>
      </c>
      <c r="C141" s="4">
        <f t="shared" si="29"/>
        <v>0</v>
      </c>
      <c r="D141" s="4">
        <f t="shared" si="29"/>
        <v>600</v>
      </c>
      <c r="E141" s="4">
        <f t="shared" si="33"/>
        <v>7200</v>
      </c>
      <c r="F141" s="26">
        <f t="shared" si="30"/>
        <v>9</v>
      </c>
      <c r="G141" s="4">
        <f t="shared" si="34"/>
        <v>200</v>
      </c>
      <c r="H141" s="4">
        <f t="shared" si="31"/>
        <v>225</v>
      </c>
      <c r="I141" s="4">
        <f t="shared" si="32"/>
        <v>4</v>
      </c>
    </row>
    <row r="142" spans="1:9" x14ac:dyDescent="0.3">
      <c r="A142" s="4">
        <v>82000110</v>
      </c>
      <c r="B142" s="19" t="s">
        <v>51</v>
      </c>
      <c r="C142" s="4">
        <f t="shared" si="29"/>
        <v>30</v>
      </c>
      <c r="D142" s="4">
        <f t="shared" si="29"/>
        <v>550</v>
      </c>
      <c r="E142" s="4">
        <f t="shared" si="33"/>
        <v>7750</v>
      </c>
      <c r="F142" s="26">
        <f t="shared" si="30"/>
        <v>10</v>
      </c>
      <c r="G142" s="4">
        <f t="shared" si="34"/>
        <v>225</v>
      </c>
      <c r="H142" s="4">
        <f t="shared" si="31"/>
        <v>250</v>
      </c>
      <c r="I142" s="4">
        <f t="shared" si="32"/>
        <v>4</v>
      </c>
    </row>
    <row r="143" spans="1:9" x14ac:dyDescent="0.3">
      <c r="A143" s="4">
        <v>82000111</v>
      </c>
      <c r="B143" s="19" t="s">
        <v>51</v>
      </c>
      <c r="C143" s="4">
        <f t="shared" si="29"/>
        <v>10</v>
      </c>
      <c r="D143" s="4">
        <f t="shared" si="29"/>
        <v>400</v>
      </c>
      <c r="E143" s="4">
        <f t="shared" si="33"/>
        <v>8150</v>
      </c>
      <c r="F143" s="26">
        <f t="shared" si="30"/>
        <v>11</v>
      </c>
      <c r="G143" s="4">
        <f t="shared" si="34"/>
        <v>250</v>
      </c>
      <c r="H143" s="4">
        <f t="shared" si="31"/>
        <v>275</v>
      </c>
      <c r="I143" s="4">
        <f t="shared" si="32"/>
        <v>5</v>
      </c>
    </row>
    <row r="144" spans="1:9" x14ac:dyDescent="0.3">
      <c r="A144" s="4">
        <v>82000112</v>
      </c>
      <c r="B144" s="19" t="s">
        <v>51</v>
      </c>
      <c r="C144" s="4">
        <f t="shared" si="29"/>
        <v>30</v>
      </c>
      <c r="D144" s="4">
        <f t="shared" si="29"/>
        <v>300</v>
      </c>
      <c r="E144" s="4">
        <f t="shared" si="33"/>
        <v>8450</v>
      </c>
      <c r="F144" s="26">
        <f t="shared" si="30"/>
        <v>12</v>
      </c>
      <c r="G144" s="4">
        <f t="shared" si="34"/>
        <v>275</v>
      </c>
      <c r="H144" s="4">
        <f t="shared" si="31"/>
        <v>300</v>
      </c>
      <c r="I144" s="4">
        <f t="shared" si="32"/>
        <v>5</v>
      </c>
    </row>
    <row r="145" spans="1:9" x14ac:dyDescent="0.3">
      <c r="A145" s="4">
        <v>82000113</v>
      </c>
      <c r="B145" s="19" t="s">
        <v>51</v>
      </c>
      <c r="C145" s="4">
        <f t="shared" si="29"/>
        <v>10</v>
      </c>
      <c r="D145" s="4">
        <f t="shared" si="29"/>
        <v>250</v>
      </c>
      <c r="E145" s="4">
        <f t="shared" si="33"/>
        <v>8700</v>
      </c>
      <c r="F145" s="26">
        <f t="shared" si="30"/>
        <v>13</v>
      </c>
      <c r="G145" s="4">
        <f t="shared" si="34"/>
        <v>300</v>
      </c>
      <c r="H145" s="4">
        <f t="shared" si="31"/>
        <v>325</v>
      </c>
      <c r="I145" s="4">
        <f t="shared" si="32"/>
        <v>6</v>
      </c>
    </row>
    <row r="146" spans="1:9" x14ac:dyDescent="0.3">
      <c r="A146" s="4">
        <v>82000114</v>
      </c>
      <c r="B146" s="19" t="s">
        <v>51</v>
      </c>
      <c r="C146" s="4">
        <f t="shared" si="29"/>
        <v>30</v>
      </c>
      <c r="D146" s="4">
        <f t="shared" si="29"/>
        <v>200</v>
      </c>
      <c r="E146" s="4">
        <f t="shared" si="33"/>
        <v>8900</v>
      </c>
      <c r="F146" s="26">
        <f t="shared" si="30"/>
        <v>14</v>
      </c>
      <c r="G146" s="4">
        <f t="shared" si="34"/>
        <v>325</v>
      </c>
      <c r="H146" s="4">
        <f t="shared" si="31"/>
        <v>350</v>
      </c>
      <c r="I146" s="4">
        <f t="shared" si="32"/>
        <v>6</v>
      </c>
    </row>
    <row r="147" spans="1:9" x14ac:dyDescent="0.3">
      <c r="A147" s="4">
        <v>82000115</v>
      </c>
      <c r="B147" s="19" t="s">
        <v>51</v>
      </c>
      <c r="C147" s="4">
        <f t="shared" si="29"/>
        <v>30</v>
      </c>
      <c r="D147" s="4">
        <f t="shared" si="29"/>
        <v>160</v>
      </c>
      <c r="E147" s="4">
        <f t="shared" si="33"/>
        <v>9060</v>
      </c>
      <c r="F147" s="26">
        <f t="shared" si="30"/>
        <v>15</v>
      </c>
      <c r="G147" s="4">
        <f t="shared" si="34"/>
        <v>350</v>
      </c>
      <c r="H147" s="4">
        <f t="shared" si="31"/>
        <v>375</v>
      </c>
      <c r="I147" s="4">
        <f t="shared" si="32"/>
        <v>7</v>
      </c>
    </row>
    <row r="148" spans="1:9" x14ac:dyDescent="0.3">
      <c r="A148" s="4">
        <v>82000116</v>
      </c>
      <c r="B148" s="19" t="s">
        <v>51</v>
      </c>
      <c r="C148" s="4">
        <f t="shared" si="29"/>
        <v>50</v>
      </c>
      <c r="D148" s="4">
        <f t="shared" si="29"/>
        <v>130</v>
      </c>
      <c r="E148" s="4">
        <f t="shared" si="33"/>
        <v>9190</v>
      </c>
      <c r="F148" s="26">
        <f t="shared" si="30"/>
        <v>16</v>
      </c>
      <c r="G148" s="4">
        <f t="shared" si="34"/>
        <v>375</v>
      </c>
      <c r="H148" s="4">
        <f t="shared" si="31"/>
        <v>400</v>
      </c>
      <c r="I148" s="4">
        <f t="shared" si="32"/>
        <v>7</v>
      </c>
    </row>
    <row r="149" spans="1:9" x14ac:dyDescent="0.3">
      <c r="A149" s="4">
        <v>82000117</v>
      </c>
      <c r="B149" s="19" t="s">
        <v>51</v>
      </c>
      <c r="C149" s="4">
        <f t="shared" si="29"/>
        <v>30</v>
      </c>
      <c r="D149" s="4">
        <f t="shared" si="29"/>
        <v>100</v>
      </c>
      <c r="E149" s="4">
        <f t="shared" si="33"/>
        <v>9290</v>
      </c>
      <c r="F149" s="26">
        <f t="shared" si="30"/>
        <v>17</v>
      </c>
      <c r="G149" s="4">
        <f t="shared" si="34"/>
        <v>400</v>
      </c>
      <c r="H149" s="4">
        <f t="shared" si="31"/>
        <v>425</v>
      </c>
      <c r="I149" s="4">
        <f t="shared" si="32"/>
        <v>8</v>
      </c>
    </row>
    <row r="150" spans="1:9" x14ac:dyDescent="0.3">
      <c r="A150" s="4">
        <v>82000118</v>
      </c>
      <c r="B150" s="19" t="s">
        <v>51</v>
      </c>
      <c r="C150" s="4">
        <f t="shared" si="29"/>
        <v>50</v>
      </c>
      <c r="D150" s="4">
        <f t="shared" si="29"/>
        <v>80</v>
      </c>
      <c r="E150" s="4">
        <f t="shared" si="33"/>
        <v>9370</v>
      </c>
      <c r="F150" s="26">
        <f t="shared" si="30"/>
        <v>18</v>
      </c>
      <c r="G150" s="4">
        <f t="shared" si="34"/>
        <v>425</v>
      </c>
      <c r="H150" s="4">
        <f t="shared" si="31"/>
        <v>450</v>
      </c>
      <c r="I150" s="4">
        <f t="shared" si="32"/>
        <v>8</v>
      </c>
    </row>
    <row r="151" spans="1:9" x14ac:dyDescent="0.3">
      <c r="A151" s="4">
        <v>82000119</v>
      </c>
      <c r="B151" s="19" t="s">
        <v>51</v>
      </c>
      <c r="C151" s="4">
        <f t="shared" si="29"/>
        <v>50</v>
      </c>
      <c r="D151" s="4">
        <f t="shared" si="29"/>
        <v>60</v>
      </c>
      <c r="E151" s="4">
        <f t="shared" si="33"/>
        <v>9430</v>
      </c>
      <c r="F151" s="26">
        <f t="shared" si="30"/>
        <v>19</v>
      </c>
      <c r="G151" s="4">
        <f t="shared" si="34"/>
        <v>450</v>
      </c>
      <c r="H151" s="4">
        <f t="shared" si="31"/>
        <v>475</v>
      </c>
      <c r="I151" s="4">
        <f t="shared" si="32"/>
        <v>9</v>
      </c>
    </row>
    <row r="152" spans="1:9" x14ac:dyDescent="0.3">
      <c r="A152" s="4">
        <v>82000120</v>
      </c>
      <c r="B152" s="19" t="s">
        <v>51</v>
      </c>
      <c r="C152" s="4">
        <f t="shared" si="29"/>
        <v>100</v>
      </c>
      <c r="D152" s="4">
        <f t="shared" si="29"/>
        <v>30</v>
      </c>
      <c r="E152" s="4">
        <f t="shared" si="33"/>
        <v>9460</v>
      </c>
      <c r="F152" s="26">
        <f t="shared" si="30"/>
        <v>20</v>
      </c>
      <c r="G152" s="4">
        <f t="shared" si="34"/>
        <v>475</v>
      </c>
      <c r="H152" s="4">
        <f>G152+$G$134</f>
        <v>500</v>
      </c>
      <c r="I152" s="4">
        <f t="shared" si="32"/>
        <v>9</v>
      </c>
    </row>
    <row r="153" spans="1:9" x14ac:dyDescent="0.3">
      <c r="A153" s="72">
        <v>82000351</v>
      </c>
      <c r="B153" s="19" t="s">
        <v>51</v>
      </c>
      <c r="C153" s="72">
        <v>150</v>
      </c>
      <c r="D153" s="72">
        <v>25</v>
      </c>
      <c r="E153" s="4">
        <f t="shared" si="33"/>
        <v>9485</v>
      </c>
      <c r="F153" s="74">
        <v>21</v>
      </c>
      <c r="G153" s="4">
        <f t="shared" si="34"/>
        <v>500</v>
      </c>
      <c r="H153" s="4">
        <f t="shared" ref="H153:H158" si="35">G153+$G$134</f>
        <v>525</v>
      </c>
      <c r="I153" s="72">
        <v>10</v>
      </c>
    </row>
    <row r="154" spans="1:9" x14ac:dyDescent="0.3">
      <c r="A154" s="72">
        <f>A153+1</f>
        <v>82000352</v>
      </c>
      <c r="B154" s="19" t="s">
        <v>51</v>
      </c>
      <c r="C154" s="72">
        <v>200</v>
      </c>
      <c r="D154" s="72">
        <v>20</v>
      </c>
      <c r="E154" s="4">
        <f t="shared" si="33"/>
        <v>9505</v>
      </c>
      <c r="F154" s="74">
        <v>22</v>
      </c>
      <c r="G154" s="4">
        <f t="shared" si="34"/>
        <v>525</v>
      </c>
      <c r="H154" s="4">
        <f t="shared" si="35"/>
        <v>550</v>
      </c>
      <c r="I154" s="72">
        <v>10</v>
      </c>
    </row>
    <row r="155" spans="1:9" x14ac:dyDescent="0.3">
      <c r="A155" s="72">
        <f t="shared" ref="A155:A158" si="36">A154+1</f>
        <v>82000353</v>
      </c>
      <c r="B155" s="19" t="s">
        <v>51</v>
      </c>
      <c r="C155" s="72">
        <v>250</v>
      </c>
      <c r="D155" s="72">
        <v>15</v>
      </c>
      <c r="E155" s="4">
        <f t="shared" si="33"/>
        <v>9520</v>
      </c>
      <c r="F155" s="74">
        <v>23</v>
      </c>
      <c r="G155" s="4">
        <f t="shared" si="34"/>
        <v>550</v>
      </c>
      <c r="H155" s="4">
        <f t="shared" si="35"/>
        <v>575</v>
      </c>
      <c r="I155" s="72">
        <v>11</v>
      </c>
    </row>
    <row r="156" spans="1:9" x14ac:dyDescent="0.3">
      <c r="A156" s="72">
        <f t="shared" si="36"/>
        <v>82000354</v>
      </c>
      <c r="B156" s="19" t="s">
        <v>51</v>
      </c>
      <c r="C156" s="72">
        <v>300</v>
      </c>
      <c r="D156" s="72">
        <v>10</v>
      </c>
      <c r="E156" s="4">
        <f t="shared" si="33"/>
        <v>9530</v>
      </c>
      <c r="F156" s="74">
        <v>24</v>
      </c>
      <c r="G156" s="4">
        <f t="shared" si="34"/>
        <v>575</v>
      </c>
      <c r="H156" s="4">
        <f t="shared" si="35"/>
        <v>600</v>
      </c>
      <c r="I156" s="72">
        <v>11</v>
      </c>
    </row>
    <row r="157" spans="1:9" x14ac:dyDescent="0.3">
      <c r="A157" s="72">
        <f t="shared" si="36"/>
        <v>82000355</v>
      </c>
      <c r="B157" s="19" t="s">
        <v>51</v>
      </c>
      <c r="C157" s="72">
        <v>350</v>
      </c>
      <c r="D157" s="72">
        <v>8</v>
      </c>
      <c r="E157" s="4">
        <f t="shared" si="33"/>
        <v>9538</v>
      </c>
      <c r="F157" s="74">
        <v>25</v>
      </c>
      <c r="G157" s="4">
        <f t="shared" si="34"/>
        <v>600</v>
      </c>
      <c r="H157" s="4">
        <f t="shared" si="35"/>
        <v>625</v>
      </c>
      <c r="I157" s="72">
        <v>12</v>
      </c>
    </row>
    <row r="158" spans="1:9" x14ac:dyDescent="0.3">
      <c r="A158" s="72">
        <f t="shared" si="36"/>
        <v>82000356</v>
      </c>
      <c r="B158" s="19" t="s">
        <v>51</v>
      </c>
      <c r="C158" s="72">
        <v>400</v>
      </c>
      <c r="D158" s="72">
        <v>4</v>
      </c>
      <c r="E158" s="4">
        <f t="shared" si="33"/>
        <v>9542</v>
      </c>
      <c r="F158" s="74">
        <v>26</v>
      </c>
      <c r="G158" s="4">
        <f t="shared" si="34"/>
        <v>625</v>
      </c>
      <c r="H158" s="4">
        <f t="shared" si="35"/>
        <v>650</v>
      </c>
      <c r="I158" s="72">
        <v>12</v>
      </c>
    </row>
    <row r="159" spans="1:9" x14ac:dyDescent="0.3">
      <c r="A159" s="4">
        <v>82000121</v>
      </c>
      <c r="B159" s="19" t="s">
        <v>52</v>
      </c>
      <c r="C159" s="4">
        <f t="shared" ref="C159:D178" si="37">C133</f>
        <v>0</v>
      </c>
      <c r="D159" s="4">
        <f t="shared" si="37"/>
        <v>1000</v>
      </c>
      <c r="E159" s="4">
        <f>D159</f>
        <v>1000</v>
      </c>
      <c r="F159" s="26">
        <f t="shared" ref="F159:I178" si="38">F133</f>
        <v>1</v>
      </c>
      <c r="G159" s="4">
        <f t="shared" si="38"/>
        <v>1</v>
      </c>
      <c r="H159" s="4">
        <f t="shared" si="38"/>
        <v>25</v>
      </c>
      <c r="I159" s="4">
        <f t="shared" si="38"/>
        <v>1</v>
      </c>
    </row>
    <row r="160" spans="1:9" x14ac:dyDescent="0.3">
      <c r="A160" s="4">
        <v>82000122</v>
      </c>
      <c r="B160" s="19" t="s">
        <v>52</v>
      </c>
      <c r="C160" s="4">
        <f t="shared" si="37"/>
        <v>0</v>
      </c>
      <c r="D160" s="4">
        <f t="shared" si="37"/>
        <v>950</v>
      </c>
      <c r="E160" s="4">
        <f t="shared" ref="E160:E184" si="39">D160+E159</f>
        <v>1950</v>
      </c>
      <c r="F160" s="26">
        <f t="shared" si="38"/>
        <v>2</v>
      </c>
      <c r="G160" s="4">
        <f t="shared" si="38"/>
        <v>25</v>
      </c>
      <c r="H160" s="4">
        <f t="shared" si="38"/>
        <v>50</v>
      </c>
      <c r="I160" s="4">
        <f t="shared" si="38"/>
        <v>1</v>
      </c>
    </row>
    <row r="161" spans="1:9" x14ac:dyDescent="0.3">
      <c r="A161" s="4">
        <v>82000123</v>
      </c>
      <c r="B161" s="19" t="s">
        <v>52</v>
      </c>
      <c r="C161" s="4">
        <f t="shared" si="37"/>
        <v>0</v>
      </c>
      <c r="D161" s="4">
        <f t="shared" si="37"/>
        <v>900</v>
      </c>
      <c r="E161" s="4">
        <f t="shared" si="39"/>
        <v>2850</v>
      </c>
      <c r="F161" s="26">
        <f t="shared" si="38"/>
        <v>3</v>
      </c>
      <c r="G161" s="4">
        <f t="shared" si="38"/>
        <v>50</v>
      </c>
      <c r="H161" s="4">
        <f t="shared" si="38"/>
        <v>75</v>
      </c>
      <c r="I161" s="4">
        <f t="shared" si="38"/>
        <v>1</v>
      </c>
    </row>
    <row r="162" spans="1:9" x14ac:dyDescent="0.3">
      <c r="A162" s="4">
        <v>82000124</v>
      </c>
      <c r="B162" s="19" t="s">
        <v>52</v>
      </c>
      <c r="C162" s="4">
        <f t="shared" si="37"/>
        <v>0</v>
      </c>
      <c r="D162" s="4">
        <f t="shared" si="37"/>
        <v>850</v>
      </c>
      <c r="E162" s="4">
        <f t="shared" si="39"/>
        <v>3700</v>
      </c>
      <c r="F162" s="26">
        <f t="shared" si="38"/>
        <v>4</v>
      </c>
      <c r="G162" s="4">
        <f t="shared" si="38"/>
        <v>75</v>
      </c>
      <c r="H162" s="4">
        <f t="shared" si="38"/>
        <v>100</v>
      </c>
      <c r="I162" s="4">
        <f t="shared" si="38"/>
        <v>2</v>
      </c>
    </row>
    <row r="163" spans="1:9" x14ac:dyDescent="0.3">
      <c r="A163" s="4">
        <v>82000125</v>
      </c>
      <c r="B163" s="19" t="s">
        <v>52</v>
      </c>
      <c r="C163" s="4">
        <f t="shared" si="37"/>
        <v>0</v>
      </c>
      <c r="D163" s="4">
        <f t="shared" si="37"/>
        <v>800</v>
      </c>
      <c r="E163" s="4">
        <f t="shared" si="39"/>
        <v>4500</v>
      </c>
      <c r="F163" s="26">
        <f t="shared" si="38"/>
        <v>5</v>
      </c>
      <c r="G163" s="4">
        <f t="shared" si="38"/>
        <v>100</v>
      </c>
      <c r="H163" s="4">
        <f t="shared" si="38"/>
        <v>125</v>
      </c>
      <c r="I163" s="4">
        <f t="shared" si="38"/>
        <v>2</v>
      </c>
    </row>
    <row r="164" spans="1:9" x14ac:dyDescent="0.3">
      <c r="A164" s="4">
        <v>82000126</v>
      </c>
      <c r="B164" s="19" t="s">
        <v>52</v>
      </c>
      <c r="C164" s="4">
        <f t="shared" si="37"/>
        <v>0</v>
      </c>
      <c r="D164" s="4">
        <f t="shared" si="37"/>
        <v>750</v>
      </c>
      <c r="E164" s="4">
        <f t="shared" si="39"/>
        <v>5250</v>
      </c>
      <c r="F164" s="26">
        <f t="shared" si="38"/>
        <v>6</v>
      </c>
      <c r="G164" s="4">
        <f t="shared" si="38"/>
        <v>125</v>
      </c>
      <c r="H164" s="4">
        <f t="shared" si="38"/>
        <v>150</v>
      </c>
      <c r="I164" s="4">
        <f t="shared" si="38"/>
        <v>2</v>
      </c>
    </row>
    <row r="165" spans="1:9" x14ac:dyDescent="0.3">
      <c r="A165" s="4">
        <v>82000127</v>
      </c>
      <c r="B165" s="19" t="s">
        <v>52</v>
      </c>
      <c r="C165" s="4">
        <f t="shared" si="37"/>
        <v>0</v>
      </c>
      <c r="D165" s="4">
        <f t="shared" si="37"/>
        <v>700</v>
      </c>
      <c r="E165" s="4">
        <f t="shared" si="39"/>
        <v>5950</v>
      </c>
      <c r="F165" s="26">
        <f t="shared" si="38"/>
        <v>7</v>
      </c>
      <c r="G165" s="4">
        <f t="shared" si="38"/>
        <v>150</v>
      </c>
      <c r="H165" s="4">
        <f t="shared" si="38"/>
        <v>175</v>
      </c>
      <c r="I165" s="4">
        <f t="shared" si="38"/>
        <v>3</v>
      </c>
    </row>
    <row r="166" spans="1:9" x14ac:dyDescent="0.3">
      <c r="A166" s="4">
        <v>82000128</v>
      </c>
      <c r="B166" s="19" t="s">
        <v>52</v>
      </c>
      <c r="C166" s="4">
        <f t="shared" si="37"/>
        <v>0</v>
      </c>
      <c r="D166" s="4">
        <f t="shared" si="37"/>
        <v>650</v>
      </c>
      <c r="E166" s="4">
        <f t="shared" si="39"/>
        <v>6600</v>
      </c>
      <c r="F166" s="26">
        <f t="shared" si="38"/>
        <v>8</v>
      </c>
      <c r="G166" s="4">
        <f t="shared" si="38"/>
        <v>175</v>
      </c>
      <c r="H166" s="4">
        <f t="shared" si="38"/>
        <v>200</v>
      </c>
      <c r="I166" s="4">
        <f t="shared" si="38"/>
        <v>3</v>
      </c>
    </row>
    <row r="167" spans="1:9" x14ac:dyDescent="0.3">
      <c r="A167" s="4">
        <v>82000129</v>
      </c>
      <c r="B167" s="19" t="s">
        <v>52</v>
      </c>
      <c r="C167" s="4">
        <f t="shared" si="37"/>
        <v>0</v>
      </c>
      <c r="D167" s="4">
        <f t="shared" si="37"/>
        <v>600</v>
      </c>
      <c r="E167" s="4">
        <f t="shared" si="39"/>
        <v>7200</v>
      </c>
      <c r="F167" s="26">
        <f t="shared" si="38"/>
        <v>9</v>
      </c>
      <c r="G167" s="4">
        <f t="shared" si="38"/>
        <v>200</v>
      </c>
      <c r="H167" s="4">
        <f t="shared" si="38"/>
        <v>225</v>
      </c>
      <c r="I167" s="4">
        <f t="shared" si="38"/>
        <v>4</v>
      </c>
    </row>
    <row r="168" spans="1:9" x14ac:dyDescent="0.3">
      <c r="A168" s="4">
        <v>82000130</v>
      </c>
      <c r="B168" s="19" t="s">
        <v>52</v>
      </c>
      <c r="C168" s="4">
        <f t="shared" si="37"/>
        <v>30</v>
      </c>
      <c r="D168" s="4">
        <f t="shared" si="37"/>
        <v>550</v>
      </c>
      <c r="E168" s="4">
        <f t="shared" si="39"/>
        <v>7750</v>
      </c>
      <c r="F168" s="26">
        <f t="shared" si="38"/>
        <v>10</v>
      </c>
      <c r="G168" s="4">
        <f t="shared" si="38"/>
        <v>225</v>
      </c>
      <c r="H168" s="4">
        <f t="shared" si="38"/>
        <v>250</v>
      </c>
      <c r="I168" s="4">
        <f t="shared" si="38"/>
        <v>4</v>
      </c>
    </row>
    <row r="169" spans="1:9" x14ac:dyDescent="0.3">
      <c r="A169" s="4">
        <v>82000131</v>
      </c>
      <c r="B169" s="19" t="s">
        <v>52</v>
      </c>
      <c r="C169" s="4">
        <f t="shared" si="37"/>
        <v>10</v>
      </c>
      <c r="D169" s="4">
        <f t="shared" si="37"/>
        <v>400</v>
      </c>
      <c r="E169" s="4">
        <f t="shared" si="39"/>
        <v>8150</v>
      </c>
      <c r="F169" s="26">
        <f t="shared" si="38"/>
        <v>11</v>
      </c>
      <c r="G169" s="4">
        <f t="shared" si="38"/>
        <v>250</v>
      </c>
      <c r="H169" s="4">
        <f t="shared" si="38"/>
        <v>275</v>
      </c>
      <c r="I169" s="4">
        <f t="shared" si="38"/>
        <v>5</v>
      </c>
    </row>
    <row r="170" spans="1:9" x14ac:dyDescent="0.3">
      <c r="A170" s="4">
        <v>82000132</v>
      </c>
      <c r="B170" s="19" t="s">
        <v>52</v>
      </c>
      <c r="C170" s="4">
        <f t="shared" si="37"/>
        <v>30</v>
      </c>
      <c r="D170" s="4">
        <f t="shared" si="37"/>
        <v>300</v>
      </c>
      <c r="E170" s="4">
        <f t="shared" si="39"/>
        <v>8450</v>
      </c>
      <c r="F170" s="26">
        <f t="shared" si="38"/>
        <v>12</v>
      </c>
      <c r="G170" s="4">
        <f t="shared" si="38"/>
        <v>275</v>
      </c>
      <c r="H170" s="4">
        <f t="shared" si="38"/>
        <v>300</v>
      </c>
      <c r="I170" s="4">
        <f t="shared" si="38"/>
        <v>5</v>
      </c>
    </row>
    <row r="171" spans="1:9" x14ac:dyDescent="0.3">
      <c r="A171" s="4">
        <v>82000133</v>
      </c>
      <c r="B171" s="19" t="s">
        <v>52</v>
      </c>
      <c r="C171" s="4">
        <f t="shared" si="37"/>
        <v>10</v>
      </c>
      <c r="D171" s="4">
        <f t="shared" si="37"/>
        <v>250</v>
      </c>
      <c r="E171" s="4">
        <f t="shared" si="39"/>
        <v>8700</v>
      </c>
      <c r="F171" s="26">
        <f t="shared" si="38"/>
        <v>13</v>
      </c>
      <c r="G171" s="4">
        <f t="shared" si="38"/>
        <v>300</v>
      </c>
      <c r="H171" s="4">
        <f t="shared" si="38"/>
        <v>325</v>
      </c>
      <c r="I171" s="4">
        <f t="shared" si="38"/>
        <v>6</v>
      </c>
    </row>
    <row r="172" spans="1:9" x14ac:dyDescent="0.3">
      <c r="A172" s="4">
        <v>82000134</v>
      </c>
      <c r="B172" s="19" t="s">
        <v>52</v>
      </c>
      <c r="C172" s="4">
        <f t="shared" si="37"/>
        <v>30</v>
      </c>
      <c r="D172" s="4">
        <f t="shared" si="37"/>
        <v>200</v>
      </c>
      <c r="E172" s="4">
        <f t="shared" si="39"/>
        <v>8900</v>
      </c>
      <c r="F172" s="26">
        <f t="shared" si="38"/>
        <v>14</v>
      </c>
      <c r="G172" s="4">
        <f t="shared" si="38"/>
        <v>325</v>
      </c>
      <c r="H172" s="4">
        <f t="shared" si="38"/>
        <v>350</v>
      </c>
      <c r="I172" s="4">
        <f t="shared" si="38"/>
        <v>6</v>
      </c>
    </row>
    <row r="173" spans="1:9" x14ac:dyDescent="0.3">
      <c r="A173" s="4">
        <v>82000135</v>
      </c>
      <c r="B173" s="19" t="s">
        <v>52</v>
      </c>
      <c r="C173" s="4">
        <f t="shared" si="37"/>
        <v>30</v>
      </c>
      <c r="D173" s="4">
        <f t="shared" si="37"/>
        <v>160</v>
      </c>
      <c r="E173" s="4">
        <f t="shared" si="39"/>
        <v>9060</v>
      </c>
      <c r="F173" s="26">
        <f t="shared" si="38"/>
        <v>15</v>
      </c>
      <c r="G173" s="4">
        <f t="shared" si="38"/>
        <v>350</v>
      </c>
      <c r="H173" s="4">
        <f t="shared" si="38"/>
        <v>375</v>
      </c>
      <c r="I173" s="4">
        <f t="shared" si="38"/>
        <v>7</v>
      </c>
    </row>
    <row r="174" spans="1:9" x14ac:dyDescent="0.3">
      <c r="A174" s="4">
        <v>82000136</v>
      </c>
      <c r="B174" s="19" t="s">
        <v>52</v>
      </c>
      <c r="C174" s="4">
        <f t="shared" si="37"/>
        <v>50</v>
      </c>
      <c r="D174" s="4">
        <f t="shared" si="37"/>
        <v>130</v>
      </c>
      <c r="E174" s="4">
        <f t="shared" si="39"/>
        <v>9190</v>
      </c>
      <c r="F174" s="26">
        <f t="shared" si="38"/>
        <v>16</v>
      </c>
      <c r="G174" s="4">
        <f t="shared" si="38"/>
        <v>375</v>
      </c>
      <c r="H174" s="4">
        <f t="shared" si="38"/>
        <v>400</v>
      </c>
      <c r="I174" s="4">
        <f t="shared" si="38"/>
        <v>7</v>
      </c>
    </row>
    <row r="175" spans="1:9" x14ac:dyDescent="0.3">
      <c r="A175" s="4">
        <v>82000137</v>
      </c>
      <c r="B175" s="19" t="s">
        <v>52</v>
      </c>
      <c r="C175" s="4">
        <f t="shared" si="37"/>
        <v>30</v>
      </c>
      <c r="D175" s="4">
        <f t="shared" si="37"/>
        <v>100</v>
      </c>
      <c r="E175" s="4">
        <f t="shared" si="39"/>
        <v>9290</v>
      </c>
      <c r="F175" s="26">
        <f t="shared" si="38"/>
        <v>17</v>
      </c>
      <c r="G175" s="4">
        <f t="shared" si="38"/>
        <v>400</v>
      </c>
      <c r="H175" s="4">
        <f t="shared" si="38"/>
        <v>425</v>
      </c>
      <c r="I175" s="4">
        <f t="shared" si="38"/>
        <v>8</v>
      </c>
    </row>
    <row r="176" spans="1:9" x14ac:dyDescent="0.3">
      <c r="A176" s="4">
        <v>82000138</v>
      </c>
      <c r="B176" s="19" t="s">
        <v>52</v>
      </c>
      <c r="C176" s="4">
        <f t="shared" si="37"/>
        <v>50</v>
      </c>
      <c r="D176" s="4">
        <f t="shared" si="37"/>
        <v>80</v>
      </c>
      <c r="E176" s="4">
        <f t="shared" si="39"/>
        <v>9370</v>
      </c>
      <c r="F176" s="26">
        <f t="shared" si="38"/>
        <v>18</v>
      </c>
      <c r="G176" s="4">
        <f t="shared" si="38"/>
        <v>425</v>
      </c>
      <c r="H176" s="4">
        <f t="shared" si="38"/>
        <v>450</v>
      </c>
      <c r="I176" s="4">
        <f t="shared" si="38"/>
        <v>8</v>
      </c>
    </row>
    <row r="177" spans="1:9" x14ac:dyDescent="0.3">
      <c r="A177" s="4">
        <v>82000139</v>
      </c>
      <c r="B177" s="19" t="s">
        <v>52</v>
      </c>
      <c r="C177" s="4">
        <f t="shared" si="37"/>
        <v>50</v>
      </c>
      <c r="D177" s="4">
        <f t="shared" si="37"/>
        <v>60</v>
      </c>
      <c r="E177" s="4">
        <f t="shared" si="39"/>
        <v>9430</v>
      </c>
      <c r="F177" s="26">
        <f t="shared" si="38"/>
        <v>19</v>
      </c>
      <c r="G177" s="4">
        <f t="shared" si="38"/>
        <v>450</v>
      </c>
      <c r="H177" s="4">
        <f t="shared" si="38"/>
        <v>475</v>
      </c>
      <c r="I177" s="4">
        <f t="shared" si="38"/>
        <v>9</v>
      </c>
    </row>
    <row r="178" spans="1:9" x14ac:dyDescent="0.3">
      <c r="A178" s="4">
        <v>82000140</v>
      </c>
      <c r="B178" s="19" t="s">
        <v>52</v>
      </c>
      <c r="C178" s="4">
        <f t="shared" si="37"/>
        <v>100</v>
      </c>
      <c r="D178" s="4">
        <f t="shared" si="37"/>
        <v>30</v>
      </c>
      <c r="E178" s="4">
        <f t="shared" si="39"/>
        <v>9460</v>
      </c>
      <c r="F178" s="26">
        <f t="shared" si="38"/>
        <v>20</v>
      </c>
      <c r="G178" s="4">
        <f t="shared" si="38"/>
        <v>475</v>
      </c>
      <c r="H178" s="4">
        <f t="shared" si="38"/>
        <v>500</v>
      </c>
      <c r="I178" s="4">
        <f t="shared" si="38"/>
        <v>9</v>
      </c>
    </row>
    <row r="179" spans="1:9" x14ac:dyDescent="0.3">
      <c r="A179" s="72">
        <v>82000357</v>
      </c>
      <c r="B179" s="19" t="s">
        <v>52</v>
      </c>
      <c r="C179" s="72">
        <v>150</v>
      </c>
      <c r="D179" s="72">
        <v>25</v>
      </c>
      <c r="E179" s="4">
        <f t="shared" si="39"/>
        <v>9485</v>
      </c>
      <c r="F179" s="74">
        <v>21</v>
      </c>
      <c r="G179" s="4">
        <f t="shared" ref="G179:G184" si="40">G178+$G$134</f>
        <v>500</v>
      </c>
      <c r="H179" s="4">
        <f t="shared" ref="H179:H184" si="41">G179+$G$134</f>
        <v>525</v>
      </c>
      <c r="I179" s="72">
        <v>10</v>
      </c>
    </row>
    <row r="180" spans="1:9" x14ac:dyDescent="0.3">
      <c r="A180" s="72">
        <f>A179+1</f>
        <v>82000358</v>
      </c>
      <c r="B180" s="19" t="s">
        <v>52</v>
      </c>
      <c r="C180" s="72">
        <v>200</v>
      </c>
      <c r="D180" s="72">
        <v>20</v>
      </c>
      <c r="E180" s="4">
        <f t="shared" si="39"/>
        <v>9505</v>
      </c>
      <c r="F180" s="74">
        <v>22</v>
      </c>
      <c r="G180" s="4">
        <f t="shared" si="40"/>
        <v>525</v>
      </c>
      <c r="H180" s="4">
        <f t="shared" si="41"/>
        <v>550</v>
      </c>
      <c r="I180" s="72">
        <v>10</v>
      </c>
    </row>
    <row r="181" spans="1:9" x14ac:dyDescent="0.3">
      <c r="A181" s="72">
        <f t="shared" ref="A181:A184" si="42">A180+1</f>
        <v>82000359</v>
      </c>
      <c r="B181" s="19" t="s">
        <v>52</v>
      </c>
      <c r="C181" s="72">
        <v>250</v>
      </c>
      <c r="D181" s="72">
        <v>15</v>
      </c>
      <c r="E181" s="4">
        <f t="shared" si="39"/>
        <v>9520</v>
      </c>
      <c r="F181" s="74">
        <v>23</v>
      </c>
      <c r="G181" s="4">
        <f t="shared" si="40"/>
        <v>550</v>
      </c>
      <c r="H181" s="4">
        <f t="shared" si="41"/>
        <v>575</v>
      </c>
      <c r="I181" s="72">
        <v>11</v>
      </c>
    </row>
    <row r="182" spans="1:9" x14ac:dyDescent="0.3">
      <c r="A182" s="72">
        <f t="shared" si="42"/>
        <v>82000360</v>
      </c>
      <c r="B182" s="19" t="s">
        <v>52</v>
      </c>
      <c r="C182" s="72">
        <v>300</v>
      </c>
      <c r="D182" s="72">
        <v>10</v>
      </c>
      <c r="E182" s="4">
        <f t="shared" si="39"/>
        <v>9530</v>
      </c>
      <c r="F182" s="74">
        <v>24</v>
      </c>
      <c r="G182" s="4">
        <f t="shared" si="40"/>
        <v>575</v>
      </c>
      <c r="H182" s="4">
        <f t="shared" si="41"/>
        <v>600</v>
      </c>
      <c r="I182" s="72">
        <v>11</v>
      </c>
    </row>
    <row r="183" spans="1:9" x14ac:dyDescent="0.3">
      <c r="A183" s="72">
        <f t="shared" si="42"/>
        <v>82000361</v>
      </c>
      <c r="B183" s="19" t="s">
        <v>52</v>
      </c>
      <c r="C183" s="72">
        <v>350</v>
      </c>
      <c r="D183" s="72">
        <v>8</v>
      </c>
      <c r="E183" s="4">
        <f t="shared" si="39"/>
        <v>9538</v>
      </c>
      <c r="F183" s="74">
        <v>25</v>
      </c>
      <c r="G183" s="4">
        <f t="shared" si="40"/>
        <v>600</v>
      </c>
      <c r="H183" s="4">
        <f t="shared" si="41"/>
        <v>625</v>
      </c>
      <c r="I183" s="72">
        <v>12</v>
      </c>
    </row>
    <row r="184" spans="1:9" x14ac:dyDescent="0.3">
      <c r="A184" s="72">
        <f t="shared" si="42"/>
        <v>82000362</v>
      </c>
      <c r="B184" s="19" t="s">
        <v>52</v>
      </c>
      <c r="C184" s="72">
        <v>400</v>
      </c>
      <c r="D184" s="72">
        <v>4</v>
      </c>
      <c r="E184" s="4">
        <f t="shared" si="39"/>
        <v>9542</v>
      </c>
      <c r="F184" s="74">
        <v>26</v>
      </c>
      <c r="G184" s="4">
        <f t="shared" si="40"/>
        <v>625</v>
      </c>
      <c r="H184" s="4">
        <f t="shared" si="41"/>
        <v>650</v>
      </c>
      <c r="I184" s="72">
        <v>12</v>
      </c>
    </row>
    <row r="185" spans="1:9" x14ac:dyDescent="0.3">
      <c r="A185" s="4">
        <v>82000141</v>
      </c>
      <c r="B185" s="19" t="s">
        <v>53</v>
      </c>
      <c r="C185" s="4">
        <f t="shared" ref="C185:D204" si="43">C159</f>
        <v>0</v>
      </c>
      <c r="D185" s="4">
        <f t="shared" si="43"/>
        <v>1000</v>
      </c>
      <c r="E185" s="4">
        <f>D185</f>
        <v>1000</v>
      </c>
      <c r="F185" s="26">
        <f t="shared" ref="F185:F204" si="44">F159</f>
        <v>1</v>
      </c>
      <c r="G185" s="4">
        <v>1</v>
      </c>
      <c r="H185" s="4">
        <f t="shared" ref="H185:H209" si="45">G186</f>
        <v>8</v>
      </c>
      <c r="I185" s="4">
        <f t="shared" ref="I185:I204" si="46">I159</f>
        <v>1</v>
      </c>
    </row>
    <row r="186" spans="1:9" x14ac:dyDescent="0.3">
      <c r="A186" s="4">
        <v>82000142</v>
      </c>
      <c r="B186" s="19" t="s">
        <v>53</v>
      </c>
      <c r="C186" s="4">
        <f t="shared" si="43"/>
        <v>0</v>
      </c>
      <c r="D186" s="4">
        <f t="shared" si="43"/>
        <v>950</v>
      </c>
      <c r="E186" s="4">
        <f t="shared" ref="E186:E210" si="47">D186+E185</f>
        <v>1950</v>
      </c>
      <c r="F186" s="26">
        <f t="shared" si="44"/>
        <v>2</v>
      </c>
      <c r="G186" s="4">
        <v>8</v>
      </c>
      <c r="H186" s="4">
        <f t="shared" si="45"/>
        <v>16</v>
      </c>
      <c r="I186" s="4">
        <f t="shared" si="46"/>
        <v>1</v>
      </c>
    </row>
    <row r="187" spans="1:9" x14ac:dyDescent="0.3">
      <c r="A187" s="4">
        <v>82000143</v>
      </c>
      <c r="B187" s="19" t="s">
        <v>53</v>
      </c>
      <c r="C187" s="4">
        <f t="shared" si="43"/>
        <v>0</v>
      </c>
      <c r="D187" s="4">
        <f t="shared" si="43"/>
        <v>900</v>
      </c>
      <c r="E187" s="4">
        <f t="shared" si="47"/>
        <v>2850</v>
      </c>
      <c r="F187" s="26">
        <f t="shared" si="44"/>
        <v>3</v>
      </c>
      <c r="G187" s="4">
        <f t="shared" ref="G187:G210" si="48">G186+$G$186</f>
        <v>16</v>
      </c>
      <c r="H187" s="4">
        <f t="shared" si="45"/>
        <v>24</v>
      </c>
      <c r="I187" s="4">
        <f t="shared" si="46"/>
        <v>1</v>
      </c>
    </row>
    <row r="188" spans="1:9" x14ac:dyDescent="0.3">
      <c r="A188" s="4">
        <v>82000144</v>
      </c>
      <c r="B188" s="19" t="s">
        <v>53</v>
      </c>
      <c r="C188" s="4">
        <f t="shared" si="43"/>
        <v>0</v>
      </c>
      <c r="D188" s="4">
        <f t="shared" si="43"/>
        <v>850</v>
      </c>
      <c r="E188" s="4">
        <f t="shared" si="47"/>
        <v>3700</v>
      </c>
      <c r="F188" s="26">
        <f t="shared" si="44"/>
        <v>4</v>
      </c>
      <c r="G188" s="4">
        <f t="shared" si="48"/>
        <v>24</v>
      </c>
      <c r="H188" s="4">
        <f t="shared" si="45"/>
        <v>32</v>
      </c>
      <c r="I188" s="4">
        <f t="shared" si="46"/>
        <v>2</v>
      </c>
    </row>
    <row r="189" spans="1:9" x14ac:dyDescent="0.3">
      <c r="A189" s="4">
        <v>82000145</v>
      </c>
      <c r="B189" s="19" t="s">
        <v>53</v>
      </c>
      <c r="C189" s="4">
        <f t="shared" si="43"/>
        <v>0</v>
      </c>
      <c r="D189" s="4">
        <f t="shared" si="43"/>
        <v>800</v>
      </c>
      <c r="E189" s="4">
        <f t="shared" si="47"/>
        <v>4500</v>
      </c>
      <c r="F189" s="26">
        <f t="shared" si="44"/>
        <v>5</v>
      </c>
      <c r="G189" s="4">
        <f t="shared" si="48"/>
        <v>32</v>
      </c>
      <c r="H189" s="4">
        <f t="shared" si="45"/>
        <v>40</v>
      </c>
      <c r="I189" s="4">
        <f t="shared" si="46"/>
        <v>2</v>
      </c>
    </row>
    <row r="190" spans="1:9" x14ac:dyDescent="0.3">
      <c r="A190" s="4">
        <v>82000146</v>
      </c>
      <c r="B190" s="19" t="s">
        <v>53</v>
      </c>
      <c r="C190" s="4">
        <f t="shared" si="43"/>
        <v>0</v>
      </c>
      <c r="D190" s="4">
        <f t="shared" si="43"/>
        <v>750</v>
      </c>
      <c r="E190" s="4">
        <f t="shared" si="47"/>
        <v>5250</v>
      </c>
      <c r="F190" s="26">
        <f t="shared" si="44"/>
        <v>6</v>
      </c>
      <c r="G190" s="4">
        <f t="shared" si="48"/>
        <v>40</v>
      </c>
      <c r="H190" s="4">
        <f t="shared" si="45"/>
        <v>48</v>
      </c>
      <c r="I190" s="4">
        <f t="shared" si="46"/>
        <v>2</v>
      </c>
    </row>
    <row r="191" spans="1:9" x14ac:dyDescent="0.3">
      <c r="A191" s="4">
        <v>82000147</v>
      </c>
      <c r="B191" s="19" t="s">
        <v>53</v>
      </c>
      <c r="C191" s="4">
        <f t="shared" si="43"/>
        <v>0</v>
      </c>
      <c r="D191" s="4">
        <f t="shared" si="43"/>
        <v>700</v>
      </c>
      <c r="E191" s="4">
        <f t="shared" si="47"/>
        <v>5950</v>
      </c>
      <c r="F191" s="26">
        <f t="shared" si="44"/>
        <v>7</v>
      </c>
      <c r="G191" s="4">
        <f t="shared" si="48"/>
        <v>48</v>
      </c>
      <c r="H191" s="4">
        <f t="shared" si="45"/>
        <v>56</v>
      </c>
      <c r="I191" s="4">
        <f t="shared" si="46"/>
        <v>3</v>
      </c>
    </row>
    <row r="192" spans="1:9" x14ac:dyDescent="0.3">
      <c r="A192" s="4">
        <v>82000148</v>
      </c>
      <c r="B192" s="19" t="s">
        <v>53</v>
      </c>
      <c r="C192" s="4">
        <f t="shared" si="43"/>
        <v>0</v>
      </c>
      <c r="D192" s="4">
        <f t="shared" si="43"/>
        <v>650</v>
      </c>
      <c r="E192" s="4">
        <f t="shared" si="47"/>
        <v>6600</v>
      </c>
      <c r="F192" s="26">
        <f t="shared" si="44"/>
        <v>8</v>
      </c>
      <c r="G192" s="4">
        <f t="shared" si="48"/>
        <v>56</v>
      </c>
      <c r="H192" s="4">
        <f t="shared" si="45"/>
        <v>64</v>
      </c>
      <c r="I192" s="4">
        <f t="shared" si="46"/>
        <v>3</v>
      </c>
    </row>
    <row r="193" spans="1:9" x14ac:dyDescent="0.3">
      <c r="A193" s="4">
        <v>82000149</v>
      </c>
      <c r="B193" s="19" t="s">
        <v>53</v>
      </c>
      <c r="C193" s="4">
        <f t="shared" si="43"/>
        <v>0</v>
      </c>
      <c r="D193" s="4">
        <f t="shared" si="43"/>
        <v>600</v>
      </c>
      <c r="E193" s="4">
        <f t="shared" si="47"/>
        <v>7200</v>
      </c>
      <c r="F193" s="26">
        <f t="shared" si="44"/>
        <v>9</v>
      </c>
      <c r="G193" s="4">
        <f t="shared" si="48"/>
        <v>64</v>
      </c>
      <c r="H193" s="4">
        <f t="shared" si="45"/>
        <v>72</v>
      </c>
      <c r="I193" s="4">
        <f t="shared" si="46"/>
        <v>4</v>
      </c>
    </row>
    <row r="194" spans="1:9" x14ac:dyDescent="0.3">
      <c r="A194" s="4">
        <v>82000150</v>
      </c>
      <c r="B194" s="19" t="s">
        <v>53</v>
      </c>
      <c r="C194" s="4">
        <f t="shared" si="43"/>
        <v>30</v>
      </c>
      <c r="D194" s="4">
        <f t="shared" si="43"/>
        <v>550</v>
      </c>
      <c r="E194" s="4">
        <f t="shared" si="47"/>
        <v>7750</v>
      </c>
      <c r="F194" s="26">
        <f t="shared" si="44"/>
        <v>10</v>
      </c>
      <c r="G194" s="4">
        <f t="shared" si="48"/>
        <v>72</v>
      </c>
      <c r="H194" s="4">
        <f t="shared" si="45"/>
        <v>80</v>
      </c>
      <c r="I194" s="4">
        <f t="shared" si="46"/>
        <v>4</v>
      </c>
    </row>
    <row r="195" spans="1:9" x14ac:dyDescent="0.3">
      <c r="A195" s="4">
        <v>82000151</v>
      </c>
      <c r="B195" s="19" t="s">
        <v>53</v>
      </c>
      <c r="C195" s="4">
        <f t="shared" si="43"/>
        <v>10</v>
      </c>
      <c r="D195" s="4">
        <f t="shared" si="43"/>
        <v>400</v>
      </c>
      <c r="E195" s="4">
        <f t="shared" si="47"/>
        <v>8150</v>
      </c>
      <c r="F195" s="26">
        <f t="shared" si="44"/>
        <v>11</v>
      </c>
      <c r="G195" s="4">
        <f t="shared" si="48"/>
        <v>80</v>
      </c>
      <c r="H195" s="4">
        <f t="shared" si="45"/>
        <v>88</v>
      </c>
      <c r="I195" s="4">
        <f t="shared" si="46"/>
        <v>5</v>
      </c>
    </row>
    <row r="196" spans="1:9" x14ac:dyDescent="0.3">
      <c r="A196" s="4">
        <v>82000152</v>
      </c>
      <c r="B196" s="19" t="s">
        <v>53</v>
      </c>
      <c r="C196" s="4">
        <f t="shared" si="43"/>
        <v>30</v>
      </c>
      <c r="D196" s="4">
        <f t="shared" si="43"/>
        <v>300</v>
      </c>
      <c r="E196" s="4">
        <f t="shared" si="47"/>
        <v>8450</v>
      </c>
      <c r="F196" s="26">
        <f t="shared" si="44"/>
        <v>12</v>
      </c>
      <c r="G196" s="4">
        <f t="shared" si="48"/>
        <v>88</v>
      </c>
      <c r="H196" s="4">
        <f t="shared" si="45"/>
        <v>96</v>
      </c>
      <c r="I196" s="4">
        <f t="shared" si="46"/>
        <v>5</v>
      </c>
    </row>
    <row r="197" spans="1:9" x14ac:dyDescent="0.3">
      <c r="A197" s="4">
        <v>82000153</v>
      </c>
      <c r="B197" s="19" t="s">
        <v>53</v>
      </c>
      <c r="C197" s="4">
        <f t="shared" si="43"/>
        <v>10</v>
      </c>
      <c r="D197" s="4">
        <f t="shared" si="43"/>
        <v>250</v>
      </c>
      <c r="E197" s="4">
        <f t="shared" si="47"/>
        <v>8700</v>
      </c>
      <c r="F197" s="26">
        <f t="shared" si="44"/>
        <v>13</v>
      </c>
      <c r="G197" s="4">
        <f t="shared" si="48"/>
        <v>96</v>
      </c>
      <c r="H197" s="4">
        <f t="shared" si="45"/>
        <v>104</v>
      </c>
      <c r="I197" s="4">
        <f t="shared" si="46"/>
        <v>6</v>
      </c>
    </row>
    <row r="198" spans="1:9" x14ac:dyDescent="0.3">
      <c r="A198" s="4">
        <v>82000154</v>
      </c>
      <c r="B198" s="19" t="s">
        <v>53</v>
      </c>
      <c r="C198" s="4">
        <f t="shared" si="43"/>
        <v>30</v>
      </c>
      <c r="D198" s="4">
        <f t="shared" si="43"/>
        <v>200</v>
      </c>
      <c r="E198" s="4">
        <f t="shared" si="47"/>
        <v>8900</v>
      </c>
      <c r="F198" s="26">
        <f t="shared" si="44"/>
        <v>14</v>
      </c>
      <c r="G198" s="4">
        <f t="shared" si="48"/>
        <v>104</v>
      </c>
      <c r="H198" s="4">
        <f t="shared" si="45"/>
        <v>112</v>
      </c>
      <c r="I198" s="4">
        <f t="shared" si="46"/>
        <v>6</v>
      </c>
    </row>
    <row r="199" spans="1:9" x14ac:dyDescent="0.3">
      <c r="A199" s="4">
        <v>82000155</v>
      </c>
      <c r="B199" s="19" t="s">
        <v>53</v>
      </c>
      <c r="C199" s="4">
        <f t="shared" si="43"/>
        <v>30</v>
      </c>
      <c r="D199" s="4">
        <f t="shared" si="43"/>
        <v>160</v>
      </c>
      <c r="E199" s="4">
        <f t="shared" si="47"/>
        <v>9060</v>
      </c>
      <c r="F199" s="26">
        <f t="shared" si="44"/>
        <v>15</v>
      </c>
      <c r="G199" s="4">
        <f t="shared" si="48"/>
        <v>112</v>
      </c>
      <c r="H199" s="4">
        <f t="shared" si="45"/>
        <v>120</v>
      </c>
      <c r="I199" s="4">
        <f t="shared" si="46"/>
        <v>7</v>
      </c>
    </row>
    <row r="200" spans="1:9" x14ac:dyDescent="0.3">
      <c r="A200" s="4">
        <v>82000156</v>
      </c>
      <c r="B200" s="19" t="s">
        <v>53</v>
      </c>
      <c r="C200" s="4">
        <f t="shared" si="43"/>
        <v>50</v>
      </c>
      <c r="D200" s="4">
        <f t="shared" si="43"/>
        <v>130</v>
      </c>
      <c r="E200" s="4">
        <f t="shared" si="47"/>
        <v>9190</v>
      </c>
      <c r="F200" s="26">
        <f t="shared" si="44"/>
        <v>16</v>
      </c>
      <c r="G200" s="4">
        <f t="shared" si="48"/>
        <v>120</v>
      </c>
      <c r="H200" s="4">
        <f t="shared" si="45"/>
        <v>128</v>
      </c>
      <c r="I200" s="4">
        <f t="shared" si="46"/>
        <v>7</v>
      </c>
    </row>
    <row r="201" spans="1:9" x14ac:dyDescent="0.3">
      <c r="A201" s="4">
        <v>82000157</v>
      </c>
      <c r="B201" s="19" t="s">
        <v>53</v>
      </c>
      <c r="C201" s="4">
        <f t="shared" si="43"/>
        <v>30</v>
      </c>
      <c r="D201" s="4">
        <f t="shared" si="43"/>
        <v>100</v>
      </c>
      <c r="E201" s="4">
        <f t="shared" si="47"/>
        <v>9290</v>
      </c>
      <c r="F201" s="26">
        <f t="shared" si="44"/>
        <v>17</v>
      </c>
      <c r="G201" s="4">
        <f t="shared" si="48"/>
        <v>128</v>
      </c>
      <c r="H201" s="4">
        <f t="shared" si="45"/>
        <v>136</v>
      </c>
      <c r="I201" s="4">
        <f t="shared" si="46"/>
        <v>8</v>
      </c>
    </row>
    <row r="202" spans="1:9" x14ac:dyDescent="0.3">
      <c r="A202" s="4">
        <v>82000158</v>
      </c>
      <c r="B202" s="19" t="s">
        <v>53</v>
      </c>
      <c r="C202" s="4">
        <f t="shared" si="43"/>
        <v>50</v>
      </c>
      <c r="D202" s="4">
        <f t="shared" si="43"/>
        <v>80</v>
      </c>
      <c r="E202" s="4">
        <f t="shared" si="47"/>
        <v>9370</v>
      </c>
      <c r="F202" s="26">
        <f t="shared" si="44"/>
        <v>18</v>
      </c>
      <c r="G202" s="4">
        <f t="shared" si="48"/>
        <v>136</v>
      </c>
      <c r="H202" s="4">
        <f t="shared" si="45"/>
        <v>144</v>
      </c>
      <c r="I202" s="4">
        <f t="shared" si="46"/>
        <v>8</v>
      </c>
    </row>
    <row r="203" spans="1:9" x14ac:dyDescent="0.3">
      <c r="A203" s="4">
        <v>82000159</v>
      </c>
      <c r="B203" s="19" t="s">
        <v>53</v>
      </c>
      <c r="C203" s="4">
        <f t="shared" si="43"/>
        <v>50</v>
      </c>
      <c r="D203" s="4">
        <f t="shared" si="43"/>
        <v>60</v>
      </c>
      <c r="E203" s="4">
        <f t="shared" si="47"/>
        <v>9430</v>
      </c>
      <c r="F203" s="26">
        <f t="shared" si="44"/>
        <v>19</v>
      </c>
      <c r="G203" s="4">
        <f t="shared" si="48"/>
        <v>144</v>
      </c>
      <c r="H203" s="4">
        <f t="shared" si="45"/>
        <v>152</v>
      </c>
      <c r="I203" s="4">
        <f t="shared" si="46"/>
        <v>9</v>
      </c>
    </row>
    <row r="204" spans="1:9" x14ac:dyDescent="0.3">
      <c r="A204" s="4">
        <v>82000160</v>
      </c>
      <c r="B204" s="19" t="s">
        <v>53</v>
      </c>
      <c r="C204" s="4">
        <f t="shared" si="43"/>
        <v>100</v>
      </c>
      <c r="D204" s="4">
        <f t="shared" si="43"/>
        <v>30</v>
      </c>
      <c r="E204" s="4">
        <f t="shared" si="47"/>
        <v>9460</v>
      </c>
      <c r="F204" s="26">
        <f t="shared" si="44"/>
        <v>20</v>
      </c>
      <c r="G204" s="4">
        <f t="shared" si="48"/>
        <v>152</v>
      </c>
      <c r="H204" s="4">
        <f t="shared" si="45"/>
        <v>160</v>
      </c>
      <c r="I204" s="4">
        <f t="shared" si="46"/>
        <v>9</v>
      </c>
    </row>
    <row r="205" spans="1:9" x14ac:dyDescent="0.3">
      <c r="A205" s="72">
        <v>82000363</v>
      </c>
      <c r="B205" s="19" t="s">
        <v>53</v>
      </c>
      <c r="C205" s="72">
        <v>150</v>
      </c>
      <c r="D205" s="72">
        <v>25</v>
      </c>
      <c r="E205" s="4">
        <f t="shared" si="47"/>
        <v>9485</v>
      </c>
      <c r="F205" s="74">
        <v>21</v>
      </c>
      <c r="G205" s="4">
        <f t="shared" si="48"/>
        <v>160</v>
      </c>
      <c r="H205" s="4">
        <f t="shared" si="45"/>
        <v>168</v>
      </c>
      <c r="I205" s="72">
        <v>10</v>
      </c>
    </row>
    <row r="206" spans="1:9" x14ac:dyDescent="0.3">
      <c r="A206" s="72">
        <f>A205+1</f>
        <v>82000364</v>
      </c>
      <c r="B206" s="19" t="s">
        <v>53</v>
      </c>
      <c r="C206" s="72">
        <v>200</v>
      </c>
      <c r="D206" s="72">
        <v>20</v>
      </c>
      <c r="E206" s="4">
        <f t="shared" si="47"/>
        <v>9505</v>
      </c>
      <c r="F206" s="74">
        <v>22</v>
      </c>
      <c r="G206" s="4">
        <f t="shared" si="48"/>
        <v>168</v>
      </c>
      <c r="H206" s="4">
        <f t="shared" si="45"/>
        <v>176</v>
      </c>
      <c r="I206" s="72">
        <v>10</v>
      </c>
    </row>
    <row r="207" spans="1:9" x14ac:dyDescent="0.3">
      <c r="A207" s="72">
        <f t="shared" ref="A207:A210" si="49">A206+1</f>
        <v>82000365</v>
      </c>
      <c r="B207" s="19" t="s">
        <v>53</v>
      </c>
      <c r="C207" s="72">
        <v>250</v>
      </c>
      <c r="D207" s="72">
        <v>15</v>
      </c>
      <c r="E207" s="4">
        <f t="shared" si="47"/>
        <v>9520</v>
      </c>
      <c r="F207" s="74">
        <v>23</v>
      </c>
      <c r="G207" s="4">
        <f t="shared" si="48"/>
        <v>176</v>
      </c>
      <c r="H207" s="4">
        <f t="shared" si="45"/>
        <v>184</v>
      </c>
      <c r="I207" s="72">
        <v>11</v>
      </c>
    </row>
    <row r="208" spans="1:9" x14ac:dyDescent="0.3">
      <c r="A208" s="72">
        <f t="shared" si="49"/>
        <v>82000366</v>
      </c>
      <c r="B208" s="19" t="s">
        <v>53</v>
      </c>
      <c r="C208" s="72">
        <v>300</v>
      </c>
      <c r="D208" s="72">
        <v>10</v>
      </c>
      <c r="E208" s="4">
        <f t="shared" si="47"/>
        <v>9530</v>
      </c>
      <c r="F208" s="74">
        <v>24</v>
      </c>
      <c r="G208" s="4">
        <f t="shared" si="48"/>
        <v>184</v>
      </c>
      <c r="H208" s="4">
        <f t="shared" si="45"/>
        <v>192</v>
      </c>
      <c r="I208" s="72">
        <v>11</v>
      </c>
    </row>
    <row r="209" spans="1:9" x14ac:dyDescent="0.3">
      <c r="A209" s="72">
        <f t="shared" si="49"/>
        <v>82000367</v>
      </c>
      <c r="B209" s="19" t="s">
        <v>53</v>
      </c>
      <c r="C209" s="72">
        <v>350</v>
      </c>
      <c r="D209" s="72">
        <v>8</v>
      </c>
      <c r="E209" s="4">
        <f t="shared" si="47"/>
        <v>9538</v>
      </c>
      <c r="F209" s="74">
        <v>25</v>
      </c>
      <c r="G209" s="4">
        <f t="shared" si="48"/>
        <v>192</v>
      </c>
      <c r="H209" s="4">
        <f t="shared" si="45"/>
        <v>200</v>
      </c>
      <c r="I209" s="72">
        <v>12</v>
      </c>
    </row>
    <row r="210" spans="1:9" x14ac:dyDescent="0.3">
      <c r="A210" s="72">
        <f t="shared" si="49"/>
        <v>82000368</v>
      </c>
      <c r="B210" s="19" t="s">
        <v>53</v>
      </c>
      <c r="C210" s="72">
        <v>400</v>
      </c>
      <c r="D210" s="72">
        <v>4</v>
      </c>
      <c r="E210" s="4">
        <f t="shared" si="47"/>
        <v>9542</v>
      </c>
      <c r="F210" s="74">
        <v>26</v>
      </c>
      <c r="G210" s="4">
        <f t="shared" si="48"/>
        <v>200</v>
      </c>
      <c r="H210" s="4">
        <v>228</v>
      </c>
      <c r="I210" s="72">
        <v>12</v>
      </c>
    </row>
    <row r="211" spans="1:9" x14ac:dyDescent="0.3">
      <c r="A211" s="4">
        <v>82000161</v>
      </c>
      <c r="B211" s="19" t="s">
        <v>54</v>
      </c>
      <c r="C211" s="4">
        <f t="shared" ref="C211:D230" si="50">C185</f>
        <v>0</v>
      </c>
      <c r="D211" s="4">
        <f t="shared" si="50"/>
        <v>1000</v>
      </c>
      <c r="E211" s="4">
        <f>D211</f>
        <v>1000</v>
      </c>
      <c r="F211" s="26">
        <f t="shared" ref="F211:I230" si="51">F185</f>
        <v>1</v>
      </c>
      <c r="G211" s="4">
        <f t="shared" si="51"/>
        <v>1</v>
      </c>
      <c r="H211" s="4">
        <f t="shared" si="51"/>
        <v>8</v>
      </c>
      <c r="I211" s="4">
        <f t="shared" si="51"/>
        <v>1</v>
      </c>
    </row>
    <row r="212" spans="1:9" x14ac:dyDescent="0.3">
      <c r="A212" s="4">
        <v>82000162</v>
      </c>
      <c r="B212" s="19" t="s">
        <v>54</v>
      </c>
      <c r="C212" s="4">
        <f t="shared" si="50"/>
        <v>0</v>
      </c>
      <c r="D212" s="4">
        <f t="shared" si="50"/>
        <v>950</v>
      </c>
      <c r="E212" s="4">
        <f t="shared" ref="E212:E236" si="52">D212+E211</f>
        <v>1950</v>
      </c>
      <c r="F212" s="26">
        <f t="shared" si="51"/>
        <v>2</v>
      </c>
      <c r="G212" s="4">
        <f t="shared" si="51"/>
        <v>8</v>
      </c>
      <c r="H212" s="4">
        <f t="shared" si="51"/>
        <v>16</v>
      </c>
      <c r="I212" s="4">
        <f t="shared" si="51"/>
        <v>1</v>
      </c>
    </row>
    <row r="213" spans="1:9" x14ac:dyDescent="0.3">
      <c r="A213" s="4">
        <v>82000163</v>
      </c>
      <c r="B213" s="19" t="s">
        <v>54</v>
      </c>
      <c r="C213" s="4">
        <f t="shared" si="50"/>
        <v>0</v>
      </c>
      <c r="D213" s="4">
        <f t="shared" si="50"/>
        <v>900</v>
      </c>
      <c r="E213" s="4">
        <f t="shared" si="52"/>
        <v>2850</v>
      </c>
      <c r="F213" s="26">
        <f t="shared" si="51"/>
        <v>3</v>
      </c>
      <c r="G213" s="4">
        <f t="shared" si="51"/>
        <v>16</v>
      </c>
      <c r="H213" s="4">
        <f t="shared" si="51"/>
        <v>24</v>
      </c>
      <c r="I213" s="4">
        <f t="shared" si="51"/>
        <v>1</v>
      </c>
    </row>
    <row r="214" spans="1:9" x14ac:dyDescent="0.3">
      <c r="A214" s="4">
        <v>82000164</v>
      </c>
      <c r="B214" s="19" t="s">
        <v>54</v>
      </c>
      <c r="C214" s="4">
        <f t="shared" si="50"/>
        <v>0</v>
      </c>
      <c r="D214" s="4">
        <f t="shared" si="50"/>
        <v>850</v>
      </c>
      <c r="E214" s="4">
        <f t="shared" si="52"/>
        <v>3700</v>
      </c>
      <c r="F214" s="26">
        <f t="shared" si="51"/>
        <v>4</v>
      </c>
      <c r="G214" s="4">
        <f t="shared" si="51"/>
        <v>24</v>
      </c>
      <c r="H214" s="4">
        <f t="shared" si="51"/>
        <v>32</v>
      </c>
      <c r="I214" s="4">
        <f t="shared" si="51"/>
        <v>2</v>
      </c>
    </row>
    <row r="215" spans="1:9" x14ac:dyDescent="0.3">
      <c r="A215" s="4">
        <v>82000165</v>
      </c>
      <c r="B215" s="19" t="s">
        <v>54</v>
      </c>
      <c r="C215" s="4">
        <f t="shared" si="50"/>
        <v>0</v>
      </c>
      <c r="D215" s="4">
        <f t="shared" si="50"/>
        <v>800</v>
      </c>
      <c r="E215" s="4">
        <f t="shared" si="52"/>
        <v>4500</v>
      </c>
      <c r="F215" s="26">
        <f t="shared" si="51"/>
        <v>5</v>
      </c>
      <c r="G215" s="4">
        <f t="shared" si="51"/>
        <v>32</v>
      </c>
      <c r="H215" s="4">
        <f t="shared" si="51"/>
        <v>40</v>
      </c>
      <c r="I215" s="4">
        <f t="shared" si="51"/>
        <v>2</v>
      </c>
    </row>
    <row r="216" spans="1:9" x14ac:dyDescent="0.3">
      <c r="A216" s="4">
        <v>82000166</v>
      </c>
      <c r="B216" s="19" t="s">
        <v>54</v>
      </c>
      <c r="C216" s="4">
        <f t="shared" si="50"/>
        <v>0</v>
      </c>
      <c r="D216" s="4">
        <f t="shared" si="50"/>
        <v>750</v>
      </c>
      <c r="E216" s="4">
        <f t="shared" si="52"/>
        <v>5250</v>
      </c>
      <c r="F216" s="26">
        <f t="shared" si="51"/>
        <v>6</v>
      </c>
      <c r="G216" s="4">
        <f t="shared" si="51"/>
        <v>40</v>
      </c>
      <c r="H216" s="4">
        <f t="shared" si="51"/>
        <v>48</v>
      </c>
      <c r="I216" s="4">
        <f t="shared" si="51"/>
        <v>2</v>
      </c>
    </row>
    <row r="217" spans="1:9" x14ac:dyDescent="0.3">
      <c r="A217" s="4">
        <v>82000167</v>
      </c>
      <c r="B217" s="19" t="s">
        <v>54</v>
      </c>
      <c r="C217" s="4">
        <f t="shared" si="50"/>
        <v>0</v>
      </c>
      <c r="D217" s="4">
        <f t="shared" si="50"/>
        <v>700</v>
      </c>
      <c r="E217" s="4">
        <f t="shared" si="52"/>
        <v>5950</v>
      </c>
      <c r="F217" s="26">
        <f t="shared" si="51"/>
        <v>7</v>
      </c>
      <c r="G217" s="4">
        <f t="shared" si="51"/>
        <v>48</v>
      </c>
      <c r="H217" s="4">
        <f t="shared" si="51"/>
        <v>56</v>
      </c>
      <c r="I217" s="4">
        <f t="shared" si="51"/>
        <v>3</v>
      </c>
    </row>
    <row r="218" spans="1:9" x14ac:dyDescent="0.3">
      <c r="A218" s="4">
        <v>82000168</v>
      </c>
      <c r="B218" s="19" t="s">
        <v>54</v>
      </c>
      <c r="C218" s="4">
        <f t="shared" si="50"/>
        <v>0</v>
      </c>
      <c r="D218" s="4">
        <f t="shared" si="50"/>
        <v>650</v>
      </c>
      <c r="E218" s="4">
        <f t="shared" si="52"/>
        <v>6600</v>
      </c>
      <c r="F218" s="26">
        <f t="shared" si="51"/>
        <v>8</v>
      </c>
      <c r="G218" s="4">
        <f t="shared" si="51"/>
        <v>56</v>
      </c>
      <c r="H218" s="4">
        <f t="shared" si="51"/>
        <v>64</v>
      </c>
      <c r="I218" s="4">
        <f t="shared" si="51"/>
        <v>3</v>
      </c>
    </row>
    <row r="219" spans="1:9" x14ac:dyDescent="0.3">
      <c r="A219" s="4">
        <v>82000169</v>
      </c>
      <c r="B219" s="19" t="s">
        <v>54</v>
      </c>
      <c r="C219" s="4">
        <f t="shared" si="50"/>
        <v>0</v>
      </c>
      <c r="D219" s="4">
        <f t="shared" si="50"/>
        <v>600</v>
      </c>
      <c r="E219" s="4">
        <f t="shared" si="52"/>
        <v>7200</v>
      </c>
      <c r="F219" s="26">
        <f t="shared" si="51"/>
        <v>9</v>
      </c>
      <c r="G219" s="4">
        <f t="shared" si="51"/>
        <v>64</v>
      </c>
      <c r="H219" s="4">
        <f t="shared" si="51"/>
        <v>72</v>
      </c>
      <c r="I219" s="4">
        <f t="shared" si="51"/>
        <v>4</v>
      </c>
    </row>
    <row r="220" spans="1:9" x14ac:dyDescent="0.3">
      <c r="A220" s="4">
        <v>82000170</v>
      </c>
      <c r="B220" s="19" t="s">
        <v>54</v>
      </c>
      <c r="C220" s="4">
        <f t="shared" si="50"/>
        <v>30</v>
      </c>
      <c r="D220" s="4">
        <f t="shared" si="50"/>
        <v>550</v>
      </c>
      <c r="E220" s="4">
        <f t="shared" si="52"/>
        <v>7750</v>
      </c>
      <c r="F220" s="26">
        <f t="shared" si="51"/>
        <v>10</v>
      </c>
      <c r="G220" s="4">
        <f t="shared" si="51"/>
        <v>72</v>
      </c>
      <c r="H220" s="4">
        <f t="shared" si="51"/>
        <v>80</v>
      </c>
      <c r="I220" s="4">
        <f t="shared" si="51"/>
        <v>4</v>
      </c>
    </row>
    <row r="221" spans="1:9" x14ac:dyDescent="0.3">
      <c r="A221" s="4">
        <v>82000171</v>
      </c>
      <c r="B221" s="19" t="s">
        <v>54</v>
      </c>
      <c r="C221" s="4">
        <f t="shared" si="50"/>
        <v>10</v>
      </c>
      <c r="D221" s="4">
        <f t="shared" si="50"/>
        <v>400</v>
      </c>
      <c r="E221" s="4">
        <f t="shared" si="52"/>
        <v>8150</v>
      </c>
      <c r="F221" s="26">
        <f t="shared" si="51"/>
        <v>11</v>
      </c>
      <c r="G221" s="4">
        <f t="shared" si="51"/>
        <v>80</v>
      </c>
      <c r="H221" s="4">
        <f t="shared" si="51"/>
        <v>88</v>
      </c>
      <c r="I221" s="4">
        <f t="shared" si="51"/>
        <v>5</v>
      </c>
    </row>
    <row r="222" spans="1:9" x14ac:dyDescent="0.3">
      <c r="A222" s="4">
        <v>82000172</v>
      </c>
      <c r="B222" s="19" t="s">
        <v>54</v>
      </c>
      <c r="C222" s="4">
        <f t="shared" si="50"/>
        <v>30</v>
      </c>
      <c r="D222" s="4">
        <f t="shared" si="50"/>
        <v>300</v>
      </c>
      <c r="E222" s="4">
        <f t="shared" si="52"/>
        <v>8450</v>
      </c>
      <c r="F222" s="26">
        <f t="shared" si="51"/>
        <v>12</v>
      </c>
      <c r="G222" s="4">
        <f t="shared" si="51"/>
        <v>88</v>
      </c>
      <c r="H222" s="4">
        <f t="shared" si="51"/>
        <v>96</v>
      </c>
      <c r="I222" s="4">
        <f t="shared" si="51"/>
        <v>5</v>
      </c>
    </row>
    <row r="223" spans="1:9" x14ac:dyDescent="0.3">
      <c r="A223" s="4">
        <v>82000173</v>
      </c>
      <c r="B223" s="19" t="s">
        <v>54</v>
      </c>
      <c r="C223" s="4">
        <f t="shared" si="50"/>
        <v>10</v>
      </c>
      <c r="D223" s="4">
        <f t="shared" si="50"/>
        <v>250</v>
      </c>
      <c r="E223" s="4">
        <f t="shared" si="52"/>
        <v>8700</v>
      </c>
      <c r="F223" s="26">
        <f t="shared" si="51"/>
        <v>13</v>
      </c>
      <c r="G223" s="4">
        <f t="shared" si="51"/>
        <v>96</v>
      </c>
      <c r="H223" s="4">
        <f t="shared" si="51"/>
        <v>104</v>
      </c>
      <c r="I223" s="4">
        <f t="shared" si="51"/>
        <v>6</v>
      </c>
    </row>
    <row r="224" spans="1:9" x14ac:dyDescent="0.3">
      <c r="A224" s="4">
        <v>82000174</v>
      </c>
      <c r="B224" s="19" t="s">
        <v>54</v>
      </c>
      <c r="C224" s="4">
        <f t="shared" si="50"/>
        <v>30</v>
      </c>
      <c r="D224" s="4">
        <f t="shared" si="50"/>
        <v>200</v>
      </c>
      <c r="E224" s="4">
        <f t="shared" si="52"/>
        <v>8900</v>
      </c>
      <c r="F224" s="26">
        <f t="shared" si="51"/>
        <v>14</v>
      </c>
      <c r="G224" s="4">
        <f t="shared" si="51"/>
        <v>104</v>
      </c>
      <c r="H224" s="4">
        <f t="shared" si="51"/>
        <v>112</v>
      </c>
      <c r="I224" s="4">
        <f t="shared" si="51"/>
        <v>6</v>
      </c>
    </row>
    <row r="225" spans="1:9" x14ac:dyDescent="0.3">
      <c r="A225" s="4">
        <v>82000175</v>
      </c>
      <c r="B225" s="19" t="s">
        <v>54</v>
      </c>
      <c r="C225" s="4">
        <f t="shared" si="50"/>
        <v>30</v>
      </c>
      <c r="D225" s="4">
        <f t="shared" si="50"/>
        <v>160</v>
      </c>
      <c r="E225" s="4">
        <f t="shared" si="52"/>
        <v>9060</v>
      </c>
      <c r="F225" s="26">
        <f t="shared" si="51"/>
        <v>15</v>
      </c>
      <c r="G225" s="4">
        <f t="shared" si="51"/>
        <v>112</v>
      </c>
      <c r="H225" s="4">
        <f t="shared" si="51"/>
        <v>120</v>
      </c>
      <c r="I225" s="4">
        <f t="shared" si="51"/>
        <v>7</v>
      </c>
    </row>
    <row r="226" spans="1:9" x14ac:dyDescent="0.3">
      <c r="A226" s="4">
        <v>82000176</v>
      </c>
      <c r="B226" s="19" t="s">
        <v>54</v>
      </c>
      <c r="C226" s="4">
        <f t="shared" si="50"/>
        <v>50</v>
      </c>
      <c r="D226" s="4">
        <f t="shared" si="50"/>
        <v>130</v>
      </c>
      <c r="E226" s="4">
        <f t="shared" si="52"/>
        <v>9190</v>
      </c>
      <c r="F226" s="26">
        <f t="shared" si="51"/>
        <v>16</v>
      </c>
      <c r="G226" s="4">
        <f t="shared" si="51"/>
        <v>120</v>
      </c>
      <c r="H226" s="4">
        <f t="shared" si="51"/>
        <v>128</v>
      </c>
      <c r="I226" s="4">
        <f t="shared" si="51"/>
        <v>7</v>
      </c>
    </row>
    <row r="227" spans="1:9" x14ac:dyDescent="0.3">
      <c r="A227" s="4">
        <v>82000177</v>
      </c>
      <c r="B227" s="19" t="s">
        <v>54</v>
      </c>
      <c r="C227" s="4">
        <f t="shared" si="50"/>
        <v>30</v>
      </c>
      <c r="D227" s="4">
        <f t="shared" si="50"/>
        <v>100</v>
      </c>
      <c r="E227" s="4">
        <f t="shared" si="52"/>
        <v>9290</v>
      </c>
      <c r="F227" s="26">
        <f t="shared" si="51"/>
        <v>17</v>
      </c>
      <c r="G227" s="4">
        <f t="shared" si="51"/>
        <v>128</v>
      </c>
      <c r="H227" s="4">
        <f t="shared" si="51"/>
        <v>136</v>
      </c>
      <c r="I227" s="4">
        <f t="shared" si="51"/>
        <v>8</v>
      </c>
    </row>
    <row r="228" spans="1:9" x14ac:dyDescent="0.3">
      <c r="A228" s="4">
        <v>82000178</v>
      </c>
      <c r="B228" s="19" t="s">
        <v>54</v>
      </c>
      <c r="C228" s="4">
        <f t="shared" si="50"/>
        <v>50</v>
      </c>
      <c r="D228" s="4">
        <f t="shared" si="50"/>
        <v>80</v>
      </c>
      <c r="E228" s="4">
        <f t="shared" si="52"/>
        <v>9370</v>
      </c>
      <c r="F228" s="26">
        <f t="shared" si="51"/>
        <v>18</v>
      </c>
      <c r="G228" s="4">
        <f t="shared" si="51"/>
        <v>136</v>
      </c>
      <c r="H228" s="4">
        <f t="shared" si="51"/>
        <v>144</v>
      </c>
      <c r="I228" s="4">
        <f t="shared" si="51"/>
        <v>8</v>
      </c>
    </row>
    <row r="229" spans="1:9" x14ac:dyDescent="0.3">
      <c r="A229" s="4">
        <v>82000179</v>
      </c>
      <c r="B229" s="19" t="s">
        <v>54</v>
      </c>
      <c r="C229" s="4">
        <f t="shared" si="50"/>
        <v>50</v>
      </c>
      <c r="D229" s="4">
        <f t="shared" si="50"/>
        <v>60</v>
      </c>
      <c r="E229" s="4">
        <f t="shared" si="52"/>
        <v>9430</v>
      </c>
      <c r="F229" s="26">
        <f t="shared" si="51"/>
        <v>19</v>
      </c>
      <c r="G229" s="4">
        <f t="shared" si="51"/>
        <v>144</v>
      </c>
      <c r="H229" s="4">
        <f t="shared" si="51"/>
        <v>152</v>
      </c>
      <c r="I229" s="4">
        <f t="shared" si="51"/>
        <v>9</v>
      </c>
    </row>
    <row r="230" spans="1:9" x14ac:dyDescent="0.3">
      <c r="A230" s="4">
        <v>82000180</v>
      </c>
      <c r="B230" s="19" t="s">
        <v>54</v>
      </c>
      <c r="C230" s="4">
        <f t="shared" si="50"/>
        <v>100</v>
      </c>
      <c r="D230" s="4">
        <f t="shared" si="50"/>
        <v>30</v>
      </c>
      <c r="E230" s="4">
        <f t="shared" si="52"/>
        <v>9460</v>
      </c>
      <c r="F230" s="26">
        <f t="shared" si="51"/>
        <v>20</v>
      </c>
      <c r="G230" s="4">
        <f t="shared" si="51"/>
        <v>152</v>
      </c>
      <c r="H230" s="4">
        <f t="shared" si="51"/>
        <v>160</v>
      </c>
      <c r="I230" s="4">
        <f t="shared" si="51"/>
        <v>9</v>
      </c>
    </row>
    <row r="231" spans="1:9" x14ac:dyDescent="0.3">
      <c r="A231" s="72">
        <v>82000369</v>
      </c>
      <c r="B231" s="19" t="s">
        <v>54</v>
      </c>
      <c r="C231" s="72">
        <v>150</v>
      </c>
      <c r="D231" s="72">
        <v>25</v>
      </c>
      <c r="E231" s="4">
        <f t="shared" si="52"/>
        <v>9485</v>
      </c>
      <c r="F231" s="74">
        <v>21</v>
      </c>
      <c r="G231" s="4">
        <f t="shared" ref="G231:G236" si="53">G230+$G$186</f>
        <v>160</v>
      </c>
      <c r="H231" s="4">
        <f t="shared" ref="H231:H235" si="54">G232</f>
        <v>168</v>
      </c>
      <c r="I231" s="72">
        <v>10</v>
      </c>
    </row>
    <row r="232" spans="1:9" x14ac:dyDescent="0.3">
      <c r="A232" s="72">
        <f>A231+1</f>
        <v>82000370</v>
      </c>
      <c r="B232" s="19" t="s">
        <v>54</v>
      </c>
      <c r="C232" s="72">
        <v>200</v>
      </c>
      <c r="D232" s="72">
        <v>20</v>
      </c>
      <c r="E232" s="4">
        <f t="shared" si="52"/>
        <v>9505</v>
      </c>
      <c r="F232" s="74">
        <v>22</v>
      </c>
      <c r="G232" s="4">
        <f t="shared" si="53"/>
        <v>168</v>
      </c>
      <c r="H232" s="4">
        <f t="shared" si="54"/>
        <v>176</v>
      </c>
      <c r="I232" s="72">
        <v>10</v>
      </c>
    </row>
    <row r="233" spans="1:9" x14ac:dyDescent="0.3">
      <c r="A233" s="72">
        <f t="shared" ref="A233:A236" si="55">A232+1</f>
        <v>82000371</v>
      </c>
      <c r="B233" s="19" t="s">
        <v>54</v>
      </c>
      <c r="C233" s="72">
        <v>250</v>
      </c>
      <c r="D233" s="72">
        <v>15</v>
      </c>
      <c r="E233" s="4">
        <f t="shared" si="52"/>
        <v>9520</v>
      </c>
      <c r="F233" s="74">
        <v>23</v>
      </c>
      <c r="G233" s="4">
        <f t="shared" si="53"/>
        <v>176</v>
      </c>
      <c r="H233" s="4">
        <f t="shared" si="54"/>
        <v>184</v>
      </c>
      <c r="I233" s="72">
        <v>11</v>
      </c>
    </row>
    <row r="234" spans="1:9" x14ac:dyDescent="0.3">
      <c r="A234" s="72">
        <f t="shared" si="55"/>
        <v>82000372</v>
      </c>
      <c r="B234" s="19" t="s">
        <v>54</v>
      </c>
      <c r="C234" s="72">
        <v>300</v>
      </c>
      <c r="D234" s="72">
        <v>10</v>
      </c>
      <c r="E234" s="4">
        <f t="shared" si="52"/>
        <v>9530</v>
      </c>
      <c r="F234" s="74">
        <v>24</v>
      </c>
      <c r="G234" s="4">
        <f t="shared" si="53"/>
        <v>184</v>
      </c>
      <c r="H234" s="4">
        <f t="shared" si="54"/>
        <v>192</v>
      </c>
      <c r="I234" s="72">
        <v>11</v>
      </c>
    </row>
    <row r="235" spans="1:9" x14ac:dyDescent="0.3">
      <c r="A235" s="72">
        <f t="shared" si="55"/>
        <v>82000373</v>
      </c>
      <c r="B235" s="19" t="s">
        <v>54</v>
      </c>
      <c r="C235" s="72">
        <v>350</v>
      </c>
      <c r="D235" s="72">
        <v>8</v>
      </c>
      <c r="E235" s="4">
        <f t="shared" si="52"/>
        <v>9538</v>
      </c>
      <c r="F235" s="74">
        <v>25</v>
      </c>
      <c r="G235" s="4">
        <f t="shared" si="53"/>
        <v>192</v>
      </c>
      <c r="H235" s="4">
        <f t="shared" si="54"/>
        <v>200</v>
      </c>
      <c r="I235" s="72">
        <v>12</v>
      </c>
    </row>
    <row r="236" spans="1:9" x14ac:dyDescent="0.3">
      <c r="A236" s="72">
        <f t="shared" si="55"/>
        <v>82000374</v>
      </c>
      <c r="B236" s="19" t="s">
        <v>54</v>
      </c>
      <c r="C236" s="72">
        <v>400</v>
      </c>
      <c r="D236" s="72">
        <v>4</v>
      </c>
      <c r="E236" s="4">
        <f t="shared" si="52"/>
        <v>9542</v>
      </c>
      <c r="F236" s="74">
        <v>26</v>
      </c>
      <c r="G236" s="4">
        <f t="shared" si="53"/>
        <v>200</v>
      </c>
      <c r="H236" s="4">
        <v>228</v>
      </c>
      <c r="I236" s="72">
        <v>12</v>
      </c>
    </row>
    <row r="237" spans="1:9" x14ac:dyDescent="0.3">
      <c r="A237" s="4">
        <v>82000181</v>
      </c>
      <c r="B237" s="19" t="s">
        <v>55</v>
      </c>
      <c r="C237" s="4">
        <f t="shared" ref="C237:D256" si="56">C211</f>
        <v>0</v>
      </c>
      <c r="D237" s="4">
        <f t="shared" si="56"/>
        <v>1000</v>
      </c>
      <c r="E237" s="4">
        <f>D237</f>
        <v>1000</v>
      </c>
      <c r="F237" s="26">
        <f t="shared" ref="F237:F256" si="57">F211</f>
        <v>1</v>
      </c>
      <c r="G237" s="4">
        <v>1</v>
      </c>
      <c r="H237" s="4">
        <f t="shared" ref="H237:H261" si="58">G238</f>
        <v>12</v>
      </c>
      <c r="I237" s="4">
        <f t="shared" ref="I237:I256" si="59">I211</f>
        <v>1</v>
      </c>
    </row>
    <row r="238" spans="1:9" x14ac:dyDescent="0.3">
      <c r="A238" s="4">
        <v>82000182</v>
      </c>
      <c r="B238" s="19" t="s">
        <v>55</v>
      </c>
      <c r="C238" s="4">
        <f t="shared" si="56"/>
        <v>0</v>
      </c>
      <c r="D238" s="4">
        <f t="shared" si="56"/>
        <v>950</v>
      </c>
      <c r="E238" s="4">
        <f t="shared" ref="E238:E262" si="60">D238+E237</f>
        <v>1950</v>
      </c>
      <c r="F238" s="26">
        <f t="shared" si="57"/>
        <v>2</v>
      </c>
      <c r="G238" s="4">
        <v>12</v>
      </c>
      <c r="H238" s="4">
        <f t="shared" si="58"/>
        <v>24</v>
      </c>
      <c r="I238" s="4">
        <f t="shared" si="59"/>
        <v>1</v>
      </c>
    </row>
    <row r="239" spans="1:9" x14ac:dyDescent="0.3">
      <c r="A239" s="4">
        <v>82000183</v>
      </c>
      <c r="B239" s="19" t="s">
        <v>55</v>
      </c>
      <c r="C239" s="4">
        <f t="shared" si="56"/>
        <v>0</v>
      </c>
      <c r="D239" s="4">
        <f t="shared" si="56"/>
        <v>900</v>
      </c>
      <c r="E239" s="4">
        <f t="shared" si="60"/>
        <v>2850</v>
      </c>
      <c r="F239" s="26">
        <f t="shared" si="57"/>
        <v>3</v>
      </c>
      <c r="G239" s="4">
        <f t="shared" ref="G239:G262" si="61">G238+$G$238</f>
        <v>24</v>
      </c>
      <c r="H239" s="4">
        <f t="shared" si="58"/>
        <v>36</v>
      </c>
      <c r="I239" s="4">
        <f t="shared" si="59"/>
        <v>1</v>
      </c>
    </row>
    <row r="240" spans="1:9" x14ac:dyDescent="0.3">
      <c r="A240" s="4">
        <v>82000184</v>
      </c>
      <c r="B240" s="19" t="s">
        <v>55</v>
      </c>
      <c r="C240" s="4">
        <f t="shared" si="56"/>
        <v>0</v>
      </c>
      <c r="D240" s="4">
        <f t="shared" si="56"/>
        <v>850</v>
      </c>
      <c r="E240" s="4">
        <f t="shared" si="60"/>
        <v>3700</v>
      </c>
      <c r="F240" s="26">
        <f t="shared" si="57"/>
        <v>4</v>
      </c>
      <c r="G240" s="4">
        <f t="shared" si="61"/>
        <v>36</v>
      </c>
      <c r="H240" s="4">
        <f t="shared" si="58"/>
        <v>48</v>
      </c>
      <c r="I240" s="4">
        <f t="shared" si="59"/>
        <v>2</v>
      </c>
    </row>
    <row r="241" spans="1:9" x14ac:dyDescent="0.3">
      <c r="A241" s="4">
        <v>82000185</v>
      </c>
      <c r="B241" s="19" t="s">
        <v>55</v>
      </c>
      <c r="C241" s="4">
        <f t="shared" si="56"/>
        <v>0</v>
      </c>
      <c r="D241" s="4">
        <f t="shared" si="56"/>
        <v>800</v>
      </c>
      <c r="E241" s="4">
        <f t="shared" si="60"/>
        <v>4500</v>
      </c>
      <c r="F241" s="26">
        <f t="shared" si="57"/>
        <v>5</v>
      </c>
      <c r="G241" s="4">
        <f t="shared" si="61"/>
        <v>48</v>
      </c>
      <c r="H241" s="4">
        <f t="shared" si="58"/>
        <v>60</v>
      </c>
      <c r="I241" s="4">
        <f t="shared" si="59"/>
        <v>2</v>
      </c>
    </row>
    <row r="242" spans="1:9" x14ac:dyDescent="0.3">
      <c r="A242" s="4">
        <v>82000186</v>
      </c>
      <c r="B242" s="19" t="s">
        <v>55</v>
      </c>
      <c r="C242" s="4">
        <f t="shared" si="56"/>
        <v>0</v>
      </c>
      <c r="D242" s="4">
        <f t="shared" si="56"/>
        <v>750</v>
      </c>
      <c r="E242" s="4">
        <f t="shared" si="60"/>
        <v>5250</v>
      </c>
      <c r="F242" s="26">
        <f t="shared" si="57"/>
        <v>6</v>
      </c>
      <c r="G242" s="4">
        <f t="shared" si="61"/>
        <v>60</v>
      </c>
      <c r="H242" s="4">
        <f t="shared" si="58"/>
        <v>72</v>
      </c>
      <c r="I242" s="4">
        <f t="shared" si="59"/>
        <v>2</v>
      </c>
    </row>
    <row r="243" spans="1:9" x14ac:dyDescent="0.3">
      <c r="A243" s="4">
        <v>82000187</v>
      </c>
      <c r="B243" s="19" t="s">
        <v>55</v>
      </c>
      <c r="C243" s="4">
        <f t="shared" si="56"/>
        <v>0</v>
      </c>
      <c r="D243" s="4">
        <f t="shared" si="56"/>
        <v>700</v>
      </c>
      <c r="E243" s="4">
        <f t="shared" si="60"/>
        <v>5950</v>
      </c>
      <c r="F243" s="26">
        <f t="shared" si="57"/>
        <v>7</v>
      </c>
      <c r="G243" s="4">
        <f t="shared" si="61"/>
        <v>72</v>
      </c>
      <c r="H243" s="4">
        <f t="shared" si="58"/>
        <v>84</v>
      </c>
      <c r="I243" s="4">
        <f t="shared" si="59"/>
        <v>3</v>
      </c>
    </row>
    <row r="244" spans="1:9" x14ac:dyDescent="0.3">
      <c r="A244" s="4">
        <v>82000188</v>
      </c>
      <c r="B244" s="19" t="s">
        <v>55</v>
      </c>
      <c r="C244" s="4">
        <f t="shared" si="56"/>
        <v>0</v>
      </c>
      <c r="D244" s="4">
        <f t="shared" si="56"/>
        <v>650</v>
      </c>
      <c r="E244" s="4">
        <f t="shared" si="60"/>
        <v>6600</v>
      </c>
      <c r="F244" s="26">
        <f t="shared" si="57"/>
        <v>8</v>
      </c>
      <c r="G244" s="4">
        <f t="shared" si="61"/>
        <v>84</v>
      </c>
      <c r="H244" s="4">
        <f t="shared" si="58"/>
        <v>96</v>
      </c>
      <c r="I244" s="4">
        <f t="shared" si="59"/>
        <v>3</v>
      </c>
    </row>
    <row r="245" spans="1:9" x14ac:dyDescent="0.3">
      <c r="A245" s="4">
        <v>82000189</v>
      </c>
      <c r="B245" s="19" t="s">
        <v>55</v>
      </c>
      <c r="C245" s="4">
        <f t="shared" si="56"/>
        <v>0</v>
      </c>
      <c r="D245" s="4">
        <f t="shared" si="56"/>
        <v>600</v>
      </c>
      <c r="E245" s="4">
        <f t="shared" si="60"/>
        <v>7200</v>
      </c>
      <c r="F245" s="26">
        <f t="shared" si="57"/>
        <v>9</v>
      </c>
      <c r="G245" s="4">
        <f t="shared" si="61"/>
        <v>96</v>
      </c>
      <c r="H245" s="4">
        <f t="shared" si="58"/>
        <v>108</v>
      </c>
      <c r="I245" s="4">
        <f t="shared" si="59"/>
        <v>4</v>
      </c>
    </row>
    <row r="246" spans="1:9" x14ac:dyDescent="0.3">
      <c r="A246" s="4">
        <v>82000190</v>
      </c>
      <c r="B246" s="19" t="s">
        <v>55</v>
      </c>
      <c r="C246" s="4">
        <f t="shared" si="56"/>
        <v>30</v>
      </c>
      <c r="D246" s="4">
        <f t="shared" si="56"/>
        <v>550</v>
      </c>
      <c r="E246" s="4">
        <f t="shared" si="60"/>
        <v>7750</v>
      </c>
      <c r="F246" s="26">
        <f t="shared" si="57"/>
        <v>10</v>
      </c>
      <c r="G246" s="4">
        <f t="shared" si="61"/>
        <v>108</v>
      </c>
      <c r="H246" s="4">
        <f t="shared" si="58"/>
        <v>120</v>
      </c>
      <c r="I246" s="4">
        <f t="shared" si="59"/>
        <v>4</v>
      </c>
    </row>
    <row r="247" spans="1:9" x14ac:dyDescent="0.3">
      <c r="A247" s="4">
        <v>82000191</v>
      </c>
      <c r="B247" s="19" t="s">
        <v>55</v>
      </c>
      <c r="C247" s="4">
        <f t="shared" si="56"/>
        <v>10</v>
      </c>
      <c r="D247" s="4">
        <f t="shared" si="56"/>
        <v>400</v>
      </c>
      <c r="E247" s="4">
        <f t="shared" si="60"/>
        <v>8150</v>
      </c>
      <c r="F247" s="26">
        <f t="shared" si="57"/>
        <v>11</v>
      </c>
      <c r="G247" s="4">
        <f t="shared" si="61"/>
        <v>120</v>
      </c>
      <c r="H247" s="4">
        <f t="shared" si="58"/>
        <v>132</v>
      </c>
      <c r="I247" s="4">
        <f t="shared" si="59"/>
        <v>5</v>
      </c>
    </row>
    <row r="248" spans="1:9" x14ac:dyDescent="0.3">
      <c r="A248" s="4">
        <v>82000192</v>
      </c>
      <c r="B248" s="19" t="s">
        <v>55</v>
      </c>
      <c r="C248" s="4">
        <f t="shared" si="56"/>
        <v>30</v>
      </c>
      <c r="D248" s="4">
        <f t="shared" si="56"/>
        <v>300</v>
      </c>
      <c r="E248" s="4">
        <f t="shared" si="60"/>
        <v>8450</v>
      </c>
      <c r="F248" s="26">
        <f t="shared" si="57"/>
        <v>12</v>
      </c>
      <c r="G248" s="4">
        <f t="shared" si="61"/>
        <v>132</v>
      </c>
      <c r="H248" s="4">
        <f t="shared" si="58"/>
        <v>144</v>
      </c>
      <c r="I248" s="4">
        <f t="shared" si="59"/>
        <v>5</v>
      </c>
    </row>
    <row r="249" spans="1:9" x14ac:dyDescent="0.3">
      <c r="A249" s="4">
        <v>82000193</v>
      </c>
      <c r="B249" s="19" t="s">
        <v>55</v>
      </c>
      <c r="C249" s="4">
        <f t="shared" si="56"/>
        <v>10</v>
      </c>
      <c r="D249" s="4">
        <f t="shared" si="56"/>
        <v>250</v>
      </c>
      <c r="E249" s="4">
        <f t="shared" si="60"/>
        <v>8700</v>
      </c>
      <c r="F249" s="26">
        <f t="shared" si="57"/>
        <v>13</v>
      </c>
      <c r="G249" s="4">
        <f t="shared" si="61"/>
        <v>144</v>
      </c>
      <c r="H249" s="4">
        <f t="shared" si="58"/>
        <v>156</v>
      </c>
      <c r="I249" s="4">
        <f t="shared" si="59"/>
        <v>6</v>
      </c>
    </row>
    <row r="250" spans="1:9" x14ac:dyDescent="0.3">
      <c r="A250" s="4">
        <v>82000194</v>
      </c>
      <c r="B250" s="19" t="s">
        <v>55</v>
      </c>
      <c r="C250" s="4">
        <f t="shared" si="56"/>
        <v>30</v>
      </c>
      <c r="D250" s="4">
        <f t="shared" si="56"/>
        <v>200</v>
      </c>
      <c r="E250" s="4">
        <f t="shared" si="60"/>
        <v>8900</v>
      </c>
      <c r="F250" s="26">
        <f t="shared" si="57"/>
        <v>14</v>
      </c>
      <c r="G250" s="4">
        <f t="shared" si="61"/>
        <v>156</v>
      </c>
      <c r="H250" s="4">
        <f t="shared" si="58"/>
        <v>168</v>
      </c>
      <c r="I250" s="4">
        <f t="shared" si="59"/>
        <v>6</v>
      </c>
    </row>
    <row r="251" spans="1:9" x14ac:dyDescent="0.3">
      <c r="A251" s="4">
        <v>82000195</v>
      </c>
      <c r="B251" s="19" t="s">
        <v>55</v>
      </c>
      <c r="C251" s="4">
        <f t="shared" si="56"/>
        <v>30</v>
      </c>
      <c r="D251" s="4">
        <f t="shared" si="56"/>
        <v>160</v>
      </c>
      <c r="E251" s="4">
        <f t="shared" si="60"/>
        <v>9060</v>
      </c>
      <c r="F251" s="26">
        <f t="shared" si="57"/>
        <v>15</v>
      </c>
      <c r="G251" s="4">
        <f t="shared" si="61"/>
        <v>168</v>
      </c>
      <c r="H251" s="4">
        <f t="shared" si="58"/>
        <v>180</v>
      </c>
      <c r="I251" s="4">
        <f t="shared" si="59"/>
        <v>7</v>
      </c>
    </row>
    <row r="252" spans="1:9" x14ac:dyDescent="0.3">
      <c r="A252" s="4">
        <v>82000196</v>
      </c>
      <c r="B252" s="19" t="s">
        <v>55</v>
      </c>
      <c r="C252" s="4">
        <f t="shared" si="56"/>
        <v>50</v>
      </c>
      <c r="D252" s="4">
        <f t="shared" si="56"/>
        <v>130</v>
      </c>
      <c r="E252" s="4">
        <f t="shared" si="60"/>
        <v>9190</v>
      </c>
      <c r="F252" s="26">
        <f t="shared" si="57"/>
        <v>16</v>
      </c>
      <c r="G252" s="4">
        <f t="shared" si="61"/>
        <v>180</v>
      </c>
      <c r="H252" s="4">
        <f t="shared" si="58"/>
        <v>192</v>
      </c>
      <c r="I252" s="4">
        <f t="shared" si="59"/>
        <v>7</v>
      </c>
    </row>
    <row r="253" spans="1:9" x14ac:dyDescent="0.3">
      <c r="A253" s="4">
        <v>82000197</v>
      </c>
      <c r="B253" s="19" t="s">
        <v>55</v>
      </c>
      <c r="C253" s="4">
        <f t="shared" si="56"/>
        <v>30</v>
      </c>
      <c r="D253" s="4">
        <f t="shared" si="56"/>
        <v>100</v>
      </c>
      <c r="E253" s="4">
        <f t="shared" si="60"/>
        <v>9290</v>
      </c>
      <c r="F253" s="26">
        <f t="shared" si="57"/>
        <v>17</v>
      </c>
      <c r="G253" s="4">
        <f t="shared" si="61"/>
        <v>192</v>
      </c>
      <c r="H253" s="4">
        <f t="shared" si="58"/>
        <v>204</v>
      </c>
      <c r="I253" s="4">
        <f t="shared" si="59"/>
        <v>8</v>
      </c>
    </row>
    <row r="254" spans="1:9" x14ac:dyDescent="0.3">
      <c r="A254" s="4">
        <v>82000198</v>
      </c>
      <c r="B254" s="19" t="s">
        <v>55</v>
      </c>
      <c r="C254" s="4">
        <f t="shared" si="56"/>
        <v>50</v>
      </c>
      <c r="D254" s="4">
        <f t="shared" si="56"/>
        <v>80</v>
      </c>
      <c r="E254" s="4">
        <f t="shared" si="60"/>
        <v>9370</v>
      </c>
      <c r="F254" s="26">
        <f t="shared" si="57"/>
        <v>18</v>
      </c>
      <c r="G254" s="4">
        <f t="shared" si="61"/>
        <v>204</v>
      </c>
      <c r="H254" s="4">
        <f t="shared" si="58"/>
        <v>216</v>
      </c>
      <c r="I254" s="4">
        <f t="shared" si="59"/>
        <v>8</v>
      </c>
    </row>
    <row r="255" spans="1:9" x14ac:dyDescent="0.3">
      <c r="A255" s="4">
        <v>82000199</v>
      </c>
      <c r="B255" s="19" t="s">
        <v>55</v>
      </c>
      <c r="C255" s="4">
        <f t="shared" si="56"/>
        <v>50</v>
      </c>
      <c r="D255" s="4">
        <f t="shared" si="56"/>
        <v>60</v>
      </c>
      <c r="E255" s="4">
        <f t="shared" si="60"/>
        <v>9430</v>
      </c>
      <c r="F255" s="26">
        <f t="shared" si="57"/>
        <v>19</v>
      </c>
      <c r="G255" s="4">
        <f t="shared" si="61"/>
        <v>216</v>
      </c>
      <c r="H255" s="4">
        <f t="shared" si="58"/>
        <v>228</v>
      </c>
      <c r="I255" s="4">
        <f t="shared" si="59"/>
        <v>9</v>
      </c>
    </row>
    <row r="256" spans="1:9" x14ac:dyDescent="0.3">
      <c r="A256" s="4">
        <v>82000200</v>
      </c>
      <c r="B256" s="19" t="s">
        <v>55</v>
      </c>
      <c r="C256" s="4">
        <f t="shared" si="56"/>
        <v>100</v>
      </c>
      <c r="D256" s="4">
        <f t="shared" si="56"/>
        <v>30</v>
      </c>
      <c r="E256" s="4">
        <f t="shared" si="60"/>
        <v>9460</v>
      </c>
      <c r="F256" s="26">
        <f t="shared" si="57"/>
        <v>20</v>
      </c>
      <c r="G256" s="4">
        <f t="shared" si="61"/>
        <v>228</v>
      </c>
      <c r="H256" s="4">
        <f t="shared" si="58"/>
        <v>240</v>
      </c>
      <c r="I256" s="4">
        <f t="shared" si="59"/>
        <v>9</v>
      </c>
    </row>
    <row r="257" spans="1:9" x14ac:dyDescent="0.3">
      <c r="A257" s="72">
        <v>82000375</v>
      </c>
      <c r="B257" s="19" t="s">
        <v>55</v>
      </c>
      <c r="C257" s="72">
        <v>150</v>
      </c>
      <c r="D257" s="72">
        <v>25</v>
      </c>
      <c r="E257" s="4">
        <f t="shared" si="60"/>
        <v>9485</v>
      </c>
      <c r="F257" s="74">
        <v>21</v>
      </c>
      <c r="G257" s="4">
        <f t="shared" si="61"/>
        <v>240</v>
      </c>
      <c r="H257" s="4">
        <f t="shared" si="58"/>
        <v>252</v>
      </c>
      <c r="I257" s="72">
        <v>10</v>
      </c>
    </row>
    <row r="258" spans="1:9" x14ac:dyDescent="0.3">
      <c r="A258" s="72">
        <f>A257+1</f>
        <v>82000376</v>
      </c>
      <c r="B258" s="19" t="s">
        <v>55</v>
      </c>
      <c r="C258" s="72">
        <v>200</v>
      </c>
      <c r="D258" s="72">
        <v>20</v>
      </c>
      <c r="E258" s="4">
        <f t="shared" si="60"/>
        <v>9505</v>
      </c>
      <c r="F258" s="74">
        <v>22</v>
      </c>
      <c r="G258" s="4">
        <f t="shared" si="61"/>
        <v>252</v>
      </c>
      <c r="H258" s="4">
        <f t="shared" si="58"/>
        <v>264</v>
      </c>
      <c r="I258" s="72">
        <v>10</v>
      </c>
    </row>
    <row r="259" spans="1:9" x14ac:dyDescent="0.3">
      <c r="A259" s="72">
        <f t="shared" ref="A259:A262" si="62">A258+1</f>
        <v>82000377</v>
      </c>
      <c r="B259" s="19" t="s">
        <v>55</v>
      </c>
      <c r="C259" s="72">
        <v>250</v>
      </c>
      <c r="D259" s="72">
        <v>15</v>
      </c>
      <c r="E259" s="4">
        <f t="shared" si="60"/>
        <v>9520</v>
      </c>
      <c r="F259" s="74">
        <v>23</v>
      </c>
      <c r="G259" s="4">
        <f t="shared" si="61"/>
        <v>264</v>
      </c>
      <c r="H259" s="4">
        <f t="shared" si="58"/>
        <v>276</v>
      </c>
      <c r="I259" s="72">
        <v>11</v>
      </c>
    </row>
    <row r="260" spans="1:9" x14ac:dyDescent="0.3">
      <c r="A260" s="72">
        <f t="shared" si="62"/>
        <v>82000378</v>
      </c>
      <c r="B260" s="19" t="s">
        <v>55</v>
      </c>
      <c r="C260" s="72">
        <v>300</v>
      </c>
      <c r="D260" s="72">
        <v>10</v>
      </c>
      <c r="E260" s="4">
        <f t="shared" si="60"/>
        <v>9530</v>
      </c>
      <c r="F260" s="74">
        <v>24</v>
      </c>
      <c r="G260" s="4">
        <f t="shared" si="61"/>
        <v>276</v>
      </c>
      <c r="H260" s="4">
        <f t="shared" si="58"/>
        <v>288</v>
      </c>
      <c r="I260" s="72">
        <v>11</v>
      </c>
    </row>
    <row r="261" spans="1:9" x14ac:dyDescent="0.3">
      <c r="A261" s="72">
        <f t="shared" si="62"/>
        <v>82000379</v>
      </c>
      <c r="B261" s="19" t="s">
        <v>55</v>
      </c>
      <c r="C261" s="72">
        <v>350</v>
      </c>
      <c r="D261" s="72">
        <v>8</v>
      </c>
      <c r="E261" s="4">
        <f t="shared" si="60"/>
        <v>9538</v>
      </c>
      <c r="F261" s="74">
        <v>25</v>
      </c>
      <c r="G261" s="4">
        <f t="shared" si="61"/>
        <v>288</v>
      </c>
      <c r="H261" s="4">
        <f t="shared" si="58"/>
        <v>300</v>
      </c>
      <c r="I261" s="72">
        <v>12</v>
      </c>
    </row>
    <row r="262" spans="1:9" x14ac:dyDescent="0.3">
      <c r="A262" s="72">
        <f t="shared" si="62"/>
        <v>82000380</v>
      </c>
      <c r="B262" s="19" t="s">
        <v>55</v>
      </c>
      <c r="C262" s="72">
        <v>400</v>
      </c>
      <c r="D262" s="72">
        <v>4</v>
      </c>
      <c r="E262" s="4">
        <f t="shared" si="60"/>
        <v>9542</v>
      </c>
      <c r="F262" s="74">
        <v>26</v>
      </c>
      <c r="G262" s="4">
        <f t="shared" si="61"/>
        <v>300</v>
      </c>
      <c r="H262" s="4">
        <f>G262+12</f>
        <v>312</v>
      </c>
      <c r="I262" s="72">
        <v>12</v>
      </c>
    </row>
    <row r="263" spans="1:9" x14ac:dyDescent="0.3">
      <c r="A263" s="4">
        <v>82000201</v>
      </c>
      <c r="B263" s="19" t="s">
        <v>56</v>
      </c>
      <c r="C263" s="4">
        <f t="shared" ref="C263:D282" si="63">C237</f>
        <v>0</v>
      </c>
      <c r="D263" s="4">
        <f t="shared" si="63"/>
        <v>1000</v>
      </c>
      <c r="E263" s="4">
        <f>D263</f>
        <v>1000</v>
      </c>
      <c r="F263" s="26">
        <f t="shared" ref="F263:I282" si="64">F237</f>
        <v>1</v>
      </c>
      <c r="G263" s="4">
        <f t="shared" si="64"/>
        <v>1</v>
      </c>
      <c r="H263" s="4">
        <f t="shared" si="64"/>
        <v>12</v>
      </c>
      <c r="I263" s="4">
        <f t="shared" si="64"/>
        <v>1</v>
      </c>
    </row>
    <row r="264" spans="1:9" x14ac:dyDescent="0.3">
      <c r="A264" s="4">
        <v>82000202</v>
      </c>
      <c r="B264" s="19" t="s">
        <v>56</v>
      </c>
      <c r="C264" s="4">
        <f t="shared" si="63"/>
        <v>0</v>
      </c>
      <c r="D264" s="4">
        <f t="shared" si="63"/>
        <v>950</v>
      </c>
      <c r="E264" s="4">
        <f t="shared" ref="E264:E288" si="65">D264+E263</f>
        <v>1950</v>
      </c>
      <c r="F264" s="26">
        <f t="shared" si="64"/>
        <v>2</v>
      </c>
      <c r="G264" s="4">
        <f t="shared" si="64"/>
        <v>12</v>
      </c>
      <c r="H264" s="4">
        <f t="shared" si="64"/>
        <v>24</v>
      </c>
      <c r="I264" s="4">
        <f t="shared" si="64"/>
        <v>1</v>
      </c>
    </row>
    <row r="265" spans="1:9" x14ac:dyDescent="0.3">
      <c r="A265" s="4">
        <v>82000203</v>
      </c>
      <c r="B265" s="19" t="s">
        <v>56</v>
      </c>
      <c r="C265" s="4">
        <f t="shared" si="63"/>
        <v>0</v>
      </c>
      <c r="D265" s="4">
        <f t="shared" si="63"/>
        <v>900</v>
      </c>
      <c r="E265" s="4">
        <f t="shared" si="65"/>
        <v>2850</v>
      </c>
      <c r="F265" s="26">
        <f t="shared" si="64"/>
        <v>3</v>
      </c>
      <c r="G265" s="4">
        <f t="shared" si="64"/>
        <v>24</v>
      </c>
      <c r="H265" s="4">
        <f t="shared" si="64"/>
        <v>36</v>
      </c>
      <c r="I265" s="4">
        <f t="shared" si="64"/>
        <v>1</v>
      </c>
    </row>
    <row r="266" spans="1:9" x14ac:dyDescent="0.3">
      <c r="A266" s="4">
        <v>82000204</v>
      </c>
      <c r="B266" s="19" t="s">
        <v>56</v>
      </c>
      <c r="C266" s="4">
        <f t="shared" si="63"/>
        <v>0</v>
      </c>
      <c r="D266" s="4">
        <f t="shared" si="63"/>
        <v>850</v>
      </c>
      <c r="E266" s="4">
        <f t="shared" si="65"/>
        <v>3700</v>
      </c>
      <c r="F266" s="26">
        <f t="shared" si="64"/>
        <v>4</v>
      </c>
      <c r="G266" s="4">
        <f t="shared" si="64"/>
        <v>36</v>
      </c>
      <c r="H266" s="4">
        <f t="shared" si="64"/>
        <v>48</v>
      </c>
      <c r="I266" s="4">
        <f t="shared" si="64"/>
        <v>2</v>
      </c>
    </row>
    <row r="267" spans="1:9" x14ac:dyDescent="0.3">
      <c r="A267" s="4">
        <v>82000205</v>
      </c>
      <c r="B267" s="19" t="s">
        <v>56</v>
      </c>
      <c r="C267" s="4">
        <f t="shared" si="63"/>
        <v>0</v>
      </c>
      <c r="D267" s="4">
        <f t="shared" si="63"/>
        <v>800</v>
      </c>
      <c r="E267" s="4">
        <f t="shared" si="65"/>
        <v>4500</v>
      </c>
      <c r="F267" s="26">
        <f t="shared" si="64"/>
        <v>5</v>
      </c>
      <c r="G267" s="4">
        <f t="shared" si="64"/>
        <v>48</v>
      </c>
      <c r="H267" s="4">
        <f t="shared" si="64"/>
        <v>60</v>
      </c>
      <c r="I267" s="4">
        <f t="shared" si="64"/>
        <v>2</v>
      </c>
    </row>
    <row r="268" spans="1:9" x14ac:dyDescent="0.3">
      <c r="A268" s="4">
        <v>82000206</v>
      </c>
      <c r="B268" s="19" t="s">
        <v>56</v>
      </c>
      <c r="C268" s="4">
        <f t="shared" si="63"/>
        <v>0</v>
      </c>
      <c r="D268" s="4">
        <f t="shared" si="63"/>
        <v>750</v>
      </c>
      <c r="E268" s="4">
        <f t="shared" si="65"/>
        <v>5250</v>
      </c>
      <c r="F268" s="26">
        <f t="shared" si="64"/>
        <v>6</v>
      </c>
      <c r="G268" s="4">
        <f t="shared" si="64"/>
        <v>60</v>
      </c>
      <c r="H268" s="4">
        <f t="shared" si="64"/>
        <v>72</v>
      </c>
      <c r="I268" s="4">
        <f t="shared" si="64"/>
        <v>2</v>
      </c>
    </row>
    <row r="269" spans="1:9" x14ac:dyDescent="0.3">
      <c r="A269" s="4">
        <v>82000207</v>
      </c>
      <c r="B269" s="19" t="s">
        <v>56</v>
      </c>
      <c r="C269" s="4">
        <f t="shared" si="63"/>
        <v>0</v>
      </c>
      <c r="D269" s="4">
        <f t="shared" si="63"/>
        <v>700</v>
      </c>
      <c r="E269" s="4">
        <f t="shared" si="65"/>
        <v>5950</v>
      </c>
      <c r="F269" s="26">
        <f t="shared" si="64"/>
        <v>7</v>
      </c>
      <c r="G269" s="4">
        <f t="shared" si="64"/>
        <v>72</v>
      </c>
      <c r="H269" s="4">
        <f t="shared" si="64"/>
        <v>84</v>
      </c>
      <c r="I269" s="4">
        <f t="shared" si="64"/>
        <v>3</v>
      </c>
    </row>
    <row r="270" spans="1:9" x14ac:dyDescent="0.3">
      <c r="A270" s="4">
        <v>82000208</v>
      </c>
      <c r="B270" s="19" t="s">
        <v>56</v>
      </c>
      <c r="C270" s="4">
        <f t="shared" si="63"/>
        <v>0</v>
      </c>
      <c r="D270" s="4">
        <f t="shared" si="63"/>
        <v>650</v>
      </c>
      <c r="E270" s="4">
        <f t="shared" si="65"/>
        <v>6600</v>
      </c>
      <c r="F270" s="26">
        <f t="shared" si="64"/>
        <v>8</v>
      </c>
      <c r="G270" s="4">
        <f t="shared" si="64"/>
        <v>84</v>
      </c>
      <c r="H270" s="4">
        <f t="shared" si="64"/>
        <v>96</v>
      </c>
      <c r="I270" s="4">
        <f t="shared" si="64"/>
        <v>3</v>
      </c>
    </row>
    <row r="271" spans="1:9" x14ac:dyDescent="0.3">
      <c r="A271" s="4">
        <v>82000209</v>
      </c>
      <c r="B271" s="19" t="s">
        <v>56</v>
      </c>
      <c r="C271" s="4">
        <f t="shared" si="63"/>
        <v>0</v>
      </c>
      <c r="D271" s="4">
        <f t="shared" si="63"/>
        <v>600</v>
      </c>
      <c r="E271" s="4">
        <f t="shared" si="65"/>
        <v>7200</v>
      </c>
      <c r="F271" s="26">
        <f t="shared" si="64"/>
        <v>9</v>
      </c>
      <c r="G271" s="4">
        <f t="shared" si="64"/>
        <v>96</v>
      </c>
      <c r="H271" s="4">
        <f t="shared" si="64"/>
        <v>108</v>
      </c>
      <c r="I271" s="4">
        <f t="shared" si="64"/>
        <v>4</v>
      </c>
    </row>
    <row r="272" spans="1:9" x14ac:dyDescent="0.3">
      <c r="A272" s="4">
        <v>82000210</v>
      </c>
      <c r="B272" s="19" t="s">
        <v>56</v>
      </c>
      <c r="C272" s="4">
        <f t="shared" si="63"/>
        <v>30</v>
      </c>
      <c r="D272" s="4">
        <f t="shared" si="63"/>
        <v>550</v>
      </c>
      <c r="E272" s="4">
        <f t="shared" si="65"/>
        <v>7750</v>
      </c>
      <c r="F272" s="26">
        <f t="shared" si="64"/>
        <v>10</v>
      </c>
      <c r="G272" s="4">
        <f t="shared" si="64"/>
        <v>108</v>
      </c>
      <c r="H272" s="4">
        <f t="shared" si="64"/>
        <v>120</v>
      </c>
      <c r="I272" s="4">
        <f t="shared" si="64"/>
        <v>4</v>
      </c>
    </row>
    <row r="273" spans="1:9" x14ac:dyDescent="0.3">
      <c r="A273" s="4">
        <v>82000211</v>
      </c>
      <c r="B273" s="19" t="s">
        <v>56</v>
      </c>
      <c r="C273" s="4">
        <f t="shared" si="63"/>
        <v>10</v>
      </c>
      <c r="D273" s="4">
        <f t="shared" si="63"/>
        <v>400</v>
      </c>
      <c r="E273" s="4">
        <f t="shared" si="65"/>
        <v>8150</v>
      </c>
      <c r="F273" s="26">
        <f t="shared" si="64"/>
        <v>11</v>
      </c>
      <c r="G273" s="4">
        <f t="shared" si="64"/>
        <v>120</v>
      </c>
      <c r="H273" s="4">
        <f t="shared" si="64"/>
        <v>132</v>
      </c>
      <c r="I273" s="4">
        <f t="shared" si="64"/>
        <v>5</v>
      </c>
    </row>
    <row r="274" spans="1:9" x14ac:dyDescent="0.3">
      <c r="A274" s="4">
        <v>82000212</v>
      </c>
      <c r="B274" s="19" t="s">
        <v>56</v>
      </c>
      <c r="C274" s="4">
        <f t="shared" si="63"/>
        <v>30</v>
      </c>
      <c r="D274" s="4">
        <f t="shared" si="63"/>
        <v>300</v>
      </c>
      <c r="E274" s="4">
        <f t="shared" si="65"/>
        <v>8450</v>
      </c>
      <c r="F274" s="26">
        <f t="shared" si="64"/>
        <v>12</v>
      </c>
      <c r="G274" s="4">
        <f t="shared" si="64"/>
        <v>132</v>
      </c>
      <c r="H274" s="4">
        <f t="shared" si="64"/>
        <v>144</v>
      </c>
      <c r="I274" s="4">
        <f t="shared" si="64"/>
        <v>5</v>
      </c>
    </row>
    <row r="275" spans="1:9" x14ac:dyDescent="0.3">
      <c r="A275" s="4">
        <v>82000213</v>
      </c>
      <c r="B275" s="19" t="s">
        <v>56</v>
      </c>
      <c r="C275" s="4">
        <f t="shared" si="63"/>
        <v>10</v>
      </c>
      <c r="D275" s="4">
        <f t="shared" si="63"/>
        <v>250</v>
      </c>
      <c r="E275" s="4">
        <f t="shared" si="65"/>
        <v>8700</v>
      </c>
      <c r="F275" s="26">
        <f t="shared" si="64"/>
        <v>13</v>
      </c>
      <c r="G275" s="4">
        <f t="shared" si="64"/>
        <v>144</v>
      </c>
      <c r="H275" s="4">
        <f t="shared" si="64"/>
        <v>156</v>
      </c>
      <c r="I275" s="4">
        <f t="shared" si="64"/>
        <v>6</v>
      </c>
    </row>
    <row r="276" spans="1:9" x14ac:dyDescent="0.3">
      <c r="A276" s="4">
        <v>82000214</v>
      </c>
      <c r="B276" s="19" t="s">
        <v>56</v>
      </c>
      <c r="C276" s="4">
        <f t="shared" si="63"/>
        <v>30</v>
      </c>
      <c r="D276" s="4">
        <f t="shared" si="63"/>
        <v>200</v>
      </c>
      <c r="E276" s="4">
        <f t="shared" si="65"/>
        <v>8900</v>
      </c>
      <c r="F276" s="26">
        <f t="shared" si="64"/>
        <v>14</v>
      </c>
      <c r="G276" s="4">
        <f t="shared" si="64"/>
        <v>156</v>
      </c>
      <c r="H276" s="4">
        <f t="shared" si="64"/>
        <v>168</v>
      </c>
      <c r="I276" s="4">
        <f t="shared" si="64"/>
        <v>6</v>
      </c>
    </row>
    <row r="277" spans="1:9" x14ac:dyDescent="0.3">
      <c r="A277" s="4">
        <v>82000215</v>
      </c>
      <c r="B277" s="19" t="s">
        <v>56</v>
      </c>
      <c r="C277" s="4">
        <f t="shared" si="63"/>
        <v>30</v>
      </c>
      <c r="D277" s="4">
        <f t="shared" si="63"/>
        <v>160</v>
      </c>
      <c r="E277" s="4">
        <f t="shared" si="65"/>
        <v>9060</v>
      </c>
      <c r="F277" s="26">
        <f t="shared" si="64"/>
        <v>15</v>
      </c>
      <c r="G277" s="4">
        <f t="shared" si="64"/>
        <v>168</v>
      </c>
      <c r="H277" s="4">
        <f t="shared" si="64"/>
        <v>180</v>
      </c>
      <c r="I277" s="4">
        <f t="shared" si="64"/>
        <v>7</v>
      </c>
    </row>
    <row r="278" spans="1:9" x14ac:dyDescent="0.3">
      <c r="A278" s="4">
        <v>82000216</v>
      </c>
      <c r="B278" s="19" t="s">
        <v>56</v>
      </c>
      <c r="C278" s="4">
        <f t="shared" si="63"/>
        <v>50</v>
      </c>
      <c r="D278" s="4">
        <f t="shared" si="63"/>
        <v>130</v>
      </c>
      <c r="E278" s="4">
        <f t="shared" si="65"/>
        <v>9190</v>
      </c>
      <c r="F278" s="26">
        <f t="shared" si="64"/>
        <v>16</v>
      </c>
      <c r="G278" s="4">
        <f t="shared" si="64"/>
        <v>180</v>
      </c>
      <c r="H278" s="4">
        <f t="shared" si="64"/>
        <v>192</v>
      </c>
      <c r="I278" s="4">
        <f t="shared" si="64"/>
        <v>7</v>
      </c>
    </row>
    <row r="279" spans="1:9" x14ac:dyDescent="0.3">
      <c r="A279" s="4">
        <v>82000217</v>
      </c>
      <c r="B279" s="19" t="s">
        <v>56</v>
      </c>
      <c r="C279" s="4">
        <f t="shared" si="63"/>
        <v>30</v>
      </c>
      <c r="D279" s="4">
        <f t="shared" si="63"/>
        <v>100</v>
      </c>
      <c r="E279" s="4">
        <f t="shared" si="65"/>
        <v>9290</v>
      </c>
      <c r="F279" s="26">
        <f t="shared" si="64"/>
        <v>17</v>
      </c>
      <c r="G279" s="4">
        <f t="shared" si="64"/>
        <v>192</v>
      </c>
      <c r="H279" s="4">
        <f t="shared" si="64"/>
        <v>204</v>
      </c>
      <c r="I279" s="4">
        <f t="shared" si="64"/>
        <v>8</v>
      </c>
    </row>
    <row r="280" spans="1:9" x14ac:dyDescent="0.3">
      <c r="A280" s="4">
        <v>82000218</v>
      </c>
      <c r="B280" s="19" t="s">
        <v>56</v>
      </c>
      <c r="C280" s="4">
        <f t="shared" si="63"/>
        <v>50</v>
      </c>
      <c r="D280" s="4">
        <f t="shared" si="63"/>
        <v>80</v>
      </c>
      <c r="E280" s="4">
        <f t="shared" si="65"/>
        <v>9370</v>
      </c>
      <c r="F280" s="26">
        <f t="shared" si="64"/>
        <v>18</v>
      </c>
      <c r="G280" s="4">
        <f t="shared" si="64"/>
        <v>204</v>
      </c>
      <c r="H280" s="4">
        <f t="shared" si="64"/>
        <v>216</v>
      </c>
      <c r="I280" s="4">
        <f t="shared" si="64"/>
        <v>8</v>
      </c>
    </row>
    <row r="281" spans="1:9" x14ac:dyDescent="0.3">
      <c r="A281" s="4">
        <v>82000219</v>
      </c>
      <c r="B281" s="19" t="s">
        <v>56</v>
      </c>
      <c r="C281" s="4">
        <f t="shared" si="63"/>
        <v>50</v>
      </c>
      <c r="D281" s="4">
        <f t="shared" si="63"/>
        <v>60</v>
      </c>
      <c r="E281" s="4">
        <f t="shared" si="65"/>
        <v>9430</v>
      </c>
      <c r="F281" s="26">
        <f t="shared" si="64"/>
        <v>19</v>
      </c>
      <c r="G281" s="4">
        <f t="shared" si="64"/>
        <v>216</v>
      </c>
      <c r="H281" s="4">
        <f t="shared" si="64"/>
        <v>228</v>
      </c>
      <c r="I281" s="4">
        <f t="shared" si="64"/>
        <v>9</v>
      </c>
    </row>
    <row r="282" spans="1:9" x14ac:dyDescent="0.3">
      <c r="A282" s="4">
        <v>82000220</v>
      </c>
      <c r="B282" s="19" t="s">
        <v>56</v>
      </c>
      <c r="C282" s="4">
        <f t="shared" si="63"/>
        <v>100</v>
      </c>
      <c r="D282" s="4">
        <f t="shared" si="63"/>
        <v>30</v>
      </c>
      <c r="E282" s="4">
        <f t="shared" si="65"/>
        <v>9460</v>
      </c>
      <c r="F282" s="26">
        <f t="shared" si="64"/>
        <v>20</v>
      </c>
      <c r="G282" s="4">
        <f t="shared" si="64"/>
        <v>228</v>
      </c>
      <c r="H282" s="4">
        <f t="shared" si="64"/>
        <v>240</v>
      </c>
      <c r="I282" s="4">
        <f t="shared" si="64"/>
        <v>9</v>
      </c>
    </row>
    <row r="283" spans="1:9" x14ac:dyDescent="0.3">
      <c r="A283" s="72">
        <v>82000381</v>
      </c>
      <c r="B283" s="19" t="s">
        <v>56</v>
      </c>
      <c r="C283" s="72">
        <v>150</v>
      </c>
      <c r="D283" s="72">
        <v>25</v>
      </c>
      <c r="E283" s="4">
        <f t="shared" si="65"/>
        <v>9485</v>
      </c>
      <c r="F283" s="74">
        <v>21</v>
      </c>
      <c r="G283" s="4">
        <f t="shared" ref="G283:H288" si="66">G257</f>
        <v>240</v>
      </c>
      <c r="H283" s="4">
        <f t="shared" si="66"/>
        <v>252</v>
      </c>
      <c r="I283" s="72">
        <v>10</v>
      </c>
    </row>
    <row r="284" spans="1:9" x14ac:dyDescent="0.3">
      <c r="A284" s="72">
        <f>A283+1</f>
        <v>82000382</v>
      </c>
      <c r="B284" s="19" t="s">
        <v>56</v>
      </c>
      <c r="C284" s="72">
        <v>200</v>
      </c>
      <c r="D284" s="72">
        <v>20</v>
      </c>
      <c r="E284" s="4">
        <f t="shared" si="65"/>
        <v>9505</v>
      </c>
      <c r="F284" s="74">
        <v>22</v>
      </c>
      <c r="G284" s="4">
        <f t="shared" si="66"/>
        <v>252</v>
      </c>
      <c r="H284" s="4">
        <f t="shared" si="66"/>
        <v>264</v>
      </c>
      <c r="I284" s="72">
        <v>10</v>
      </c>
    </row>
    <row r="285" spans="1:9" x14ac:dyDescent="0.3">
      <c r="A285" s="72">
        <f t="shared" ref="A285:A288" si="67">A284+1</f>
        <v>82000383</v>
      </c>
      <c r="B285" s="19" t="s">
        <v>56</v>
      </c>
      <c r="C285" s="72">
        <v>250</v>
      </c>
      <c r="D285" s="72">
        <v>15</v>
      </c>
      <c r="E285" s="4">
        <f t="shared" si="65"/>
        <v>9520</v>
      </c>
      <c r="F285" s="74">
        <v>23</v>
      </c>
      <c r="G285" s="4">
        <f t="shared" si="66"/>
        <v>264</v>
      </c>
      <c r="H285" s="4">
        <f t="shared" si="66"/>
        <v>276</v>
      </c>
      <c r="I285" s="72">
        <v>11</v>
      </c>
    </row>
    <row r="286" spans="1:9" x14ac:dyDescent="0.3">
      <c r="A286" s="72">
        <f t="shared" si="67"/>
        <v>82000384</v>
      </c>
      <c r="B286" s="19" t="s">
        <v>56</v>
      </c>
      <c r="C286" s="72">
        <v>300</v>
      </c>
      <c r="D286" s="72">
        <v>10</v>
      </c>
      <c r="E286" s="4">
        <f t="shared" si="65"/>
        <v>9530</v>
      </c>
      <c r="F286" s="74">
        <v>24</v>
      </c>
      <c r="G286" s="4">
        <f t="shared" si="66"/>
        <v>276</v>
      </c>
      <c r="H286" s="4">
        <f t="shared" si="66"/>
        <v>288</v>
      </c>
      <c r="I286" s="72">
        <v>11</v>
      </c>
    </row>
    <row r="287" spans="1:9" x14ac:dyDescent="0.3">
      <c r="A287" s="72">
        <f t="shared" si="67"/>
        <v>82000385</v>
      </c>
      <c r="B287" s="19" t="s">
        <v>56</v>
      </c>
      <c r="C287" s="72">
        <v>350</v>
      </c>
      <c r="D287" s="72">
        <v>8</v>
      </c>
      <c r="E287" s="4">
        <f t="shared" si="65"/>
        <v>9538</v>
      </c>
      <c r="F287" s="74">
        <v>25</v>
      </c>
      <c r="G287" s="4">
        <f t="shared" si="66"/>
        <v>288</v>
      </c>
      <c r="H287" s="4">
        <f t="shared" si="66"/>
        <v>300</v>
      </c>
      <c r="I287" s="72">
        <v>12</v>
      </c>
    </row>
    <row r="288" spans="1:9" x14ac:dyDescent="0.3">
      <c r="A288" s="72">
        <f t="shared" si="67"/>
        <v>82000386</v>
      </c>
      <c r="B288" s="19" t="s">
        <v>56</v>
      </c>
      <c r="C288" s="72">
        <v>400</v>
      </c>
      <c r="D288" s="72">
        <v>4</v>
      </c>
      <c r="E288" s="4">
        <f t="shared" si="65"/>
        <v>9542</v>
      </c>
      <c r="F288" s="74">
        <v>26</v>
      </c>
      <c r="G288" s="4">
        <f t="shared" si="66"/>
        <v>300</v>
      </c>
      <c r="H288" s="4">
        <f t="shared" si="66"/>
        <v>312</v>
      </c>
      <c r="I288" s="72">
        <v>12</v>
      </c>
    </row>
    <row r="289" spans="1:9" x14ac:dyDescent="0.3">
      <c r="A289" s="4">
        <v>82000221</v>
      </c>
      <c r="B289" s="19" t="s">
        <v>58</v>
      </c>
      <c r="C289" s="4">
        <f t="shared" ref="C289:D297" si="68">C263</f>
        <v>0</v>
      </c>
      <c r="D289" s="4">
        <f t="shared" si="68"/>
        <v>1000</v>
      </c>
      <c r="E289" s="4">
        <f>D289</f>
        <v>1000</v>
      </c>
      <c r="F289" s="26">
        <f t="shared" ref="F289:F308" si="69">F263</f>
        <v>1</v>
      </c>
      <c r="G289" s="4">
        <v>1</v>
      </c>
      <c r="H289" s="4">
        <f t="shared" ref="H289:H313" si="70">G290</f>
        <v>70</v>
      </c>
      <c r="I289" s="4">
        <f t="shared" ref="I289:I308" si="71">I263</f>
        <v>1</v>
      </c>
    </row>
    <row r="290" spans="1:9" x14ac:dyDescent="0.3">
      <c r="A290" s="4">
        <v>82000222</v>
      </c>
      <c r="B290" s="19" t="s">
        <v>58</v>
      </c>
      <c r="C290" s="4">
        <f t="shared" si="68"/>
        <v>0</v>
      </c>
      <c r="D290" s="4">
        <f t="shared" si="68"/>
        <v>950</v>
      </c>
      <c r="E290" s="4">
        <f t="shared" ref="E290:E314" si="72">D290+E289</f>
        <v>1950</v>
      </c>
      <c r="F290" s="26">
        <f t="shared" si="69"/>
        <v>2</v>
      </c>
      <c r="G290" s="4">
        <v>70</v>
      </c>
      <c r="H290" s="4">
        <f t="shared" si="70"/>
        <v>140</v>
      </c>
      <c r="I290" s="4">
        <f t="shared" si="71"/>
        <v>1</v>
      </c>
    </row>
    <row r="291" spans="1:9" x14ac:dyDescent="0.3">
      <c r="A291" s="4">
        <v>82000223</v>
      </c>
      <c r="B291" s="19" t="s">
        <v>58</v>
      </c>
      <c r="C291" s="4">
        <f t="shared" si="68"/>
        <v>0</v>
      </c>
      <c r="D291" s="4">
        <f t="shared" si="68"/>
        <v>900</v>
      </c>
      <c r="E291" s="4">
        <f t="shared" si="72"/>
        <v>2850</v>
      </c>
      <c r="F291" s="26">
        <f t="shared" si="69"/>
        <v>3</v>
      </c>
      <c r="G291" s="4">
        <f t="shared" ref="G291:G314" si="73">G290+$G$290</f>
        <v>140</v>
      </c>
      <c r="H291" s="4">
        <f t="shared" si="70"/>
        <v>210</v>
      </c>
      <c r="I291" s="4">
        <f t="shared" si="71"/>
        <v>1</v>
      </c>
    </row>
    <row r="292" spans="1:9" x14ac:dyDescent="0.3">
      <c r="A292" s="4">
        <v>82000224</v>
      </c>
      <c r="B292" s="19" t="s">
        <v>58</v>
      </c>
      <c r="C292" s="4">
        <f t="shared" si="68"/>
        <v>0</v>
      </c>
      <c r="D292" s="4">
        <f t="shared" si="68"/>
        <v>850</v>
      </c>
      <c r="E292" s="4">
        <f t="shared" si="72"/>
        <v>3700</v>
      </c>
      <c r="F292" s="26">
        <f t="shared" si="69"/>
        <v>4</v>
      </c>
      <c r="G292" s="4">
        <f t="shared" si="73"/>
        <v>210</v>
      </c>
      <c r="H292" s="4">
        <f t="shared" si="70"/>
        <v>280</v>
      </c>
      <c r="I292" s="4">
        <f t="shared" si="71"/>
        <v>2</v>
      </c>
    </row>
    <row r="293" spans="1:9" x14ac:dyDescent="0.3">
      <c r="A293" s="4">
        <v>82000225</v>
      </c>
      <c r="B293" s="19" t="s">
        <v>58</v>
      </c>
      <c r="C293" s="4">
        <f t="shared" si="68"/>
        <v>0</v>
      </c>
      <c r="D293" s="4">
        <f t="shared" si="68"/>
        <v>800</v>
      </c>
      <c r="E293" s="4">
        <f t="shared" si="72"/>
        <v>4500</v>
      </c>
      <c r="F293" s="26">
        <f t="shared" si="69"/>
        <v>5</v>
      </c>
      <c r="G293" s="4">
        <f t="shared" si="73"/>
        <v>280</v>
      </c>
      <c r="H293" s="4">
        <f t="shared" si="70"/>
        <v>350</v>
      </c>
      <c r="I293" s="4">
        <f t="shared" si="71"/>
        <v>2</v>
      </c>
    </row>
    <row r="294" spans="1:9" x14ac:dyDescent="0.3">
      <c r="A294" s="4">
        <v>82000226</v>
      </c>
      <c r="B294" s="19" t="s">
        <v>58</v>
      </c>
      <c r="C294" s="4">
        <f t="shared" si="68"/>
        <v>0</v>
      </c>
      <c r="D294" s="4">
        <f t="shared" si="68"/>
        <v>750</v>
      </c>
      <c r="E294" s="4">
        <f t="shared" si="72"/>
        <v>5250</v>
      </c>
      <c r="F294" s="26">
        <f t="shared" si="69"/>
        <v>6</v>
      </c>
      <c r="G294" s="4">
        <f t="shared" si="73"/>
        <v>350</v>
      </c>
      <c r="H294" s="4">
        <f t="shared" si="70"/>
        <v>420</v>
      </c>
      <c r="I294" s="4">
        <f t="shared" si="71"/>
        <v>2</v>
      </c>
    </row>
    <row r="295" spans="1:9" x14ac:dyDescent="0.3">
      <c r="A295" s="4">
        <v>82000227</v>
      </c>
      <c r="B295" s="19" t="s">
        <v>58</v>
      </c>
      <c r="C295" s="4">
        <f t="shared" si="68"/>
        <v>0</v>
      </c>
      <c r="D295" s="4">
        <f t="shared" si="68"/>
        <v>700</v>
      </c>
      <c r="E295" s="4">
        <f t="shared" si="72"/>
        <v>5950</v>
      </c>
      <c r="F295" s="26">
        <f t="shared" si="69"/>
        <v>7</v>
      </c>
      <c r="G295" s="4">
        <f t="shared" si="73"/>
        <v>420</v>
      </c>
      <c r="H295" s="4">
        <f t="shared" si="70"/>
        <v>490</v>
      </c>
      <c r="I295" s="4">
        <f t="shared" si="71"/>
        <v>3</v>
      </c>
    </row>
    <row r="296" spans="1:9" x14ac:dyDescent="0.3">
      <c r="A296" s="4">
        <v>82000228</v>
      </c>
      <c r="B296" s="19" t="s">
        <v>58</v>
      </c>
      <c r="C296" s="4">
        <f t="shared" si="68"/>
        <v>0</v>
      </c>
      <c r="D296" s="4">
        <f t="shared" si="68"/>
        <v>650</v>
      </c>
      <c r="E296" s="4">
        <f t="shared" si="72"/>
        <v>6600</v>
      </c>
      <c r="F296" s="26">
        <f t="shared" si="69"/>
        <v>8</v>
      </c>
      <c r="G296" s="4">
        <f t="shared" si="73"/>
        <v>490</v>
      </c>
      <c r="H296" s="4">
        <f t="shared" si="70"/>
        <v>560</v>
      </c>
      <c r="I296" s="4">
        <f t="shared" si="71"/>
        <v>3</v>
      </c>
    </row>
    <row r="297" spans="1:9" x14ac:dyDescent="0.3">
      <c r="A297" s="4">
        <v>82000229</v>
      </c>
      <c r="B297" s="19" t="s">
        <v>58</v>
      </c>
      <c r="C297" s="4">
        <f t="shared" si="68"/>
        <v>0</v>
      </c>
      <c r="D297" s="4">
        <f t="shared" si="68"/>
        <v>600</v>
      </c>
      <c r="E297" s="4">
        <f t="shared" si="72"/>
        <v>7200</v>
      </c>
      <c r="F297" s="26">
        <f t="shared" si="69"/>
        <v>9</v>
      </c>
      <c r="G297" s="4">
        <f t="shared" si="73"/>
        <v>560</v>
      </c>
      <c r="H297" s="4">
        <f t="shared" si="70"/>
        <v>630</v>
      </c>
      <c r="I297" s="4">
        <f t="shared" si="71"/>
        <v>4</v>
      </c>
    </row>
    <row r="298" spans="1:9" x14ac:dyDescent="0.3">
      <c r="A298" s="4">
        <v>82000230</v>
      </c>
      <c r="B298" s="19" t="s">
        <v>58</v>
      </c>
      <c r="C298" s="4">
        <v>80</v>
      </c>
      <c r="D298" s="4">
        <f t="shared" ref="D298:D308" si="74">D272</f>
        <v>550</v>
      </c>
      <c r="E298" s="4">
        <f t="shared" si="72"/>
        <v>7750</v>
      </c>
      <c r="F298" s="26">
        <f t="shared" si="69"/>
        <v>10</v>
      </c>
      <c r="G298" s="4">
        <f t="shared" si="73"/>
        <v>630</v>
      </c>
      <c r="H298" s="4">
        <f t="shared" si="70"/>
        <v>700</v>
      </c>
      <c r="I298" s="4">
        <f t="shared" si="71"/>
        <v>4</v>
      </c>
    </row>
    <row r="299" spans="1:9" x14ac:dyDescent="0.3">
      <c r="A299" s="4">
        <v>82000231</v>
      </c>
      <c r="B299" s="19" t="s">
        <v>58</v>
      </c>
      <c r="C299" s="4">
        <v>50</v>
      </c>
      <c r="D299" s="4">
        <f t="shared" si="74"/>
        <v>400</v>
      </c>
      <c r="E299" s="4">
        <f t="shared" si="72"/>
        <v>8150</v>
      </c>
      <c r="F299" s="26">
        <f t="shared" si="69"/>
        <v>11</v>
      </c>
      <c r="G299" s="4">
        <f t="shared" si="73"/>
        <v>700</v>
      </c>
      <c r="H299" s="4">
        <f t="shared" si="70"/>
        <v>770</v>
      </c>
      <c r="I299" s="4">
        <f t="shared" si="71"/>
        <v>5</v>
      </c>
    </row>
    <row r="300" spans="1:9" x14ac:dyDescent="0.3">
      <c r="A300" s="4">
        <v>82000232</v>
      </c>
      <c r="B300" s="19" t="s">
        <v>58</v>
      </c>
      <c r="C300" s="4">
        <v>80</v>
      </c>
      <c r="D300" s="4">
        <f t="shared" si="74"/>
        <v>300</v>
      </c>
      <c r="E300" s="4">
        <f t="shared" si="72"/>
        <v>8450</v>
      </c>
      <c r="F300" s="26">
        <f t="shared" si="69"/>
        <v>12</v>
      </c>
      <c r="G300" s="4">
        <f t="shared" si="73"/>
        <v>770</v>
      </c>
      <c r="H300" s="4">
        <f t="shared" si="70"/>
        <v>840</v>
      </c>
      <c r="I300" s="4">
        <f t="shared" si="71"/>
        <v>5</v>
      </c>
    </row>
    <row r="301" spans="1:9" x14ac:dyDescent="0.3">
      <c r="A301" s="4">
        <v>82000233</v>
      </c>
      <c r="B301" s="19" t="s">
        <v>58</v>
      </c>
      <c r="C301" s="4">
        <v>50</v>
      </c>
      <c r="D301" s="4">
        <f t="shared" si="74"/>
        <v>250</v>
      </c>
      <c r="E301" s="4">
        <f t="shared" si="72"/>
        <v>8700</v>
      </c>
      <c r="F301" s="26">
        <f t="shared" si="69"/>
        <v>13</v>
      </c>
      <c r="G301" s="4">
        <f t="shared" si="73"/>
        <v>840</v>
      </c>
      <c r="H301" s="4">
        <f t="shared" si="70"/>
        <v>910</v>
      </c>
      <c r="I301" s="4">
        <f t="shared" si="71"/>
        <v>6</v>
      </c>
    </row>
    <row r="302" spans="1:9" x14ac:dyDescent="0.3">
      <c r="A302" s="4">
        <v>82000234</v>
      </c>
      <c r="B302" s="19" t="s">
        <v>58</v>
      </c>
      <c r="C302" s="4">
        <v>80</v>
      </c>
      <c r="D302" s="4">
        <f t="shared" si="74"/>
        <v>200</v>
      </c>
      <c r="E302" s="4">
        <f t="shared" si="72"/>
        <v>8900</v>
      </c>
      <c r="F302" s="26">
        <f t="shared" si="69"/>
        <v>14</v>
      </c>
      <c r="G302" s="4">
        <f t="shared" si="73"/>
        <v>910</v>
      </c>
      <c r="H302" s="4">
        <f t="shared" si="70"/>
        <v>980</v>
      </c>
      <c r="I302" s="4">
        <f t="shared" si="71"/>
        <v>6</v>
      </c>
    </row>
    <row r="303" spans="1:9" x14ac:dyDescent="0.3">
      <c r="A303" s="4">
        <v>82000235</v>
      </c>
      <c r="B303" s="19" t="s">
        <v>58</v>
      </c>
      <c r="C303" s="4">
        <v>80</v>
      </c>
      <c r="D303" s="4">
        <f t="shared" si="74"/>
        <v>160</v>
      </c>
      <c r="E303" s="4">
        <f t="shared" si="72"/>
        <v>9060</v>
      </c>
      <c r="F303" s="26">
        <f t="shared" si="69"/>
        <v>15</v>
      </c>
      <c r="G303" s="4">
        <f t="shared" si="73"/>
        <v>980</v>
      </c>
      <c r="H303" s="4">
        <f t="shared" si="70"/>
        <v>1050</v>
      </c>
      <c r="I303" s="4">
        <f t="shared" si="71"/>
        <v>7</v>
      </c>
    </row>
    <row r="304" spans="1:9" x14ac:dyDescent="0.3">
      <c r="A304" s="4">
        <v>82000236</v>
      </c>
      <c r="B304" s="19" t="s">
        <v>58</v>
      </c>
      <c r="C304" s="4">
        <v>100</v>
      </c>
      <c r="D304" s="4">
        <f t="shared" si="74"/>
        <v>130</v>
      </c>
      <c r="E304" s="4">
        <f t="shared" si="72"/>
        <v>9190</v>
      </c>
      <c r="F304" s="26">
        <f t="shared" si="69"/>
        <v>16</v>
      </c>
      <c r="G304" s="4">
        <f t="shared" si="73"/>
        <v>1050</v>
      </c>
      <c r="H304" s="4">
        <f t="shared" si="70"/>
        <v>1120</v>
      </c>
      <c r="I304" s="4">
        <f t="shared" si="71"/>
        <v>7</v>
      </c>
    </row>
    <row r="305" spans="1:9" x14ac:dyDescent="0.3">
      <c r="A305" s="4">
        <v>82000237</v>
      </c>
      <c r="B305" s="19" t="s">
        <v>58</v>
      </c>
      <c r="C305" s="4">
        <v>80</v>
      </c>
      <c r="D305" s="4">
        <f t="shared" si="74"/>
        <v>100</v>
      </c>
      <c r="E305" s="4">
        <f t="shared" si="72"/>
        <v>9290</v>
      </c>
      <c r="F305" s="26">
        <f t="shared" si="69"/>
        <v>17</v>
      </c>
      <c r="G305" s="4">
        <f t="shared" si="73"/>
        <v>1120</v>
      </c>
      <c r="H305" s="4">
        <f t="shared" si="70"/>
        <v>1190</v>
      </c>
      <c r="I305" s="4">
        <f t="shared" si="71"/>
        <v>8</v>
      </c>
    </row>
    <row r="306" spans="1:9" x14ac:dyDescent="0.3">
      <c r="A306" s="4">
        <v>82000238</v>
      </c>
      <c r="B306" s="19" t="s">
        <v>58</v>
      </c>
      <c r="C306" s="4">
        <v>100</v>
      </c>
      <c r="D306" s="4">
        <f t="shared" si="74"/>
        <v>80</v>
      </c>
      <c r="E306" s="4">
        <f t="shared" si="72"/>
        <v>9370</v>
      </c>
      <c r="F306" s="26">
        <f t="shared" si="69"/>
        <v>18</v>
      </c>
      <c r="G306" s="4">
        <f t="shared" si="73"/>
        <v>1190</v>
      </c>
      <c r="H306" s="4">
        <f t="shared" si="70"/>
        <v>1260</v>
      </c>
      <c r="I306" s="4">
        <f t="shared" si="71"/>
        <v>8</v>
      </c>
    </row>
    <row r="307" spans="1:9" x14ac:dyDescent="0.3">
      <c r="A307" s="4">
        <v>82000239</v>
      </c>
      <c r="B307" s="19" t="s">
        <v>58</v>
      </c>
      <c r="C307" s="4">
        <v>80</v>
      </c>
      <c r="D307" s="4">
        <f t="shared" si="74"/>
        <v>60</v>
      </c>
      <c r="E307" s="4">
        <f t="shared" si="72"/>
        <v>9430</v>
      </c>
      <c r="F307" s="26">
        <f t="shared" si="69"/>
        <v>19</v>
      </c>
      <c r="G307" s="4">
        <f t="shared" si="73"/>
        <v>1260</v>
      </c>
      <c r="H307" s="4">
        <f t="shared" si="70"/>
        <v>1330</v>
      </c>
      <c r="I307" s="4">
        <f t="shared" si="71"/>
        <v>9</v>
      </c>
    </row>
    <row r="308" spans="1:9" x14ac:dyDescent="0.3">
      <c r="A308" s="4">
        <v>82000240</v>
      </c>
      <c r="B308" s="19" t="s">
        <v>58</v>
      </c>
      <c r="C308" s="4">
        <v>150</v>
      </c>
      <c r="D308" s="4">
        <f t="shared" si="74"/>
        <v>30</v>
      </c>
      <c r="E308" s="4">
        <f t="shared" si="72"/>
        <v>9460</v>
      </c>
      <c r="F308" s="26">
        <f t="shared" si="69"/>
        <v>20</v>
      </c>
      <c r="G308" s="4">
        <f t="shared" si="73"/>
        <v>1330</v>
      </c>
      <c r="H308" s="4">
        <f t="shared" si="70"/>
        <v>1400</v>
      </c>
      <c r="I308" s="4">
        <f t="shared" si="71"/>
        <v>9</v>
      </c>
    </row>
    <row r="309" spans="1:9" x14ac:dyDescent="0.3">
      <c r="A309" s="72">
        <v>82000387</v>
      </c>
      <c r="B309" s="19" t="s">
        <v>58</v>
      </c>
      <c r="C309" s="72">
        <v>150</v>
      </c>
      <c r="D309" s="72">
        <v>25</v>
      </c>
      <c r="E309" s="4">
        <f t="shared" si="72"/>
        <v>9485</v>
      </c>
      <c r="F309" s="74">
        <v>21</v>
      </c>
      <c r="G309" s="4">
        <f t="shared" si="73"/>
        <v>1400</v>
      </c>
      <c r="H309" s="4">
        <f t="shared" si="70"/>
        <v>1470</v>
      </c>
      <c r="I309" s="72">
        <v>10</v>
      </c>
    </row>
    <row r="310" spans="1:9" x14ac:dyDescent="0.3">
      <c r="A310" s="72">
        <f>A309+1</f>
        <v>82000388</v>
      </c>
      <c r="B310" s="19" t="s">
        <v>58</v>
      </c>
      <c r="C310" s="72">
        <v>200</v>
      </c>
      <c r="D310" s="72">
        <v>20</v>
      </c>
      <c r="E310" s="4">
        <f t="shared" si="72"/>
        <v>9505</v>
      </c>
      <c r="F310" s="74">
        <v>22</v>
      </c>
      <c r="G310" s="4">
        <f t="shared" si="73"/>
        <v>1470</v>
      </c>
      <c r="H310" s="4">
        <f t="shared" si="70"/>
        <v>1540</v>
      </c>
      <c r="I310" s="72">
        <v>10</v>
      </c>
    </row>
    <row r="311" spans="1:9" x14ac:dyDescent="0.3">
      <c r="A311" s="72">
        <f t="shared" ref="A311:A314" si="75">A310+1</f>
        <v>82000389</v>
      </c>
      <c r="B311" s="19" t="s">
        <v>58</v>
      </c>
      <c r="C311" s="72">
        <v>250</v>
      </c>
      <c r="D311" s="72">
        <v>15</v>
      </c>
      <c r="E311" s="4">
        <f t="shared" si="72"/>
        <v>9520</v>
      </c>
      <c r="F311" s="74">
        <v>23</v>
      </c>
      <c r="G311" s="4">
        <f t="shared" si="73"/>
        <v>1540</v>
      </c>
      <c r="H311" s="4">
        <f t="shared" si="70"/>
        <v>1610</v>
      </c>
      <c r="I311" s="72">
        <v>11</v>
      </c>
    </row>
    <row r="312" spans="1:9" x14ac:dyDescent="0.3">
      <c r="A312" s="72">
        <f t="shared" si="75"/>
        <v>82000390</v>
      </c>
      <c r="B312" s="19" t="s">
        <v>58</v>
      </c>
      <c r="C312" s="72">
        <v>300</v>
      </c>
      <c r="D312" s="72">
        <v>10</v>
      </c>
      <c r="E312" s="4">
        <f t="shared" si="72"/>
        <v>9530</v>
      </c>
      <c r="F312" s="74">
        <v>24</v>
      </c>
      <c r="G312" s="4">
        <f t="shared" si="73"/>
        <v>1610</v>
      </c>
      <c r="H312" s="4">
        <f t="shared" si="70"/>
        <v>1680</v>
      </c>
      <c r="I312" s="72">
        <v>11</v>
      </c>
    </row>
    <row r="313" spans="1:9" x14ac:dyDescent="0.3">
      <c r="A313" s="72">
        <f t="shared" si="75"/>
        <v>82000391</v>
      </c>
      <c r="B313" s="19" t="s">
        <v>58</v>
      </c>
      <c r="C313" s="72">
        <v>350</v>
      </c>
      <c r="D313" s="72">
        <v>8</v>
      </c>
      <c r="E313" s="4">
        <f t="shared" si="72"/>
        <v>9538</v>
      </c>
      <c r="F313" s="74">
        <v>25</v>
      </c>
      <c r="G313" s="4">
        <f t="shared" si="73"/>
        <v>1680</v>
      </c>
      <c r="H313" s="4">
        <f t="shared" si="70"/>
        <v>1750</v>
      </c>
      <c r="I313" s="72">
        <v>12</v>
      </c>
    </row>
    <row r="314" spans="1:9" x14ac:dyDescent="0.3">
      <c r="A314" s="72">
        <f t="shared" si="75"/>
        <v>82000392</v>
      </c>
      <c r="B314" s="19" t="s">
        <v>58</v>
      </c>
      <c r="C314" s="72">
        <v>400</v>
      </c>
      <c r="D314" s="72">
        <v>4</v>
      </c>
      <c r="E314" s="4">
        <f t="shared" si="72"/>
        <v>9542</v>
      </c>
      <c r="F314" s="74">
        <v>26</v>
      </c>
      <c r="G314" s="4">
        <f t="shared" si="73"/>
        <v>1750</v>
      </c>
      <c r="H314" s="4">
        <f>G314+70</f>
        <v>1820</v>
      </c>
      <c r="I314" s="72">
        <v>12</v>
      </c>
    </row>
    <row r="315" spans="1:9" x14ac:dyDescent="0.3">
      <c r="A315" s="4">
        <v>82000241</v>
      </c>
      <c r="B315" s="7" t="s">
        <v>104</v>
      </c>
      <c r="C315" s="4">
        <f>C289</f>
        <v>0</v>
      </c>
      <c r="D315" s="4">
        <f>D289</f>
        <v>1000</v>
      </c>
      <c r="E315" s="4">
        <f>D315</f>
        <v>1000</v>
      </c>
      <c r="F315" s="26">
        <f t="shared" ref="F315:F334" si="76">F289</f>
        <v>1</v>
      </c>
      <c r="G315" s="4">
        <v>1</v>
      </c>
      <c r="H315" s="4">
        <f t="shared" ref="H315:H339" si="77">G316</f>
        <v>16</v>
      </c>
      <c r="I315" s="4">
        <f t="shared" ref="I315:I334" si="78">I289</f>
        <v>1</v>
      </c>
    </row>
    <row r="316" spans="1:9" x14ac:dyDescent="0.3">
      <c r="A316" s="4">
        <v>82000242</v>
      </c>
      <c r="B316" s="7" t="s">
        <v>104</v>
      </c>
      <c r="C316" s="4">
        <f>C4+属性概率!$C$15</f>
        <v>50</v>
      </c>
      <c r="D316" s="4">
        <f t="shared" ref="D316:D334" si="79">D290</f>
        <v>950</v>
      </c>
      <c r="E316" s="4">
        <f t="shared" ref="E316:E340" si="80">D316+E315</f>
        <v>1950</v>
      </c>
      <c r="F316" s="26">
        <f t="shared" si="76"/>
        <v>2</v>
      </c>
      <c r="G316" s="4">
        <v>16</v>
      </c>
      <c r="H316" s="4">
        <f t="shared" si="77"/>
        <v>32</v>
      </c>
      <c r="I316" s="4">
        <f t="shared" si="78"/>
        <v>1</v>
      </c>
    </row>
    <row r="317" spans="1:9" x14ac:dyDescent="0.3">
      <c r="A317" s="4">
        <v>82000243</v>
      </c>
      <c r="B317" s="7" t="s">
        <v>104</v>
      </c>
      <c r="C317" s="4">
        <f>C5+属性概率!$C$15</f>
        <v>50</v>
      </c>
      <c r="D317" s="4">
        <f t="shared" si="79"/>
        <v>900</v>
      </c>
      <c r="E317" s="4">
        <f t="shared" si="80"/>
        <v>2850</v>
      </c>
      <c r="F317" s="26">
        <f t="shared" si="76"/>
        <v>3</v>
      </c>
      <c r="G317" s="4">
        <f t="shared" ref="G317:G340" si="81">G316+$G$316</f>
        <v>32</v>
      </c>
      <c r="H317" s="4">
        <f t="shared" si="77"/>
        <v>48</v>
      </c>
      <c r="I317" s="4">
        <f t="shared" si="78"/>
        <v>1</v>
      </c>
    </row>
    <row r="318" spans="1:9" x14ac:dyDescent="0.3">
      <c r="A318" s="4">
        <v>82000244</v>
      </c>
      <c r="B318" s="7" t="s">
        <v>104</v>
      </c>
      <c r="C318" s="4">
        <f>C6+属性概率!$C$15</f>
        <v>50</v>
      </c>
      <c r="D318" s="4">
        <f t="shared" si="79"/>
        <v>850</v>
      </c>
      <c r="E318" s="4">
        <f t="shared" si="80"/>
        <v>3700</v>
      </c>
      <c r="F318" s="26">
        <f t="shared" si="76"/>
        <v>4</v>
      </c>
      <c r="G318" s="4">
        <f t="shared" si="81"/>
        <v>48</v>
      </c>
      <c r="H318" s="4">
        <f t="shared" si="77"/>
        <v>64</v>
      </c>
      <c r="I318" s="4">
        <f t="shared" si="78"/>
        <v>2</v>
      </c>
    </row>
    <row r="319" spans="1:9" x14ac:dyDescent="0.3">
      <c r="A319" s="4">
        <v>82000245</v>
      </c>
      <c r="B319" s="7" t="s">
        <v>104</v>
      </c>
      <c r="C319" s="4">
        <f>C7+属性概率!$C$15</f>
        <v>50</v>
      </c>
      <c r="D319" s="4">
        <f t="shared" si="79"/>
        <v>800</v>
      </c>
      <c r="E319" s="4">
        <f t="shared" si="80"/>
        <v>4500</v>
      </c>
      <c r="F319" s="26">
        <f t="shared" si="76"/>
        <v>5</v>
      </c>
      <c r="G319" s="4">
        <f t="shared" si="81"/>
        <v>64</v>
      </c>
      <c r="H319" s="4">
        <f t="shared" si="77"/>
        <v>80</v>
      </c>
      <c r="I319" s="4">
        <f t="shared" si="78"/>
        <v>2</v>
      </c>
    </row>
    <row r="320" spans="1:9" x14ac:dyDescent="0.3">
      <c r="A320" s="4">
        <v>82000246</v>
      </c>
      <c r="B320" s="7" t="s">
        <v>104</v>
      </c>
      <c r="C320" s="4">
        <f>C8+属性概率!$C$15</f>
        <v>50</v>
      </c>
      <c r="D320" s="4">
        <f t="shared" si="79"/>
        <v>750</v>
      </c>
      <c r="E320" s="4">
        <f t="shared" si="80"/>
        <v>5250</v>
      </c>
      <c r="F320" s="26">
        <f t="shared" si="76"/>
        <v>6</v>
      </c>
      <c r="G320" s="4">
        <f t="shared" si="81"/>
        <v>80</v>
      </c>
      <c r="H320" s="4">
        <f t="shared" si="77"/>
        <v>96</v>
      </c>
      <c r="I320" s="4">
        <f t="shared" si="78"/>
        <v>2</v>
      </c>
    </row>
    <row r="321" spans="1:9" x14ac:dyDescent="0.3">
      <c r="A321" s="4">
        <v>82000247</v>
      </c>
      <c r="B321" s="7" t="s">
        <v>104</v>
      </c>
      <c r="C321" s="4">
        <f>C9+属性概率!$C$15</f>
        <v>50</v>
      </c>
      <c r="D321" s="4">
        <f t="shared" si="79"/>
        <v>700</v>
      </c>
      <c r="E321" s="4">
        <f t="shared" si="80"/>
        <v>5950</v>
      </c>
      <c r="F321" s="26">
        <f t="shared" si="76"/>
        <v>7</v>
      </c>
      <c r="G321" s="4">
        <f t="shared" si="81"/>
        <v>96</v>
      </c>
      <c r="H321" s="4">
        <f t="shared" si="77"/>
        <v>112</v>
      </c>
      <c r="I321" s="4">
        <f t="shared" si="78"/>
        <v>3</v>
      </c>
    </row>
    <row r="322" spans="1:9" x14ac:dyDescent="0.3">
      <c r="A322" s="4">
        <v>82000248</v>
      </c>
      <c r="B322" s="7" t="s">
        <v>104</v>
      </c>
      <c r="C322" s="4">
        <f>C10+属性概率!$C$15</f>
        <v>50</v>
      </c>
      <c r="D322" s="4">
        <f t="shared" si="79"/>
        <v>650</v>
      </c>
      <c r="E322" s="4">
        <f t="shared" si="80"/>
        <v>6600</v>
      </c>
      <c r="F322" s="26">
        <f t="shared" si="76"/>
        <v>8</v>
      </c>
      <c r="G322" s="4">
        <f t="shared" si="81"/>
        <v>112</v>
      </c>
      <c r="H322" s="4">
        <f t="shared" si="77"/>
        <v>128</v>
      </c>
      <c r="I322" s="4">
        <f t="shared" si="78"/>
        <v>3</v>
      </c>
    </row>
    <row r="323" spans="1:9" x14ac:dyDescent="0.3">
      <c r="A323" s="4">
        <v>82000249</v>
      </c>
      <c r="B323" s="7" t="s">
        <v>104</v>
      </c>
      <c r="C323" s="4">
        <f>C11+属性概率!$C$15</f>
        <v>50</v>
      </c>
      <c r="D323" s="4">
        <f t="shared" si="79"/>
        <v>600</v>
      </c>
      <c r="E323" s="4">
        <f t="shared" si="80"/>
        <v>7200</v>
      </c>
      <c r="F323" s="26">
        <f t="shared" si="76"/>
        <v>9</v>
      </c>
      <c r="G323" s="4">
        <f t="shared" si="81"/>
        <v>128</v>
      </c>
      <c r="H323" s="4">
        <f t="shared" si="77"/>
        <v>144</v>
      </c>
      <c r="I323" s="4">
        <f t="shared" si="78"/>
        <v>4</v>
      </c>
    </row>
    <row r="324" spans="1:9" x14ac:dyDescent="0.3">
      <c r="A324" s="4">
        <v>82000250</v>
      </c>
      <c r="B324" s="7" t="s">
        <v>104</v>
      </c>
      <c r="C324" s="4">
        <f>C12+属性概率!$C$15</f>
        <v>200</v>
      </c>
      <c r="D324" s="4">
        <f t="shared" si="79"/>
        <v>550</v>
      </c>
      <c r="E324" s="4">
        <f t="shared" si="80"/>
        <v>7750</v>
      </c>
      <c r="F324" s="26">
        <f t="shared" si="76"/>
        <v>10</v>
      </c>
      <c r="G324" s="4">
        <f t="shared" si="81"/>
        <v>144</v>
      </c>
      <c r="H324" s="4">
        <f t="shared" si="77"/>
        <v>160</v>
      </c>
      <c r="I324" s="4">
        <f t="shared" si="78"/>
        <v>4</v>
      </c>
    </row>
    <row r="325" spans="1:9" x14ac:dyDescent="0.3">
      <c r="A325" s="4">
        <v>82000251</v>
      </c>
      <c r="B325" s="7" t="s">
        <v>104</v>
      </c>
      <c r="C325" s="4">
        <f>C13+属性概率!$C$15</f>
        <v>150</v>
      </c>
      <c r="D325" s="4">
        <f t="shared" si="79"/>
        <v>400</v>
      </c>
      <c r="E325" s="4">
        <f t="shared" si="80"/>
        <v>8150</v>
      </c>
      <c r="F325" s="26">
        <f t="shared" si="76"/>
        <v>11</v>
      </c>
      <c r="G325" s="4">
        <f t="shared" si="81"/>
        <v>160</v>
      </c>
      <c r="H325" s="4">
        <f t="shared" si="77"/>
        <v>176</v>
      </c>
      <c r="I325" s="4">
        <f t="shared" si="78"/>
        <v>5</v>
      </c>
    </row>
    <row r="326" spans="1:9" x14ac:dyDescent="0.3">
      <c r="A326" s="4">
        <v>82000252</v>
      </c>
      <c r="B326" s="7" t="s">
        <v>104</v>
      </c>
      <c r="C326" s="4">
        <f>C14+属性概率!$C$15</f>
        <v>200</v>
      </c>
      <c r="D326" s="4">
        <f t="shared" si="79"/>
        <v>300</v>
      </c>
      <c r="E326" s="4">
        <f t="shared" si="80"/>
        <v>8450</v>
      </c>
      <c r="F326" s="26">
        <f t="shared" si="76"/>
        <v>12</v>
      </c>
      <c r="G326" s="4">
        <f t="shared" si="81"/>
        <v>176</v>
      </c>
      <c r="H326" s="4">
        <f t="shared" si="77"/>
        <v>192</v>
      </c>
      <c r="I326" s="4">
        <f t="shared" si="78"/>
        <v>5</v>
      </c>
    </row>
    <row r="327" spans="1:9" x14ac:dyDescent="0.3">
      <c r="A327" s="4">
        <v>82000253</v>
      </c>
      <c r="B327" s="7" t="s">
        <v>104</v>
      </c>
      <c r="C327" s="4">
        <f>C15+属性概率!$C$15</f>
        <v>150</v>
      </c>
      <c r="D327" s="4">
        <f t="shared" si="79"/>
        <v>250</v>
      </c>
      <c r="E327" s="4">
        <f t="shared" si="80"/>
        <v>8700</v>
      </c>
      <c r="F327" s="26">
        <f t="shared" si="76"/>
        <v>13</v>
      </c>
      <c r="G327" s="4">
        <f t="shared" si="81"/>
        <v>192</v>
      </c>
      <c r="H327" s="4">
        <f t="shared" si="77"/>
        <v>208</v>
      </c>
      <c r="I327" s="4">
        <f t="shared" si="78"/>
        <v>6</v>
      </c>
    </row>
    <row r="328" spans="1:9" x14ac:dyDescent="0.3">
      <c r="A328" s="4">
        <v>82000254</v>
      </c>
      <c r="B328" s="7" t="s">
        <v>104</v>
      </c>
      <c r="C328" s="4">
        <f>C16+属性概率!$C$15</f>
        <v>200</v>
      </c>
      <c r="D328" s="4">
        <f t="shared" si="79"/>
        <v>200</v>
      </c>
      <c r="E328" s="4">
        <f t="shared" si="80"/>
        <v>8900</v>
      </c>
      <c r="F328" s="26">
        <f t="shared" si="76"/>
        <v>14</v>
      </c>
      <c r="G328" s="4">
        <f t="shared" si="81"/>
        <v>208</v>
      </c>
      <c r="H328" s="4">
        <f t="shared" si="77"/>
        <v>224</v>
      </c>
      <c r="I328" s="4">
        <f t="shared" si="78"/>
        <v>6</v>
      </c>
    </row>
    <row r="329" spans="1:9" x14ac:dyDescent="0.3">
      <c r="A329" s="4">
        <v>82000255</v>
      </c>
      <c r="B329" s="7" t="s">
        <v>104</v>
      </c>
      <c r="C329" s="4">
        <f>C17+属性概率!$C$15</f>
        <v>200</v>
      </c>
      <c r="D329" s="4">
        <f t="shared" si="79"/>
        <v>160</v>
      </c>
      <c r="E329" s="4">
        <f t="shared" si="80"/>
        <v>9060</v>
      </c>
      <c r="F329" s="26">
        <f t="shared" si="76"/>
        <v>15</v>
      </c>
      <c r="G329" s="4">
        <f t="shared" si="81"/>
        <v>224</v>
      </c>
      <c r="H329" s="4">
        <f t="shared" si="77"/>
        <v>240</v>
      </c>
      <c r="I329" s="4">
        <f t="shared" si="78"/>
        <v>7</v>
      </c>
    </row>
    <row r="330" spans="1:9" x14ac:dyDescent="0.3">
      <c r="A330" s="4">
        <v>82000256</v>
      </c>
      <c r="B330" s="7" t="s">
        <v>104</v>
      </c>
      <c r="C330" s="4">
        <f>C18+属性概率!$C$15</f>
        <v>250</v>
      </c>
      <c r="D330" s="4">
        <f t="shared" si="79"/>
        <v>130</v>
      </c>
      <c r="E330" s="4">
        <f t="shared" si="80"/>
        <v>9190</v>
      </c>
      <c r="F330" s="26">
        <f t="shared" si="76"/>
        <v>16</v>
      </c>
      <c r="G330" s="4">
        <f t="shared" si="81"/>
        <v>240</v>
      </c>
      <c r="H330" s="4">
        <f t="shared" si="77"/>
        <v>256</v>
      </c>
      <c r="I330" s="4">
        <f t="shared" si="78"/>
        <v>7</v>
      </c>
    </row>
    <row r="331" spans="1:9" x14ac:dyDescent="0.3">
      <c r="A331" s="4">
        <v>82000257</v>
      </c>
      <c r="B331" s="7" t="s">
        <v>104</v>
      </c>
      <c r="C331" s="4">
        <f>C19+属性概率!$C$15</f>
        <v>200</v>
      </c>
      <c r="D331" s="4">
        <f t="shared" si="79"/>
        <v>100</v>
      </c>
      <c r="E331" s="4">
        <f t="shared" si="80"/>
        <v>9290</v>
      </c>
      <c r="F331" s="26">
        <f t="shared" si="76"/>
        <v>17</v>
      </c>
      <c r="G331" s="4">
        <f t="shared" si="81"/>
        <v>256</v>
      </c>
      <c r="H331" s="4">
        <f t="shared" si="77"/>
        <v>272</v>
      </c>
      <c r="I331" s="4">
        <f t="shared" si="78"/>
        <v>8</v>
      </c>
    </row>
    <row r="332" spans="1:9" x14ac:dyDescent="0.3">
      <c r="A332" s="4">
        <v>82000258</v>
      </c>
      <c r="B332" s="7" t="s">
        <v>104</v>
      </c>
      <c r="C332" s="4">
        <f>C20+属性概率!$C$15</f>
        <v>250</v>
      </c>
      <c r="D332" s="4">
        <f t="shared" si="79"/>
        <v>80</v>
      </c>
      <c r="E332" s="4">
        <f t="shared" si="80"/>
        <v>9370</v>
      </c>
      <c r="F332" s="26">
        <f t="shared" si="76"/>
        <v>18</v>
      </c>
      <c r="G332" s="4">
        <f t="shared" si="81"/>
        <v>272</v>
      </c>
      <c r="H332" s="4">
        <f t="shared" si="77"/>
        <v>288</v>
      </c>
      <c r="I332" s="4">
        <f t="shared" si="78"/>
        <v>8</v>
      </c>
    </row>
    <row r="333" spans="1:9" x14ac:dyDescent="0.3">
      <c r="A333" s="4">
        <v>82000259</v>
      </c>
      <c r="B333" s="7" t="s">
        <v>104</v>
      </c>
      <c r="C333" s="4">
        <f>C21+属性概率!$C$15</f>
        <v>350</v>
      </c>
      <c r="D333" s="4">
        <f t="shared" si="79"/>
        <v>60</v>
      </c>
      <c r="E333" s="4">
        <f t="shared" si="80"/>
        <v>9430</v>
      </c>
      <c r="F333" s="26">
        <f t="shared" si="76"/>
        <v>19</v>
      </c>
      <c r="G333" s="4">
        <f t="shared" si="81"/>
        <v>288</v>
      </c>
      <c r="H333" s="4">
        <f t="shared" si="77"/>
        <v>304</v>
      </c>
      <c r="I333" s="4">
        <f t="shared" si="78"/>
        <v>9</v>
      </c>
    </row>
    <row r="334" spans="1:9" x14ac:dyDescent="0.3">
      <c r="A334" s="4">
        <v>82000260</v>
      </c>
      <c r="B334" s="7" t="s">
        <v>104</v>
      </c>
      <c r="C334" s="4">
        <f>C22+属性概率!$C$15</f>
        <v>450</v>
      </c>
      <c r="D334" s="4">
        <f t="shared" si="79"/>
        <v>30</v>
      </c>
      <c r="E334" s="4">
        <f t="shared" si="80"/>
        <v>9460</v>
      </c>
      <c r="F334" s="26">
        <f t="shared" si="76"/>
        <v>20</v>
      </c>
      <c r="G334" s="4">
        <f t="shared" si="81"/>
        <v>304</v>
      </c>
      <c r="H334" s="4">
        <f t="shared" si="77"/>
        <v>320</v>
      </c>
      <c r="I334" s="4">
        <f t="shared" si="78"/>
        <v>9</v>
      </c>
    </row>
    <row r="335" spans="1:9" x14ac:dyDescent="0.3">
      <c r="A335" s="72">
        <v>82000393</v>
      </c>
      <c r="B335" s="7" t="s">
        <v>104</v>
      </c>
      <c r="C335" s="4">
        <f>C23+属性概率!$C$15</f>
        <v>550</v>
      </c>
      <c r="D335" s="72">
        <v>25</v>
      </c>
      <c r="E335" s="4">
        <f t="shared" si="80"/>
        <v>9485</v>
      </c>
      <c r="F335" s="74">
        <v>21</v>
      </c>
      <c r="G335" s="4">
        <f t="shared" si="81"/>
        <v>320</v>
      </c>
      <c r="H335" s="4">
        <f t="shared" si="77"/>
        <v>336</v>
      </c>
      <c r="I335" s="72">
        <v>10</v>
      </c>
    </row>
    <row r="336" spans="1:9" x14ac:dyDescent="0.3">
      <c r="A336" s="72">
        <f>A335+1</f>
        <v>82000394</v>
      </c>
      <c r="B336" s="7" t="s">
        <v>104</v>
      </c>
      <c r="C336" s="4">
        <f>C24+属性概率!$C$15</f>
        <v>650</v>
      </c>
      <c r="D336" s="72">
        <v>20</v>
      </c>
      <c r="E336" s="4">
        <f t="shared" si="80"/>
        <v>9505</v>
      </c>
      <c r="F336" s="74">
        <v>22</v>
      </c>
      <c r="G336" s="4">
        <f t="shared" si="81"/>
        <v>336</v>
      </c>
      <c r="H336" s="4">
        <f t="shared" si="77"/>
        <v>352</v>
      </c>
      <c r="I336" s="72">
        <v>10</v>
      </c>
    </row>
    <row r="337" spans="1:9" x14ac:dyDescent="0.3">
      <c r="A337" s="72">
        <f t="shared" ref="A337:A340" si="82">A336+1</f>
        <v>82000395</v>
      </c>
      <c r="B337" s="7" t="s">
        <v>104</v>
      </c>
      <c r="C337" s="4">
        <f>C25+属性概率!$C$15</f>
        <v>750</v>
      </c>
      <c r="D337" s="72">
        <v>15</v>
      </c>
      <c r="E337" s="4">
        <f t="shared" si="80"/>
        <v>9520</v>
      </c>
      <c r="F337" s="74">
        <v>23</v>
      </c>
      <c r="G337" s="4">
        <f t="shared" si="81"/>
        <v>352</v>
      </c>
      <c r="H337" s="4">
        <f t="shared" si="77"/>
        <v>368</v>
      </c>
      <c r="I337" s="72">
        <v>11</v>
      </c>
    </row>
    <row r="338" spans="1:9" x14ac:dyDescent="0.3">
      <c r="A338" s="72">
        <f t="shared" si="82"/>
        <v>82000396</v>
      </c>
      <c r="B338" s="7" t="s">
        <v>104</v>
      </c>
      <c r="C338" s="4">
        <f>C26+属性概率!$C$15</f>
        <v>850</v>
      </c>
      <c r="D338" s="72">
        <v>10</v>
      </c>
      <c r="E338" s="4">
        <f t="shared" si="80"/>
        <v>9530</v>
      </c>
      <c r="F338" s="74">
        <v>24</v>
      </c>
      <c r="G338" s="4">
        <f t="shared" si="81"/>
        <v>368</v>
      </c>
      <c r="H338" s="4">
        <f t="shared" si="77"/>
        <v>384</v>
      </c>
      <c r="I338" s="72">
        <v>11</v>
      </c>
    </row>
    <row r="339" spans="1:9" x14ac:dyDescent="0.3">
      <c r="A339" s="72">
        <f t="shared" si="82"/>
        <v>82000397</v>
      </c>
      <c r="B339" s="7" t="s">
        <v>104</v>
      </c>
      <c r="C339" s="4">
        <f>C27+属性概率!$C$15</f>
        <v>950</v>
      </c>
      <c r="D339" s="72">
        <v>8</v>
      </c>
      <c r="E339" s="4">
        <f t="shared" si="80"/>
        <v>9538</v>
      </c>
      <c r="F339" s="74">
        <v>25</v>
      </c>
      <c r="G339" s="4">
        <f t="shared" si="81"/>
        <v>384</v>
      </c>
      <c r="H339" s="4">
        <f t="shared" si="77"/>
        <v>400</v>
      </c>
      <c r="I339" s="72">
        <v>12</v>
      </c>
    </row>
    <row r="340" spans="1:9" x14ac:dyDescent="0.3">
      <c r="A340" s="72">
        <f t="shared" si="82"/>
        <v>82000398</v>
      </c>
      <c r="B340" s="7" t="s">
        <v>104</v>
      </c>
      <c r="C340" s="4">
        <f>C28+属性概率!$C$15</f>
        <v>1050</v>
      </c>
      <c r="D340" s="72">
        <v>4</v>
      </c>
      <c r="E340" s="4">
        <f t="shared" si="80"/>
        <v>9542</v>
      </c>
      <c r="F340" s="74">
        <v>26</v>
      </c>
      <c r="G340" s="4">
        <f t="shared" si="81"/>
        <v>400</v>
      </c>
      <c r="H340" s="4">
        <f>G340+16</f>
        <v>416</v>
      </c>
      <c r="I340" s="72">
        <v>12</v>
      </c>
    </row>
    <row r="341" spans="1:9" x14ac:dyDescent="0.3">
      <c r="A341" s="4">
        <v>82000261</v>
      </c>
      <c r="B341" s="7" t="s">
        <v>106</v>
      </c>
      <c r="C341" s="4">
        <f>C29+属性概率!$C$15</f>
        <v>50</v>
      </c>
      <c r="D341" s="4">
        <f t="shared" ref="D341:D360" si="83">D315</f>
        <v>1000</v>
      </c>
      <c r="E341" s="4">
        <f>D341</f>
        <v>1000</v>
      </c>
      <c r="F341" s="26">
        <f t="shared" ref="F341:I360" si="84">F315</f>
        <v>1</v>
      </c>
      <c r="G341" s="4">
        <f t="shared" si="84"/>
        <v>1</v>
      </c>
      <c r="H341" s="4">
        <f t="shared" si="84"/>
        <v>16</v>
      </c>
      <c r="I341" s="4">
        <f t="shared" si="84"/>
        <v>1</v>
      </c>
    </row>
    <row r="342" spans="1:9" x14ac:dyDescent="0.3">
      <c r="A342" s="4">
        <v>82000262</v>
      </c>
      <c r="B342" s="7" t="s">
        <v>106</v>
      </c>
      <c r="C342" s="4">
        <f>C30+属性概率!$C$15</f>
        <v>50</v>
      </c>
      <c r="D342" s="4">
        <f t="shared" si="83"/>
        <v>950</v>
      </c>
      <c r="E342" s="4">
        <f t="shared" ref="E342:E366" si="85">D342+E341</f>
        <v>1950</v>
      </c>
      <c r="F342" s="26">
        <f t="shared" si="84"/>
        <v>2</v>
      </c>
      <c r="G342" s="4">
        <f t="shared" si="84"/>
        <v>16</v>
      </c>
      <c r="H342" s="4">
        <f t="shared" si="84"/>
        <v>32</v>
      </c>
      <c r="I342" s="4">
        <f t="shared" si="84"/>
        <v>1</v>
      </c>
    </row>
    <row r="343" spans="1:9" x14ac:dyDescent="0.3">
      <c r="A343" s="4">
        <v>82000263</v>
      </c>
      <c r="B343" s="7" t="s">
        <v>106</v>
      </c>
      <c r="C343" s="4">
        <f>C31+属性概率!$C$15</f>
        <v>50</v>
      </c>
      <c r="D343" s="4">
        <f t="shared" si="83"/>
        <v>900</v>
      </c>
      <c r="E343" s="4">
        <f t="shared" si="85"/>
        <v>2850</v>
      </c>
      <c r="F343" s="26">
        <f t="shared" si="84"/>
        <v>3</v>
      </c>
      <c r="G343" s="4">
        <f t="shared" si="84"/>
        <v>32</v>
      </c>
      <c r="H343" s="4">
        <f t="shared" si="84"/>
        <v>48</v>
      </c>
      <c r="I343" s="4">
        <f t="shared" si="84"/>
        <v>1</v>
      </c>
    </row>
    <row r="344" spans="1:9" x14ac:dyDescent="0.3">
      <c r="A344" s="4">
        <v>82000264</v>
      </c>
      <c r="B344" s="7" t="s">
        <v>106</v>
      </c>
      <c r="C344" s="4">
        <f>C32+属性概率!$C$15</f>
        <v>50</v>
      </c>
      <c r="D344" s="4">
        <f t="shared" si="83"/>
        <v>850</v>
      </c>
      <c r="E344" s="4">
        <f t="shared" si="85"/>
        <v>3700</v>
      </c>
      <c r="F344" s="26">
        <f t="shared" si="84"/>
        <v>4</v>
      </c>
      <c r="G344" s="4">
        <f t="shared" si="84"/>
        <v>48</v>
      </c>
      <c r="H344" s="4">
        <f t="shared" si="84"/>
        <v>64</v>
      </c>
      <c r="I344" s="4">
        <f t="shared" si="84"/>
        <v>2</v>
      </c>
    </row>
    <row r="345" spans="1:9" x14ac:dyDescent="0.3">
      <c r="A345" s="4">
        <v>82000265</v>
      </c>
      <c r="B345" s="7" t="s">
        <v>106</v>
      </c>
      <c r="C345" s="4">
        <f>C33+属性概率!$C$15</f>
        <v>50</v>
      </c>
      <c r="D345" s="4">
        <f t="shared" si="83"/>
        <v>800</v>
      </c>
      <c r="E345" s="4">
        <f t="shared" si="85"/>
        <v>4500</v>
      </c>
      <c r="F345" s="26">
        <f t="shared" si="84"/>
        <v>5</v>
      </c>
      <c r="G345" s="4">
        <f t="shared" si="84"/>
        <v>64</v>
      </c>
      <c r="H345" s="4">
        <f t="shared" si="84"/>
        <v>80</v>
      </c>
      <c r="I345" s="4">
        <f t="shared" si="84"/>
        <v>2</v>
      </c>
    </row>
    <row r="346" spans="1:9" x14ac:dyDescent="0.3">
      <c r="A346" s="4">
        <v>82000266</v>
      </c>
      <c r="B346" s="7" t="s">
        <v>106</v>
      </c>
      <c r="C346" s="4">
        <f>C34+属性概率!$C$15</f>
        <v>50</v>
      </c>
      <c r="D346" s="4">
        <f t="shared" si="83"/>
        <v>750</v>
      </c>
      <c r="E346" s="4">
        <f t="shared" si="85"/>
        <v>5250</v>
      </c>
      <c r="F346" s="26">
        <f t="shared" si="84"/>
        <v>6</v>
      </c>
      <c r="G346" s="4">
        <f t="shared" si="84"/>
        <v>80</v>
      </c>
      <c r="H346" s="4">
        <f t="shared" si="84"/>
        <v>96</v>
      </c>
      <c r="I346" s="4">
        <f t="shared" si="84"/>
        <v>2</v>
      </c>
    </row>
    <row r="347" spans="1:9" x14ac:dyDescent="0.3">
      <c r="A347" s="4">
        <v>82000267</v>
      </c>
      <c r="B347" s="7" t="s">
        <v>106</v>
      </c>
      <c r="C347" s="4">
        <f>C35+属性概率!$C$15</f>
        <v>50</v>
      </c>
      <c r="D347" s="4">
        <f t="shared" si="83"/>
        <v>700</v>
      </c>
      <c r="E347" s="4">
        <f t="shared" si="85"/>
        <v>5950</v>
      </c>
      <c r="F347" s="26">
        <f t="shared" si="84"/>
        <v>7</v>
      </c>
      <c r="G347" s="4">
        <f t="shared" si="84"/>
        <v>96</v>
      </c>
      <c r="H347" s="4">
        <f t="shared" si="84"/>
        <v>112</v>
      </c>
      <c r="I347" s="4">
        <f t="shared" si="84"/>
        <v>3</v>
      </c>
    </row>
    <row r="348" spans="1:9" x14ac:dyDescent="0.3">
      <c r="A348" s="4">
        <v>82000268</v>
      </c>
      <c r="B348" s="7" t="s">
        <v>106</v>
      </c>
      <c r="C348" s="4">
        <f>C36+属性概率!$C$15</f>
        <v>50</v>
      </c>
      <c r="D348" s="4">
        <f t="shared" si="83"/>
        <v>650</v>
      </c>
      <c r="E348" s="4">
        <f t="shared" si="85"/>
        <v>6600</v>
      </c>
      <c r="F348" s="26">
        <f t="shared" si="84"/>
        <v>8</v>
      </c>
      <c r="G348" s="4">
        <f t="shared" si="84"/>
        <v>112</v>
      </c>
      <c r="H348" s="4">
        <f t="shared" si="84"/>
        <v>128</v>
      </c>
      <c r="I348" s="4">
        <f t="shared" si="84"/>
        <v>3</v>
      </c>
    </row>
    <row r="349" spans="1:9" x14ac:dyDescent="0.3">
      <c r="A349" s="4">
        <v>82000269</v>
      </c>
      <c r="B349" s="7" t="s">
        <v>106</v>
      </c>
      <c r="C349" s="4">
        <f>C37+属性概率!$C$15</f>
        <v>50</v>
      </c>
      <c r="D349" s="4">
        <f t="shared" si="83"/>
        <v>600</v>
      </c>
      <c r="E349" s="4">
        <f t="shared" si="85"/>
        <v>7200</v>
      </c>
      <c r="F349" s="26">
        <f t="shared" si="84"/>
        <v>9</v>
      </c>
      <c r="G349" s="4">
        <f t="shared" si="84"/>
        <v>128</v>
      </c>
      <c r="H349" s="4">
        <f t="shared" si="84"/>
        <v>144</v>
      </c>
      <c r="I349" s="4">
        <f t="shared" si="84"/>
        <v>4</v>
      </c>
    </row>
    <row r="350" spans="1:9" x14ac:dyDescent="0.3">
      <c r="A350" s="4">
        <v>82000270</v>
      </c>
      <c r="B350" s="7" t="s">
        <v>106</v>
      </c>
      <c r="C350" s="4">
        <f>C38+属性概率!$C$15</f>
        <v>200</v>
      </c>
      <c r="D350" s="4">
        <f t="shared" si="83"/>
        <v>550</v>
      </c>
      <c r="E350" s="4">
        <f t="shared" si="85"/>
        <v>7750</v>
      </c>
      <c r="F350" s="26">
        <f t="shared" si="84"/>
        <v>10</v>
      </c>
      <c r="G350" s="4">
        <f t="shared" si="84"/>
        <v>144</v>
      </c>
      <c r="H350" s="4">
        <f t="shared" si="84"/>
        <v>160</v>
      </c>
      <c r="I350" s="4">
        <f t="shared" si="84"/>
        <v>4</v>
      </c>
    </row>
    <row r="351" spans="1:9" x14ac:dyDescent="0.3">
      <c r="A351" s="4">
        <v>82000271</v>
      </c>
      <c r="B351" s="7" t="s">
        <v>106</v>
      </c>
      <c r="C351" s="4">
        <f>C39+属性概率!$C$15</f>
        <v>150</v>
      </c>
      <c r="D351" s="4">
        <f t="shared" si="83"/>
        <v>400</v>
      </c>
      <c r="E351" s="4">
        <f t="shared" si="85"/>
        <v>8150</v>
      </c>
      <c r="F351" s="26">
        <f t="shared" si="84"/>
        <v>11</v>
      </c>
      <c r="G351" s="4">
        <f t="shared" si="84"/>
        <v>160</v>
      </c>
      <c r="H351" s="4">
        <f t="shared" si="84"/>
        <v>176</v>
      </c>
      <c r="I351" s="4">
        <f t="shared" si="84"/>
        <v>5</v>
      </c>
    </row>
    <row r="352" spans="1:9" x14ac:dyDescent="0.3">
      <c r="A352" s="4">
        <v>82000272</v>
      </c>
      <c r="B352" s="7" t="s">
        <v>106</v>
      </c>
      <c r="C352" s="4">
        <f>C40+属性概率!$C$15</f>
        <v>200</v>
      </c>
      <c r="D352" s="4">
        <f t="shared" si="83"/>
        <v>300</v>
      </c>
      <c r="E352" s="4">
        <f t="shared" si="85"/>
        <v>8450</v>
      </c>
      <c r="F352" s="26">
        <f t="shared" si="84"/>
        <v>12</v>
      </c>
      <c r="G352" s="4">
        <f t="shared" si="84"/>
        <v>176</v>
      </c>
      <c r="H352" s="4">
        <f t="shared" si="84"/>
        <v>192</v>
      </c>
      <c r="I352" s="4">
        <f t="shared" si="84"/>
        <v>5</v>
      </c>
    </row>
    <row r="353" spans="1:9" x14ac:dyDescent="0.3">
      <c r="A353" s="4">
        <v>82000273</v>
      </c>
      <c r="B353" s="7" t="s">
        <v>106</v>
      </c>
      <c r="C353" s="4">
        <f>C41+属性概率!$C$15</f>
        <v>150</v>
      </c>
      <c r="D353" s="4">
        <f t="shared" si="83"/>
        <v>250</v>
      </c>
      <c r="E353" s="4">
        <f t="shared" si="85"/>
        <v>8700</v>
      </c>
      <c r="F353" s="26">
        <f t="shared" si="84"/>
        <v>13</v>
      </c>
      <c r="G353" s="4">
        <f t="shared" si="84"/>
        <v>192</v>
      </c>
      <c r="H353" s="4">
        <f t="shared" si="84"/>
        <v>208</v>
      </c>
      <c r="I353" s="4">
        <f t="shared" si="84"/>
        <v>6</v>
      </c>
    </row>
    <row r="354" spans="1:9" x14ac:dyDescent="0.3">
      <c r="A354" s="4">
        <v>82000274</v>
      </c>
      <c r="B354" s="7" t="s">
        <v>106</v>
      </c>
      <c r="C354" s="4">
        <f>C42+属性概率!$C$15</f>
        <v>200</v>
      </c>
      <c r="D354" s="4">
        <f t="shared" si="83"/>
        <v>200</v>
      </c>
      <c r="E354" s="4">
        <f t="shared" si="85"/>
        <v>8900</v>
      </c>
      <c r="F354" s="26">
        <f t="shared" si="84"/>
        <v>14</v>
      </c>
      <c r="G354" s="4">
        <f t="shared" si="84"/>
        <v>208</v>
      </c>
      <c r="H354" s="4">
        <f t="shared" si="84"/>
        <v>224</v>
      </c>
      <c r="I354" s="4">
        <f t="shared" si="84"/>
        <v>6</v>
      </c>
    </row>
    <row r="355" spans="1:9" x14ac:dyDescent="0.3">
      <c r="A355" s="4">
        <v>82000275</v>
      </c>
      <c r="B355" s="7" t="s">
        <v>106</v>
      </c>
      <c r="C355" s="4">
        <f>C43+属性概率!$C$15</f>
        <v>200</v>
      </c>
      <c r="D355" s="4">
        <f t="shared" si="83"/>
        <v>160</v>
      </c>
      <c r="E355" s="4">
        <f t="shared" si="85"/>
        <v>9060</v>
      </c>
      <c r="F355" s="26">
        <f t="shared" si="84"/>
        <v>15</v>
      </c>
      <c r="G355" s="4">
        <f t="shared" si="84"/>
        <v>224</v>
      </c>
      <c r="H355" s="4">
        <f t="shared" si="84"/>
        <v>240</v>
      </c>
      <c r="I355" s="4">
        <f t="shared" si="84"/>
        <v>7</v>
      </c>
    </row>
    <row r="356" spans="1:9" x14ac:dyDescent="0.3">
      <c r="A356" s="4">
        <v>82000276</v>
      </c>
      <c r="B356" s="7" t="s">
        <v>106</v>
      </c>
      <c r="C356" s="4">
        <f>C44+属性概率!$C$15</f>
        <v>250</v>
      </c>
      <c r="D356" s="4">
        <f t="shared" si="83"/>
        <v>130</v>
      </c>
      <c r="E356" s="4">
        <f t="shared" si="85"/>
        <v>9190</v>
      </c>
      <c r="F356" s="26">
        <f t="shared" si="84"/>
        <v>16</v>
      </c>
      <c r="G356" s="4">
        <f t="shared" si="84"/>
        <v>240</v>
      </c>
      <c r="H356" s="4">
        <f t="shared" si="84"/>
        <v>256</v>
      </c>
      <c r="I356" s="4">
        <f t="shared" si="84"/>
        <v>7</v>
      </c>
    </row>
    <row r="357" spans="1:9" x14ac:dyDescent="0.3">
      <c r="A357" s="4">
        <v>82000277</v>
      </c>
      <c r="B357" s="7" t="s">
        <v>106</v>
      </c>
      <c r="C357" s="4">
        <f>C45+属性概率!$C$15</f>
        <v>200</v>
      </c>
      <c r="D357" s="4">
        <f t="shared" si="83"/>
        <v>100</v>
      </c>
      <c r="E357" s="4">
        <f t="shared" si="85"/>
        <v>9290</v>
      </c>
      <c r="F357" s="26">
        <f t="shared" si="84"/>
        <v>17</v>
      </c>
      <c r="G357" s="4">
        <f t="shared" si="84"/>
        <v>256</v>
      </c>
      <c r="H357" s="4">
        <f t="shared" si="84"/>
        <v>272</v>
      </c>
      <c r="I357" s="4">
        <f t="shared" si="84"/>
        <v>8</v>
      </c>
    </row>
    <row r="358" spans="1:9" x14ac:dyDescent="0.3">
      <c r="A358" s="4">
        <v>82000278</v>
      </c>
      <c r="B358" s="7" t="s">
        <v>106</v>
      </c>
      <c r="C358" s="4">
        <f>C46+属性概率!$C$15</f>
        <v>250</v>
      </c>
      <c r="D358" s="4">
        <f t="shared" si="83"/>
        <v>80</v>
      </c>
      <c r="E358" s="4">
        <f t="shared" si="85"/>
        <v>9370</v>
      </c>
      <c r="F358" s="26">
        <f t="shared" si="84"/>
        <v>18</v>
      </c>
      <c r="G358" s="4">
        <f t="shared" si="84"/>
        <v>272</v>
      </c>
      <c r="H358" s="4">
        <f t="shared" si="84"/>
        <v>288</v>
      </c>
      <c r="I358" s="4">
        <f t="shared" si="84"/>
        <v>8</v>
      </c>
    </row>
    <row r="359" spans="1:9" x14ac:dyDescent="0.3">
      <c r="A359" s="4">
        <v>82000279</v>
      </c>
      <c r="B359" s="7" t="s">
        <v>106</v>
      </c>
      <c r="C359" s="4">
        <f>C47+属性概率!$C$15</f>
        <v>350</v>
      </c>
      <c r="D359" s="4">
        <f t="shared" si="83"/>
        <v>60</v>
      </c>
      <c r="E359" s="4">
        <f t="shared" si="85"/>
        <v>9430</v>
      </c>
      <c r="F359" s="26">
        <f t="shared" si="84"/>
        <v>19</v>
      </c>
      <c r="G359" s="4">
        <f t="shared" si="84"/>
        <v>288</v>
      </c>
      <c r="H359" s="4">
        <f t="shared" si="84"/>
        <v>304</v>
      </c>
      <c r="I359" s="4">
        <f t="shared" si="84"/>
        <v>9</v>
      </c>
    </row>
    <row r="360" spans="1:9" x14ac:dyDescent="0.3">
      <c r="A360" s="4">
        <v>82000280</v>
      </c>
      <c r="B360" s="7" t="s">
        <v>106</v>
      </c>
      <c r="C360" s="4">
        <f>C48+属性概率!$C$15</f>
        <v>450</v>
      </c>
      <c r="D360" s="4">
        <f t="shared" si="83"/>
        <v>30</v>
      </c>
      <c r="E360" s="4">
        <f t="shared" si="85"/>
        <v>9460</v>
      </c>
      <c r="F360" s="26">
        <f t="shared" si="84"/>
        <v>20</v>
      </c>
      <c r="G360" s="4">
        <f t="shared" si="84"/>
        <v>304</v>
      </c>
      <c r="H360" s="4">
        <f t="shared" si="84"/>
        <v>320</v>
      </c>
      <c r="I360" s="4">
        <f t="shared" si="84"/>
        <v>9</v>
      </c>
    </row>
    <row r="361" spans="1:9" x14ac:dyDescent="0.3">
      <c r="A361" s="72">
        <v>82000399</v>
      </c>
      <c r="B361" s="7" t="s">
        <v>106</v>
      </c>
      <c r="C361" s="4">
        <f>C49+属性概率!$C$15</f>
        <v>550</v>
      </c>
      <c r="D361" s="72">
        <v>25</v>
      </c>
      <c r="E361" s="4">
        <f t="shared" si="85"/>
        <v>9485</v>
      </c>
      <c r="F361" s="74">
        <v>21</v>
      </c>
      <c r="G361" s="4">
        <f t="shared" ref="G361:G366" si="86">G360+$G$316</f>
        <v>320</v>
      </c>
      <c r="H361" s="4">
        <f t="shared" ref="H361:H365" si="87">G362</f>
        <v>336</v>
      </c>
      <c r="I361" s="72">
        <v>10</v>
      </c>
    </row>
    <row r="362" spans="1:9" x14ac:dyDescent="0.3">
      <c r="A362" s="72">
        <f>A361+1</f>
        <v>82000400</v>
      </c>
      <c r="B362" s="7" t="s">
        <v>106</v>
      </c>
      <c r="C362" s="4">
        <f>C50+属性概率!$C$15</f>
        <v>650</v>
      </c>
      <c r="D362" s="72">
        <v>20</v>
      </c>
      <c r="E362" s="4">
        <f t="shared" si="85"/>
        <v>9505</v>
      </c>
      <c r="F362" s="74">
        <v>22</v>
      </c>
      <c r="G362" s="4">
        <f t="shared" si="86"/>
        <v>336</v>
      </c>
      <c r="H362" s="4">
        <f t="shared" si="87"/>
        <v>352</v>
      </c>
      <c r="I362" s="72">
        <v>10</v>
      </c>
    </row>
    <row r="363" spans="1:9" x14ac:dyDescent="0.3">
      <c r="A363" s="72">
        <f t="shared" ref="A363:A366" si="88">A362+1</f>
        <v>82000401</v>
      </c>
      <c r="B363" s="7" t="s">
        <v>106</v>
      </c>
      <c r="C363" s="4">
        <f>C51+属性概率!$C$15</f>
        <v>750</v>
      </c>
      <c r="D363" s="72">
        <v>15</v>
      </c>
      <c r="E363" s="4">
        <f t="shared" si="85"/>
        <v>9520</v>
      </c>
      <c r="F363" s="74">
        <v>23</v>
      </c>
      <c r="G363" s="4">
        <f t="shared" si="86"/>
        <v>352</v>
      </c>
      <c r="H363" s="4">
        <f t="shared" si="87"/>
        <v>368</v>
      </c>
      <c r="I363" s="72">
        <v>11</v>
      </c>
    </row>
    <row r="364" spans="1:9" x14ac:dyDescent="0.3">
      <c r="A364" s="72">
        <f t="shared" si="88"/>
        <v>82000402</v>
      </c>
      <c r="B364" s="7" t="s">
        <v>106</v>
      </c>
      <c r="C364" s="4">
        <f>C52+属性概率!$C$15</f>
        <v>850</v>
      </c>
      <c r="D364" s="72">
        <v>10</v>
      </c>
      <c r="E364" s="4">
        <f t="shared" si="85"/>
        <v>9530</v>
      </c>
      <c r="F364" s="74">
        <v>24</v>
      </c>
      <c r="G364" s="4">
        <f t="shared" si="86"/>
        <v>368</v>
      </c>
      <c r="H364" s="4">
        <f t="shared" si="87"/>
        <v>384</v>
      </c>
      <c r="I364" s="72">
        <v>11</v>
      </c>
    </row>
    <row r="365" spans="1:9" x14ac:dyDescent="0.3">
      <c r="A365" s="72">
        <f t="shared" si="88"/>
        <v>82000403</v>
      </c>
      <c r="B365" s="7" t="s">
        <v>106</v>
      </c>
      <c r="C365" s="4">
        <f>C53+属性概率!$C$15</f>
        <v>950</v>
      </c>
      <c r="D365" s="72">
        <v>8</v>
      </c>
      <c r="E365" s="4">
        <f t="shared" si="85"/>
        <v>9538</v>
      </c>
      <c r="F365" s="74">
        <v>25</v>
      </c>
      <c r="G365" s="4">
        <f t="shared" si="86"/>
        <v>384</v>
      </c>
      <c r="H365" s="4">
        <f t="shared" si="87"/>
        <v>400</v>
      </c>
      <c r="I365" s="72">
        <v>12</v>
      </c>
    </row>
    <row r="366" spans="1:9" x14ac:dyDescent="0.3">
      <c r="A366" s="72">
        <f t="shared" si="88"/>
        <v>82000404</v>
      </c>
      <c r="B366" s="7" t="s">
        <v>106</v>
      </c>
      <c r="C366" s="4">
        <f>C54+属性概率!$C$15</f>
        <v>1050</v>
      </c>
      <c r="D366" s="72">
        <v>4</v>
      </c>
      <c r="E366" s="4">
        <f t="shared" si="85"/>
        <v>9542</v>
      </c>
      <c r="F366" s="74">
        <v>26</v>
      </c>
      <c r="G366" s="4">
        <f t="shared" si="86"/>
        <v>400</v>
      </c>
      <c r="H366" s="4">
        <f>G366+16</f>
        <v>416</v>
      </c>
      <c r="I366" s="72">
        <v>12</v>
      </c>
    </row>
    <row r="367" spans="1:9" x14ac:dyDescent="0.3">
      <c r="A367" s="4">
        <v>82000281</v>
      </c>
      <c r="B367" s="7" t="s">
        <v>108</v>
      </c>
      <c r="C367" s="4">
        <f>C55+属性概率!$C$15</f>
        <v>50</v>
      </c>
      <c r="D367" s="4">
        <f t="shared" ref="D367:D386" si="89">D341</f>
        <v>1000</v>
      </c>
      <c r="E367" s="4">
        <f>D367</f>
        <v>1000</v>
      </c>
      <c r="F367" s="26">
        <f t="shared" ref="F367:F386" si="90">F341</f>
        <v>1</v>
      </c>
      <c r="G367" s="4">
        <f>INT(VLOOKUP($F367,系数!$H$40:$J$65,2,0)*系数!$K$6)</f>
        <v>5</v>
      </c>
      <c r="H367" s="4">
        <f>INT(VLOOKUP($F367,系数!$H$40:$J$65,3,0)*系数!$K$6)</f>
        <v>12</v>
      </c>
      <c r="I367" s="4">
        <f t="shared" ref="I367:I386" si="91">I341</f>
        <v>1</v>
      </c>
    </row>
    <row r="368" spans="1:9" x14ac:dyDescent="0.3">
      <c r="A368" s="4">
        <v>82000282</v>
      </c>
      <c r="B368" s="7" t="s">
        <v>108</v>
      </c>
      <c r="C368" s="4">
        <f>C56+属性概率!$C$15</f>
        <v>50</v>
      </c>
      <c r="D368" s="4">
        <f t="shared" si="89"/>
        <v>950</v>
      </c>
      <c r="E368" s="4">
        <f t="shared" ref="E368:E392" si="92">D368+E367</f>
        <v>1950</v>
      </c>
      <c r="F368" s="26">
        <f t="shared" si="90"/>
        <v>2</v>
      </c>
      <c r="G368" s="4">
        <f>INT(VLOOKUP($F368,系数!$H$40:$J$65,2,0)*系数!$K$6)</f>
        <v>12</v>
      </c>
      <c r="H368" s="4">
        <f>INT(VLOOKUP($F368,系数!$H$40:$J$65,3,0)*系数!$K$6)</f>
        <v>20</v>
      </c>
      <c r="I368" s="4">
        <f t="shared" si="91"/>
        <v>1</v>
      </c>
    </row>
    <row r="369" spans="1:9" x14ac:dyDescent="0.3">
      <c r="A369" s="4">
        <v>82000283</v>
      </c>
      <c r="B369" s="7" t="s">
        <v>108</v>
      </c>
      <c r="C369" s="4">
        <f>C57+属性概率!$C$15</f>
        <v>50</v>
      </c>
      <c r="D369" s="4">
        <f t="shared" si="89"/>
        <v>900</v>
      </c>
      <c r="E369" s="4">
        <f t="shared" si="92"/>
        <v>2850</v>
      </c>
      <c r="F369" s="26">
        <f t="shared" si="90"/>
        <v>3</v>
      </c>
      <c r="G369" s="4">
        <f>INT(VLOOKUP($F369,系数!$H$40:$J$65,2,0)*系数!$K$6)</f>
        <v>20</v>
      </c>
      <c r="H369" s="4">
        <f>INT(VLOOKUP($F369,系数!$H$40:$J$65,3,0)*系数!$K$6)</f>
        <v>27</v>
      </c>
      <c r="I369" s="4">
        <f t="shared" si="91"/>
        <v>1</v>
      </c>
    </row>
    <row r="370" spans="1:9" x14ac:dyDescent="0.3">
      <c r="A370" s="4">
        <v>82000284</v>
      </c>
      <c r="B370" s="7" t="s">
        <v>108</v>
      </c>
      <c r="C370" s="4">
        <f>C58+属性概率!$C$15</f>
        <v>50</v>
      </c>
      <c r="D370" s="4">
        <f t="shared" si="89"/>
        <v>850</v>
      </c>
      <c r="E370" s="4">
        <f t="shared" si="92"/>
        <v>3700</v>
      </c>
      <c r="F370" s="26">
        <f t="shared" si="90"/>
        <v>4</v>
      </c>
      <c r="G370" s="4">
        <f>INT(VLOOKUP($F370,系数!$H$40:$J$65,2,0)*系数!$K$6)</f>
        <v>27</v>
      </c>
      <c r="H370" s="4">
        <f>INT(VLOOKUP($F370,系数!$H$40:$J$65,3,0)*系数!$K$6)</f>
        <v>35</v>
      </c>
      <c r="I370" s="4">
        <f t="shared" si="91"/>
        <v>2</v>
      </c>
    </row>
    <row r="371" spans="1:9" x14ac:dyDescent="0.3">
      <c r="A371" s="4">
        <v>82000285</v>
      </c>
      <c r="B371" s="7" t="s">
        <v>108</v>
      </c>
      <c r="C371" s="4">
        <f>C59+属性概率!$C$15</f>
        <v>50</v>
      </c>
      <c r="D371" s="4">
        <f t="shared" si="89"/>
        <v>800</v>
      </c>
      <c r="E371" s="4">
        <f t="shared" si="92"/>
        <v>4500</v>
      </c>
      <c r="F371" s="26">
        <f t="shared" si="90"/>
        <v>5</v>
      </c>
      <c r="G371" s="4">
        <f>INT(VLOOKUP($F371,系数!$H$40:$J$65,2,0)*系数!$K$6)</f>
        <v>35</v>
      </c>
      <c r="H371" s="4">
        <f>INT(VLOOKUP($F371,系数!$H$40:$J$65,3,0)*系数!$K$6)</f>
        <v>42</v>
      </c>
      <c r="I371" s="4">
        <f t="shared" si="91"/>
        <v>2</v>
      </c>
    </row>
    <row r="372" spans="1:9" x14ac:dyDescent="0.3">
      <c r="A372" s="4">
        <v>82000286</v>
      </c>
      <c r="B372" s="7" t="s">
        <v>108</v>
      </c>
      <c r="C372" s="4">
        <f>C60+属性概率!$C$15</f>
        <v>50</v>
      </c>
      <c r="D372" s="4">
        <f t="shared" si="89"/>
        <v>750</v>
      </c>
      <c r="E372" s="4">
        <f t="shared" si="92"/>
        <v>5250</v>
      </c>
      <c r="F372" s="26">
        <f t="shared" si="90"/>
        <v>6</v>
      </c>
      <c r="G372" s="4">
        <f>INT(VLOOKUP($F372,系数!$H$40:$J$65,2,0)*系数!$K$6)</f>
        <v>42</v>
      </c>
      <c r="H372" s="4">
        <f>INT(VLOOKUP($F372,系数!$H$40:$J$65,3,0)*系数!$K$6)</f>
        <v>50</v>
      </c>
      <c r="I372" s="4">
        <f t="shared" si="91"/>
        <v>2</v>
      </c>
    </row>
    <row r="373" spans="1:9" x14ac:dyDescent="0.3">
      <c r="A373" s="4">
        <v>82000287</v>
      </c>
      <c r="B373" s="7" t="s">
        <v>108</v>
      </c>
      <c r="C373" s="4">
        <f>C61+属性概率!$C$15</f>
        <v>50</v>
      </c>
      <c r="D373" s="4">
        <f t="shared" si="89"/>
        <v>700</v>
      </c>
      <c r="E373" s="4">
        <f t="shared" si="92"/>
        <v>5950</v>
      </c>
      <c r="F373" s="26">
        <f t="shared" si="90"/>
        <v>7</v>
      </c>
      <c r="G373" s="4">
        <f>INT(VLOOKUP($F373,系数!$H$40:$J$65,2,0)*系数!$K$6)</f>
        <v>50</v>
      </c>
      <c r="H373" s="4">
        <f>INT(VLOOKUP($F373,系数!$H$40:$J$65,3,0)*系数!$K$6)</f>
        <v>57</v>
      </c>
      <c r="I373" s="4">
        <f t="shared" si="91"/>
        <v>3</v>
      </c>
    </row>
    <row r="374" spans="1:9" x14ac:dyDescent="0.3">
      <c r="A374" s="4">
        <v>82000288</v>
      </c>
      <c r="B374" s="7" t="s">
        <v>108</v>
      </c>
      <c r="C374" s="4">
        <f>C62+属性概率!$C$15</f>
        <v>50</v>
      </c>
      <c r="D374" s="4">
        <f t="shared" si="89"/>
        <v>650</v>
      </c>
      <c r="E374" s="4">
        <f t="shared" si="92"/>
        <v>6600</v>
      </c>
      <c r="F374" s="26">
        <f t="shared" si="90"/>
        <v>8</v>
      </c>
      <c r="G374" s="4">
        <f>INT(VLOOKUP($F374,系数!$H$40:$J$65,2,0)*系数!$K$6)</f>
        <v>57</v>
      </c>
      <c r="H374" s="4">
        <f>INT(VLOOKUP($F374,系数!$H$40:$J$65,3,0)*系数!$K$6)</f>
        <v>65</v>
      </c>
      <c r="I374" s="4">
        <f t="shared" si="91"/>
        <v>3</v>
      </c>
    </row>
    <row r="375" spans="1:9" x14ac:dyDescent="0.3">
      <c r="A375" s="4">
        <v>82000289</v>
      </c>
      <c r="B375" s="7" t="s">
        <v>108</v>
      </c>
      <c r="C375" s="4">
        <f>C63+属性概率!$C$15</f>
        <v>50</v>
      </c>
      <c r="D375" s="4">
        <f t="shared" si="89"/>
        <v>600</v>
      </c>
      <c r="E375" s="4">
        <f t="shared" si="92"/>
        <v>7200</v>
      </c>
      <c r="F375" s="26">
        <f t="shared" si="90"/>
        <v>9</v>
      </c>
      <c r="G375" s="4">
        <f>INT(VLOOKUP($F375,系数!$H$40:$J$65,2,0)*系数!$K$6)</f>
        <v>65</v>
      </c>
      <c r="H375" s="4">
        <f>INT(VLOOKUP($F375,系数!$H$40:$J$65,3,0)*系数!$K$6)</f>
        <v>72</v>
      </c>
      <c r="I375" s="4">
        <f t="shared" si="91"/>
        <v>4</v>
      </c>
    </row>
    <row r="376" spans="1:9" x14ac:dyDescent="0.3">
      <c r="A376" s="4">
        <v>82000290</v>
      </c>
      <c r="B376" s="7" t="s">
        <v>108</v>
      </c>
      <c r="C376" s="4">
        <f>C64+属性概率!$C$15</f>
        <v>200</v>
      </c>
      <c r="D376" s="4">
        <f t="shared" si="89"/>
        <v>550</v>
      </c>
      <c r="E376" s="4">
        <f t="shared" si="92"/>
        <v>7750</v>
      </c>
      <c r="F376" s="26">
        <f t="shared" si="90"/>
        <v>10</v>
      </c>
      <c r="G376" s="4">
        <f>INT(VLOOKUP($F376,系数!$H$40:$J$65,2,0)*系数!$K$6)</f>
        <v>72</v>
      </c>
      <c r="H376" s="4">
        <f>INT(VLOOKUP($F376,系数!$H$40:$J$65,3,0)*系数!$K$6)</f>
        <v>80</v>
      </c>
      <c r="I376" s="4">
        <f t="shared" si="91"/>
        <v>4</v>
      </c>
    </row>
    <row r="377" spans="1:9" x14ac:dyDescent="0.3">
      <c r="A377" s="4">
        <v>82000291</v>
      </c>
      <c r="B377" s="7" t="s">
        <v>108</v>
      </c>
      <c r="C377" s="4">
        <f>C65+属性概率!$C$15</f>
        <v>150</v>
      </c>
      <c r="D377" s="4">
        <f t="shared" si="89"/>
        <v>400</v>
      </c>
      <c r="E377" s="4">
        <f t="shared" si="92"/>
        <v>8150</v>
      </c>
      <c r="F377" s="26">
        <f t="shared" si="90"/>
        <v>11</v>
      </c>
      <c r="G377" s="4">
        <f>INT(VLOOKUP($F377,系数!$H$40:$J$65,2,0)*系数!$K$6)</f>
        <v>80</v>
      </c>
      <c r="H377" s="4">
        <f>INT(VLOOKUP($F377,系数!$H$40:$J$65,3,0)*系数!$K$6)</f>
        <v>87</v>
      </c>
      <c r="I377" s="4">
        <f t="shared" si="91"/>
        <v>5</v>
      </c>
    </row>
    <row r="378" spans="1:9" x14ac:dyDescent="0.3">
      <c r="A378" s="4">
        <v>82000292</v>
      </c>
      <c r="B378" s="7" t="s">
        <v>108</v>
      </c>
      <c r="C378" s="4">
        <f>C66+属性概率!$C$15</f>
        <v>200</v>
      </c>
      <c r="D378" s="4">
        <f t="shared" si="89"/>
        <v>300</v>
      </c>
      <c r="E378" s="4">
        <f t="shared" si="92"/>
        <v>8450</v>
      </c>
      <c r="F378" s="26">
        <f t="shared" si="90"/>
        <v>12</v>
      </c>
      <c r="G378" s="4">
        <f>INT(VLOOKUP($F378,系数!$H$40:$J$65,2,0)*系数!$K$6)</f>
        <v>87</v>
      </c>
      <c r="H378" s="4">
        <f>INT(VLOOKUP($F378,系数!$H$40:$J$65,3,0)*系数!$K$6)</f>
        <v>95</v>
      </c>
      <c r="I378" s="4">
        <f t="shared" si="91"/>
        <v>5</v>
      </c>
    </row>
    <row r="379" spans="1:9" x14ac:dyDescent="0.3">
      <c r="A379" s="4">
        <v>82000293</v>
      </c>
      <c r="B379" s="7" t="s">
        <v>108</v>
      </c>
      <c r="C379" s="4">
        <f>C67+属性概率!$C$15</f>
        <v>150</v>
      </c>
      <c r="D379" s="4">
        <f t="shared" si="89"/>
        <v>250</v>
      </c>
      <c r="E379" s="4">
        <f t="shared" si="92"/>
        <v>8700</v>
      </c>
      <c r="F379" s="26">
        <f t="shared" si="90"/>
        <v>13</v>
      </c>
      <c r="G379" s="4">
        <f>INT(VLOOKUP($F379,系数!$H$40:$J$65,2,0)*系数!$K$6)</f>
        <v>95</v>
      </c>
      <c r="H379" s="4">
        <f>INT(VLOOKUP($F379,系数!$H$40:$J$65,3,0)*系数!$K$6)</f>
        <v>102</v>
      </c>
      <c r="I379" s="4">
        <f t="shared" si="91"/>
        <v>6</v>
      </c>
    </row>
    <row r="380" spans="1:9" x14ac:dyDescent="0.3">
      <c r="A380" s="4">
        <v>82000294</v>
      </c>
      <c r="B380" s="7" t="s">
        <v>108</v>
      </c>
      <c r="C380" s="4">
        <f>C68+属性概率!$C$15</f>
        <v>200</v>
      </c>
      <c r="D380" s="4">
        <f t="shared" si="89"/>
        <v>200</v>
      </c>
      <c r="E380" s="4">
        <f t="shared" si="92"/>
        <v>8900</v>
      </c>
      <c r="F380" s="26">
        <f t="shared" si="90"/>
        <v>14</v>
      </c>
      <c r="G380" s="4">
        <f>INT(VLOOKUP($F380,系数!$H$40:$J$65,2,0)*系数!$K$6)</f>
        <v>102</v>
      </c>
      <c r="H380" s="4">
        <f>INT(VLOOKUP($F380,系数!$H$40:$J$65,3,0)*系数!$K$6)</f>
        <v>110</v>
      </c>
      <c r="I380" s="4">
        <f t="shared" si="91"/>
        <v>6</v>
      </c>
    </row>
    <row r="381" spans="1:9" x14ac:dyDescent="0.3">
      <c r="A381" s="4">
        <v>82000295</v>
      </c>
      <c r="B381" s="7" t="s">
        <v>108</v>
      </c>
      <c r="C381" s="4">
        <f>C69+属性概率!$C$15</f>
        <v>200</v>
      </c>
      <c r="D381" s="4">
        <f t="shared" si="89"/>
        <v>160</v>
      </c>
      <c r="E381" s="4">
        <f t="shared" si="92"/>
        <v>9060</v>
      </c>
      <c r="F381" s="26">
        <f t="shared" si="90"/>
        <v>15</v>
      </c>
      <c r="G381" s="4">
        <f>INT(VLOOKUP($F381,系数!$H$40:$J$65,2,0)*系数!$K$6)</f>
        <v>110</v>
      </c>
      <c r="H381" s="4">
        <f>INT(VLOOKUP($F381,系数!$H$40:$J$65,3,0)*系数!$K$6)</f>
        <v>117</v>
      </c>
      <c r="I381" s="4">
        <f t="shared" si="91"/>
        <v>7</v>
      </c>
    </row>
    <row r="382" spans="1:9" x14ac:dyDescent="0.3">
      <c r="A382" s="4">
        <v>82000296</v>
      </c>
      <c r="B382" s="7" t="s">
        <v>108</v>
      </c>
      <c r="C382" s="4">
        <f>C70+属性概率!$C$15</f>
        <v>250</v>
      </c>
      <c r="D382" s="4">
        <f t="shared" si="89"/>
        <v>130</v>
      </c>
      <c r="E382" s="4">
        <f t="shared" si="92"/>
        <v>9190</v>
      </c>
      <c r="F382" s="26">
        <f t="shared" si="90"/>
        <v>16</v>
      </c>
      <c r="G382" s="4">
        <f>INT(VLOOKUP($F382,系数!$H$40:$J$65,2,0)*系数!$K$6)</f>
        <v>117</v>
      </c>
      <c r="H382" s="4">
        <f>INT(VLOOKUP($F382,系数!$H$40:$J$65,3,0)*系数!$K$6)</f>
        <v>125</v>
      </c>
      <c r="I382" s="4">
        <f t="shared" si="91"/>
        <v>7</v>
      </c>
    </row>
    <row r="383" spans="1:9" x14ac:dyDescent="0.3">
      <c r="A383" s="4">
        <v>82000297</v>
      </c>
      <c r="B383" s="7" t="s">
        <v>108</v>
      </c>
      <c r="C383" s="4">
        <f>C71+属性概率!$C$15</f>
        <v>200</v>
      </c>
      <c r="D383" s="4">
        <f t="shared" si="89"/>
        <v>100</v>
      </c>
      <c r="E383" s="4">
        <f t="shared" si="92"/>
        <v>9290</v>
      </c>
      <c r="F383" s="26">
        <f t="shared" si="90"/>
        <v>17</v>
      </c>
      <c r="G383" s="4">
        <f>INT(VLOOKUP($F383,系数!$H$40:$J$65,2,0)*系数!$K$6)</f>
        <v>125</v>
      </c>
      <c r="H383" s="4">
        <f>INT(VLOOKUP($F383,系数!$H$40:$J$65,3,0)*系数!$K$6)</f>
        <v>132</v>
      </c>
      <c r="I383" s="4">
        <f t="shared" si="91"/>
        <v>8</v>
      </c>
    </row>
    <row r="384" spans="1:9" x14ac:dyDescent="0.3">
      <c r="A384" s="4">
        <v>82000298</v>
      </c>
      <c r="B384" s="7" t="s">
        <v>108</v>
      </c>
      <c r="C384" s="4">
        <f>C72+属性概率!$C$15</f>
        <v>250</v>
      </c>
      <c r="D384" s="4">
        <f t="shared" si="89"/>
        <v>80</v>
      </c>
      <c r="E384" s="4">
        <f t="shared" si="92"/>
        <v>9370</v>
      </c>
      <c r="F384" s="26">
        <f t="shared" si="90"/>
        <v>18</v>
      </c>
      <c r="G384" s="4">
        <f>INT(VLOOKUP($F384,系数!$H$40:$J$65,2,0)*系数!$K$6)</f>
        <v>132</v>
      </c>
      <c r="H384" s="4">
        <f>INT(VLOOKUP($F384,系数!$H$40:$J$65,3,0)*系数!$K$6)</f>
        <v>140</v>
      </c>
      <c r="I384" s="4">
        <f t="shared" si="91"/>
        <v>8</v>
      </c>
    </row>
    <row r="385" spans="1:9" x14ac:dyDescent="0.3">
      <c r="A385" s="4">
        <v>82000299</v>
      </c>
      <c r="B385" s="7" t="s">
        <v>108</v>
      </c>
      <c r="C385" s="4">
        <f>C73+属性概率!$C$15</f>
        <v>350</v>
      </c>
      <c r="D385" s="4">
        <f t="shared" si="89"/>
        <v>60</v>
      </c>
      <c r="E385" s="4">
        <f t="shared" si="92"/>
        <v>9430</v>
      </c>
      <c r="F385" s="26">
        <f t="shared" si="90"/>
        <v>19</v>
      </c>
      <c r="G385" s="4">
        <f>INT(VLOOKUP($F385,系数!$H$40:$J$65,2,0)*系数!$K$6)</f>
        <v>140</v>
      </c>
      <c r="H385" s="4">
        <f>INT(VLOOKUP($F385,系数!$H$40:$J$65,3,0)*系数!$K$6)</f>
        <v>147</v>
      </c>
      <c r="I385" s="4">
        <f t="shared" si="91"/>
        <v>9</v>
      </c>
    </row>
    <row r="386" spans="1:9" x14ac:dyDescent="0.3">
      <c r="A386" s="4">
        <v>82000300</v>
      </c>
      <c r="B386" s="7" t="s">
        <v>108</v>
      </c>
      <c r="C386" s="4">
        <f>C74+属性概率!$C$15</f>
        <v>450</v>
      </c>
      <c r="D386" s="4">
        <f t="shared" si="89"/>
        <v>30</v>
      </c>
      <c r="E386" s="4">
        <f t="shared" si="92"/>
        <v>9460</v>
      </c>
      <c r="F386" s="26">
        <f t="shared" si="90"/>
        <v>20</v>
      </c>
      <c r="G386" s="4">
        <f>INT(VLOOKUP($F386,系数!$H$40:$J$65,2,0)*系数!$K$6)</f>
        <v>147</v>
      </c>
      <c r="H386" s="4">
        <f>INT(VLOOKUP($F386,系数!$H$40:$J$65,3,0)*系数!$K$6)</f>
        <v>155</v>
      </c>
      <c r="I386" s="4">
        <f t="shared" si="91"/>
        <v>9</v>
      </c>
    </row>
    <row r="387" spans="1:9" x14ac:dyDescent="0.3">
      <c r="A387" s="72">
        <v>82000405</v>
      </c>
      <c r="B387" s="7" t="s">
        <v>108</v>
      </c>
      <c r="C387" s="4">
        <f>C75+属性概率!$C$15</f>
        <v>550</v>
      </c>
      <c r="D387" s="72">
        <v>25</v>
      </c>
      <c r="E387" s="4">
        <f t="shared" si="92"/>
        <v>9485</v>
      </c>
      <c r="F387" s="74">
        <v>21</v>
      </c>
      <c r="G387" s="4">
        <f>INT(VLOOKUP($F387,系数!$H$40:$J$65,2,0)*系数!$K$6)</f>
        <v>155</v>
      </c>
      <c r="H387" s="4">
        <f>INT(VLOOKUP($F387,系数!$H$40:$J$65,3,0)*系数!$K$6)</f>
        <v>162</v>
      </c>
      <c r="I387" s="72">
        <v>10</v>
      </c>
    </row>
    <row r="388" spans="1:9" x14ac:dyDescent="0.3">
      <c r="A388" s="72">
        <f>A387+1</f>
        <v>82000406</v>
      </c>
      <c r="B388" s="7" t="s">
        <v>108</v>
      </c>
      <c r="C388" s="4">
        <f>C76+属性概率!$C$15</f>
        <v>650</v>
      </c>
      <c r="D388" s="72">
        <v>20</v>
      </c>
      <c r="E388" s="4">
        <f t="shared" si="92"/>
        <v>9505</v>
      </c>
      <c r="F388" s="74">
        <v>22</v>
      </c>
      <c r="G388" s="4">
        <f>INT(VLOOKUP($F388,系数!$H$40:$J$65,2,0)*系数!$K$6)</f>
        <v>162</v>
      </c>
      <c r="H388" s="4">
        <f>INT(VLOOKUP($F388,系数!$H$40:$J$65,3,0)*系数!$K$6)</f>
        <v>170</v>
      </c>
      <c r="I388" s="72">
        <v>10</v>
      </c>
    </row>
    <row r="389" spans="1:9" x14ac:dyDescent="0.3">
      <c r="A389" s="72">
        <f t="shared" ref="A389:A392" si="93">A388+1</f>
        <v>82000407</v>
      </c>
      <c r="B389" s="7" t="s">
        <v>108</v>
      </c>
      <c r="C389" s="4">
        <f>C77+属性概率!$C$15</f>
        <v>750</v>
      </c>
      <c r="D389" s="72">
        <v>15</v>
      </c>
      <c r="E389" s="4">
        <f t="shared" si="92"/>
        <v>9520</v>
      </c>
      <c r="F389" s="74">
        <v>23</v>
      </c>
      <c r="G389" s="4">
        <f>INT(VLOOKUP($F389,系数!$H$40:$J$65,2,0)*系数!$K$6)</f>
        <v>170</v>
      </c>
      <c r="H389" s="4">
        <f>INT(VLOOKUP($F389,系数!$H$40:$J$65,3,0)*系数!$K$6)</f>
        <v>177</v>
      </c>
      <c r="I389" s="72">
        <v>11</v>
      </c>
    </row>
    <row r="390" spans="1:9" x14ac:dyDescent="0.3">
      <c r="A390" s="72">
        <f t="shared" si="93"/>
        <v>82000408</v>
      </c>
      <c r="B390" s="7" t="s">
        <v>108</v>
      </c>
      <c r="C390" s="4">
        <f>C78+属性概率!$C$15</f>
        <v>850</v>
      </c>
      <c r="D390" s="72">
        <v>10</v>
      </c>
      <c r="E390" s="4">
        <f t="shared" si="92"/>
        <v>9530</v>
      </c>
      <c r="F390" s="74">
        <v>24</v>
      </c>
      <c r="G390" s="4">
        <f>INT(VLOOKUP($F390,系数!$H$40:$J$65,2,0)*系数!$K$6)</f>
        <v>177</v>
      </c>
      <c r="H390" s="4">
        <f>INT(VLOOKUP($F390,系数!$H$40:$J$65,3,0)*系数!$K$6)</f>
        <v>185</v>
      </c>
      <c r="I390" s="72">
        <v>11</v>
      </c>
    </row>
    <row r="391" spans="1:9" x14ac:dyDescent="0.3">
      <c r="A391" s="72">
        <f t="shared" si="93"/>
        <v>82000409</v>
      </c>
      <c r="B391" s="7" t="s">
        <v>108</v>
      </c>
      <c r="C391" s="4">
        <f>C79+属性概率!$C$15</f>
        <v>950</v>
      </c>
      <c r="D391" s="72">
        <v>8</v>
      </c>
      <c r="E391" s="4">
        <f t="shared" si="92"/>
        <v>9538</v>
      </c>
      <c r="F391" s="74">
        <v>25</v>
      </c>
      <c r="G391" s="4">
        <f>INT(VLOOKUP($F391,系数!$H$40:$J$65,2,0)*系数!$K$6)</f>
        <v>185</v>
      </c>
      <c r="H391" s="4">
        <f>INT(VLOOKUP($F391,系数!$H$40:$J$65,3,0)*系数!$K$6)</f>
        <v>192</v>
      </c>
      <c r="I391" s="72">
        <v>12</v>
      </c>
    </row>
    <row r="392" spans="1:9" x14ac:dyDescent="0.3">
      <c r="A392" s="72">
        <f t="shared" si="93"/>
        <v>82000410</v>
      </c>
      <c r="B392" s="7" t="s">
        <v>108</v>
      </c>
      <c r="C392" s="4">
        <f>C80+属性概率!$C$15</f>
        <v>1050</v>
      </c>
      <c r="D392" s="72">
        <v>4</v>
      </c>
      <c r="E392" s="4">
        <f t="shared" si="92"/>
        <v>9542</v>
      </c>
      <c r="F392" s="74">
        <v>26</v>
      </c>
      <c r="G392" s="4">
        <f>INT(VLOOKUP($F392,系数!$H$40:$J$65,2,0)*系数!$K$6)</f>
        <v>192</v>
      </c>
      <c r="H392" s="4">
        <f>INT(VLOOKUP($F392,系数!$H$40:$J$65,3,0)*系数!$K$6)</f>
        <v>200</v>
      </c>
      <c r="I392" s="72">
        <v>12</v>
      </c>
    </row>
    <row r="393" spans="1:9" x14ac:dyDescent="0.3">
      <c r="A393" s="4">
        <v>82000301</v>
      </c>
      <c r="B393" s="7" t="s">
        <v>110</v>
      </c>
      <c r="C393" s="4">
        <f t="shared" ref="C393:C418" si="94">C367</f>
        <v>50</v>
      </c>
      <c r="D393" s="4">
        <f t="shared" ref="D393:D412" si="95">D367</f>
        <v>1000</v>
      </c>
      <c r="E393" s="4">
        <f>D393</f>
        <v>1000</v>
      </c>
      <c r="F393" s="26">
        <f t="shared" ref="F393:F412" si="96">F367</f>
        <v>1</v>
      </c>
      <c r="G393" s="4">
        <f>INT(VLOOKUP($F393,系数!$H$40:$J$65,2,0)*系数!$K$7)</f>
        <v>10</v>
      </c>
      <c r="H393" s="4">
        <f>INT(VLOOKUP($F393,系数!$H$40:$J$65,3,0)*系数!$K$7)</f>
        <v>25</v>
      </c>
      <c r="I393" s="4">
        <f t="shared" ref="I393:I408" si="97">I367</f>
        <v>1</v>
      </c>
    </row>
    <row r="394" spans="1:9" x14ac:dyDescent="0.3">
      <c r="A394" s="4">
        <v>82000302</v>
      </c>
      <c r="B394" s="7" t="s">
        <v>110</v>
      </c>
      <c r="C394" s="4">
        <f t="shared" si="94"/>
        <v>50</v>
      </c>
      <c r="D394" s="4">
        <f t="shared" si="95"/>
        <v>950</v>
      </c>
      <c r="E394" s="4">
        <f t="shared" ref="E394:E418" si="98">D394+E393</f>
        <v>1950</v>
      </c>
      <c r="F394" s="26">
        <f t="shared" si="96"/>
        <v>2</v>
      </c>
      <c r="G394" s="4">
        <f>INT(VLOOKUP($F394,系数!$H$40:$J$65,2,0)*系数!$K$7)</f>
        <v>25</v>
      </c>
      <c r="H394" s="4">
        <f>INT(VLOOKUP($F394,系数!$H$40:$J$65,3,0)*系数!$K$7)</f>
        <v>40</v>
      </c>
      <c r="I394" s="4">
        <f t="shared" si="97"/>
        <v>1</v>
      </c>
    </row>
    <row r="395" spans="1:9" x14ac:dyDescent="0.3">
      <c r="A395" s="4">
        <v>82000303</v>
      </c>
      <c r="B395" s="7" t="s">
        <v>110</v>
      </c>
      <c r="C395" s="4">
        <f t="shared" si="94"/>
        <v>50</v>
      </c>
      <c r="D395" s="4">
        <f t="shared" si="95"/>
        <v>900</v>
      </c>
      <c r="E395" s="4">
        <f t="shared" si="98"/>
        <v>2850</v>
      </c>
      <c r="F395" s="26">
        <f t="shared" si="96"/>
        <v>3</v>
      </c>
      <c r="G395" s="4">
        <f>INT(VLOOKUP($F395,系数!$H$40:$J$65,2,0)*系数!$K$7)</f>
        <v>40</v>
      </c>
      <c r="H395" s="4">
        <f>INT(VLOOKUP($F395,系数!$H$40:$J$65,3,0)*系数!$K$7)</f>
        <v>55</v>
      </c>
      <c r="I395" s="4">
        <f t="shared" si="97"/>
        <v>1</v>
      </c>
    </row>
    <row r="396" spans="1:9" x14ac:dyDescent="0.3">
      <c r="A396" s="4">
        <v>82000304</v>
      </c>
      <c r="B396" s="7" t="s">
        <v>110</v>
      </c>
      <c r="C396" s="4">
        <f t="shared" si="94"/>
        <v>50</v>
      </c>
      <c r="D396" s="4">
        <f t="shared" si="95"/>
        <v>850</v>
      </c>
      <c r="E396" s="4">
        <f t="shared" si="98"/>
        <v>3700</v>
      </c>
      <c r="F396" s="26">
        <f t="shared" si="96"/>
        <v>4</v>
      </c>
      <c r="G396" s="4">
        <f>INT(VLOOKUP($F396,系数!$H$40:$J$65,2,0)*系数!$K$7)</f>
        <v>55</v>
      </c>
      <c r="H396" s="4">
        <f>INT(VLOOKUP($F396,系数!$H$40:$J$65,3,0)*系数!$K$7)</f>
        <v>70</v>
      </c>
      <c r="I396" s="4">
        <f t="shared" si="97"/>
        <v>2</v>
      </c>
    </row>
    <row r="397" spans="1:9" x14ac:dyDescent="0.3">
      <c r="A397" s="4">
        <v>82000305</v>
      </c>
      <c r="B397" s="7" t="s">
        <v>110</v>
      </c>
      <c r="C397" s="4">
        <f t="shared" si="94"/>
        <v>50</v>
      </c>
      <c r="D397" s="4">
        <f t="shared" si="95"/>
        <v>800</v>
      </c>
      <c r="E397" s="4">
        <f t="shared" si="98"/>
        <v>4500</v>
      </c>
      <c r="F397" s="26">
        <f t="shared" si="96"/>
        <v>5</v>
      </c>
      <c r="G397" s="4">
        <f>INT(VLOOKUP($F397,系数!$H$40:$J$65,2,0)*系数!$K$7)</f>
        <v>70</v>
      </c>
      <c r="H397" s="4">
        <f>INT(VLOOKUP($F397,系数!$H$40:$J$65,3,0)*系数!$K$7)</f>
        <v>85</v>
      </c>
      <c r="I397" s="4">
        <f t="shared" si="97"/>
        <v>2</v>
      </c>
    </row>
    <row r="398" spans="1:9" x14ac:dyDescent="0.3">
      <c r="A398" s="4">
        <v>82000306</v>
      </c>
      <c r="B398" s="7" t="s">
        <v>110</v>
      </c>
      <c r="C398" s="4">
        <f t="shared" si="94"/>
        <v>50</v>
      </c>
      <c r="D398" s="4">
        <f t="shared" si="95"/>
        <v>750</v>
      </c>
      <c r="E398" s="4">
        <f t="shared" si="98"/>
        <v>5250</v>
      </c>
      <c r="F398" s="26">
        <f t="shared" si="96"/>
        <v>6</v>
      </c>
      <c r="G398" s="4">
        <f>INT(VLOOKUP($F398,系数!$H$40:$J$65,2,0)*系数!$K$7)</f>
        <v>85</v>
      </c>
      <c r="H398" s="4">
        <f>INT(VLOOKUP($F398,系数!$H$40:$J$65,3,0)*系数!$K$7)</f>
        <v>100</v>
      </c>
      <c r="I398" s="4">
        <f t="shared" si="97"/>
        <v>2</v>
      </c>
    </row>
    <row r="399" spans="1:9" x14ac:dyDescent="0.3">
      <c r="A399" s="4">
        <v>82000307</v>
      </c>
      <c r="B399" s="7" t="s">
        <v>110</v>
      </c>
      <c r="C399" s="4">
        <f t="shared" si="94"/>
        <v>50</v>
      </c>
      <c r="D399" s="4">
        <f t="shared" si="95"/>
        <v>700</v>
      </c>
      <c r="E399" s="4">
        <f t="shared" si="98"/>
        <v>5950</v>
      </c>
      <c r="F399" s="26">
        <f t="shared" si="96"/>
        <v>7</v>
      </c>
      <c r="G399" s="4">
        <f>INT(VLOOKUP($F399,系数!$H$40:$J$65,2,0)*系数!$K$7)</f>
        <v>100</v>
      </c>
      <c r="H399" s="4">
        <f>INT(VLOOKUP($F399,系数!$H$40:$J$65,3,0)*系数!$K$7)</f>
        <v>115</v>
      </c>
      <c r="I399" s="4">
        <f t="shared" si="97"/>
        <v>3</v>
      </c>
    </row>
    <row r="400" spans="1:9" x14ac:dyDescent="0.3">
      <c r="A400" s="4">
        <v>82000308</v>
      </c>
      <c r="B400" s="7" t="s">
        <v>110</v>
      </c>
      <c r="C400" s="4">
        <f t="shared" si="94"/>
        <v>50</v>
      </c>
      <c r="D400" s="4">
        <f t="shared" si="95"/>
        <v>650</v>
      </c>
      <c r="E400" s="4">
        <f t="shared" si="98"/>
        <v>6600</v>
      </c>
      <c r="F400" s="26">
        <f t="shared" si="96"/>
        <v>8</v>
      </c>
      <c r="G400" s="4">
        <f>INT(VLOOKUP($F400,系数!$H$40:$J$65,2,0)*系数!$K$7)</f>
        <v>115</v>
      </c>
      <c r="H400" s="4">
        <f>INT(VLOOKUP($F400,系数!$H$40:$J$65,3,0)*系数!$K$7)</f>
        <v>130</v>
      </c>
      <c r="I400" s="4">
        <f t="shared" si="97"/>
        <v>3</v>
      </c>
    </row>
    <row r="401" spans="1:9" x14ac:dyDescent="0.3">
      <c r="A401" s="4">
        <v>82000309</v>
      </c>
      <c r="B401" s="7" t="s">
        <v>110</v>
      </c>
      <c r="C401" s="4">
        <f t="shared" si="94"/>
        <v>50</v>
      </c>
      <c r="D401" s="4">
        <f t="shared" si="95"/>
        <v>600</v>
      </c>
      <c r="E401" s="4">
        <f t="shared" si="98"/>
        <v>7200</v>
      </c>
      <c r="F401" s="26">
        <f t="shared" si="96"/>
        <v>9</v>
      </c>
      <c r="G401" s="4">
        <f>INT(VLOOKUP($F401,系数!$H$40:$J$65,2,0)*系数!$K$7)</f>
        <v>130</v>
      </c>
      <c r="H401" s="4">
        <f>INT(VLOOKUP($F401,系数!$H$40:$J$65,3,0)*系数!$K$7)</f>
        <v>145</v>
      </c>
      <c r="I401" s="4">
        <f t="shared" si="97"/>
        <v>4</v>
      </c>
    </row>
    <row r="402" spans="1:9" x14ac:dyDescent="0.3">
      <c r="A402" s="4">
        <v>82000310</v>
      </c>
      <c r="B402" s="7" t="s">
        <v>110</v>
      </c>
      <c r="C402" s="4">
        <f t="shared" si="94"/>
        <v>200</v>
      </c>
      <c r="D402" s="4">
        <f t="shared" si="95"/>
        <v>550</v>
      </c>
      <c r="E402" s="4">
        <f t="shared" si="98"/>
        <v>7750</v>
      </c>
      <c r="F402" s="26">
        <f t="shared" si="96"/>
        <v>10</v>
      </c>
      <c r="G402" s="4">
        <f>INT(VLOOKUP($F402,系数!$H$40:$J$65,2,0)*系数!$K$7)</f>
        <v>145</v>
      </c>
      <c r="H402" s="4">
        <f>INT(VLOOKUP($F402,系数!$H$40:$J$65,3,0)*系数!$K$7)</f>
        <v>160</v>
      </c>
      <c r="I402" s="4">
        <f t="shared" si="97"/>
        <v>4</v>
      </c>
    </row>
    <row r="403" spans="1:9" x14ac:dyDescent="0.3">
      <c r="A403" s="4">
        <v>82000311</v>
      </c>
      <c r="B403" s="7" t="s">
        <v>110</v>
      </c>
      <c r="C403" s="4">
        <f t="shared" si="94"/>
        <v>150</v>
      </c>
      <c r="D403" s="4">
        <f t="shared" si="95"/>
        <v>400</v>
      </c>
      <c r="E403" s="4">
        <f t="shared" si="98"/>
        <v>8150</v>
      </c>
      <c r="F403" s="26">
        <f t="shared" si="96"/>
        <v>11</v>
      </c>
      <c r="G403" s="4">
        <f>INT(VLOOKUP($F403,系数!$H$40:$J$65,2,0)*系数!$K$7)</f>
        <v>160</v>
      </c>
      <c r="H403" s="4">
        <f>INT(VLOOKUP($F403,系数!$H$40:$J$65,3,0)*系数!$K$7)</f>
        <v>175</v>
      </c>
      <c r="I403" s="4">
        <f t="shared" si="97"/>
        <v>5</v>
      </c>
    </row>
    <row r="404" spans="1:9" x14ac:dyDescent="0.3">
      <c r="A404" s="4">
        <v>82000312</v>
      </c>
      <c r="B404" s="7" t="s">
        <v>110</v>
      </c>
      <c r="C404" s="4">
        <f t="shared" si="94"/>
        <v>200</v>
      </c>
      <c r="D404" s="4">
        <f t="shared" si="95"/>
        <v>300</v>
      </c>
      <c r="E404" s="4">
        <f t="shared" si="98"/>
        <v>8450</v>
      </c>
      <c r="F404" s="26">
        <f t="shared" si="96"/>
        <v>12</v>
      </c>
      <c r="G404" s="4">
        <f>INT(VLOOKUP($F404,系数!$H$40:$J$65,2,0)*系数!$K$7)</f>
        <v>175</v>
      </c>
      <c r="H404" s="4">
        <f>INT(VLOOKUP($F404,系数!$H$40:$J$65,3,0)*系数!$K$7)</f>
        <v>190</v>
      </c>
      <c r="I404" s="4">
        <f t="shared" si="97"/>
        <v>5</v>
      </c>
    </row>
    <row r="405" spans="1:9" x14ac:dyDescent="0.3">
      <c r="A405" s="4">
        <v>82000313</v>
      </c>
      <c r="B405" s="7" t="s">
        <v>110</v>
      </c>
      <c r="C405" s="4">
        <f t="shared" si="94"/>
        <v>150</v>
      </c>
      <c r="D405" s="4">
        <f t="shared" si="95"/>
        <v>250</v>
      </c>
      <c r="E405" s="4">
        <f t="shared" si="98"/>
        <v>8700</v>
      </c>
      <c r="F405" s="26">
        <f t="shared" si="96"/>
        <v>13</v>
      </c>
      <c r="G405" s="4">
        <f>INT(VLOOKUP($F405,系数!$H$40:$J$65,2,0)*系数!$K$7)</f>
        <v>190</v>
      </c>
      <c r="H405" s="4">
        <f>INT(VLOOKUP($F405,系数!$H$40:$J$65,3,0)*系数!$K$7)</f>
        <v>205</v>
      </c>
      <c r="I405" s="4">
        <f t="shared" si="97"/>
        <v>6</v>
      </c>
    </row>
    <row r="406" spans="1:9" x14ac:dyDescent="0.3">
      <c r="A406" s="4">
        <v>82000314</v>
      </c>
      <c r="B406" s="7" t="s">
        <v>110</v>
      </c>
      <c r="C406" s="4">
        <f t="shared" si="94"/>
        <v>200</v>
      </c>
      <c r="D406" s="4">
        <f t="shared" si="95"/>
        <v>200</v>
      </c>
      <c r="E406" s="4">
        <f t="shared" si="98"/>
        <v>8900</v>
      </c>
      <c r="F406" s="26">
        <f t="shared" si="96"/>
        <v>14</v>
      </c>
      <c r="G406" s="4">
        <f>INT(VLOOKUP($F406,系数!$H$40:$J$65,2,0)*系数!$K$7)</f>
        <v>205</v>
      </c>
      <c r="H406" s="4">
        <f>INT(VLOOKUP($F406,系数!$H$40:$J$65,3,0)*系数!$K$7)</f>
        <v>220</v>
      </c>
      <c r="I406" s="4">
        <f t="shared" si="97"/>
        <v>6</v>
      </c>
    </row>
    <row r="407" spans="1:9" x14ac:dyDescent="0.3">
      <c r="A407" s="4">
        <v>82000315</v>
      </c>
      <c r="B407" s="7" t="s">
        <v>110</v>
      </c>
      <c r="C407" s="4">
        <f t="shared" si="94"/>
        <v>200</v>
      </c>
      <c r="D407" s="4">
        <f t="shared" si="95"/>
        <v>160</v>
      </c>
      <c r="E407" s="4">
        <f t="shared" si="98"/>
        <v>9060</v>
      </c>
      <c r="F407" s="26">
        <f t="shared" si="96"/>
        <v>15</v>
      </c>
      <c r="G407" s="4">
        <f>INT(VLOOKUP($F407,系数!$H$40:$J$65,2,0)*系数!$K$7)</f>
        <v>220</v>
      </c>
      <c r="H407" s="4">
        <f>INT(VLOOKUP($F407,系数!$H$40:$J$65,3,0)*系数!$K$7)</f>
        <v>235</v>
      </c>
      <c r="I407" s="4">
        <f t="shared" si="97"/>
        <v>7</v>
      </c>
    </row>
    <row r="408" spans="1:9" x14ac:dyDescent="0.3">
      <c r="A408" s="4">
        <v>82000316</v>
      </c>
      <c r="B408" s="7" t="s">
        <v>110</v>
      </c>
      <c r="C408" s="4">
        <f t="shared" si="94"/>
        <v>250</v>
      </c>
      <c r="D408" s="4">
        <f t="shared" si="95"/>
        <v>130</v>
      </c>
      <c r="E408" s="4">
        <f t="shared" si="98"/>
        <v>9190</v>
      </c>
      <c r="F408" s="26">
        <f t="shared" si="96"/>
        <v>16</v>
      </c>
      <c r="G408" s="4">
        <f>INT(VLOOKUP($F408,系数!$H$40:$J$65,2,0)*系数!$K$7)</f>
        <v>235</v>
      </c>
      <c r="H408" s="4">
        <f>INT(VLOOKUP($F408,系数!$H$40:$J$65,3,0)*系数!$K$7)</f>
        <v>250</v>
      </c>
      <c r="I408" s="4">
        <f t="shared" si="97"/>
        <v>7</v>
      </c>
    </row>
    <row r="409" spans="1:9" x14ac:dyDescent="0.3">
      <c r="A409" s="4">
        <v>82000317</v>
      </c>
      <c r="B409" s="7" t="s">
        <v>110</v>
      </c>
      <c r="C409" s="4">
        <f t="shared" si="94"/>
        <v>200</v>
      </c>
      <c r="D409" s="4">
        <f t="shared" si="95"/>
        <v>100</v>
      </c>
      <c r="E409" s="4">
        <f t="shared" si="98"/>
        <v>9290</v>
      </c>
      <c r="F409" s="26">
        <f t="shared" si="96"/>
        <v>17</v>
      </c>
      <c r="G409" s="4">
        <f>INT(VLOOKUP($F409,系数!$H$40:$J$65,2,0)*系数!$K$7)</f>
        <v>250</v>
      </c>
      <c r="H409" s="4">
        <f>INT(VLOOKUP($F409,系数!$H$40:$J$65,3,0)*系数!$K$7)</f>
        <v>265</v>
      </c>
      <c r="I409" s="4">
        <f>I383</f>
        <v>8</v>
      </c>
    </row>
    <row r="410" spans="1:9" x14ac:dyDescent="0.3">
      <c r="A410" s="4">
        <v>82000318</v>
      </c>
      <c r="B410" s="7" t="s">
        <v>110</v>
      </c>
      <c r="C410" s="4">
        <f t="shared" si="94"/>
        <v>250</v>
      </c>
      <c r="D410" s="4">
        <f t="shared" si="95"/>
        <v>80</v>
      </c>
      <c r="E410" s="4">
        <f t="shared" si="98"/>
        <v>9370</v>
      </c>
      <c r="F410" s="26">
        <f t="shared" si="96"/>
        <v>18</v>
      </c>
      <c r="G410" s="4">
        <f>INT(VLOOKUP($F410,系数!$H$40:$J$65,2,0)*系数!$K$7)</f>
        <v>265</v>
      </c>
      <c r="H410" s="4">
        <f>INT(VLOOKUP($F410,系数!$H$40:$J$65,3,0)*系数!$K$7)</f>
        <v>280</v>
      </c>
      <c r="I410" s="4">
        <f>I384</f>
        <v>8</v>
      </c>
    </row>
    <row r="411" spans="1:9" x14ac:dyDescent="0.3">
      <c r="A411" s="4">
        <v>82000319</v>
      </c>
      <c r="B411" s="7" t="s">
        <v>110</v>
      </c>
      <c r="C411" s="4">
        <f t="shared" si="94"/>
        <v>350</v>
      </c>
      <c r="D411" s="4">
        <f t="shared" si="95"/>
        <v>60</v>
      </c>
      <c r="E411" s="4">
        <f t="shared" si="98"/>
        <v>9430</v>
      </c>
      <c r="F411" s="26">
        <f t="shared" si="96"/>
        <v>19</v>
      </c>
      <c r="G411" s="4">
        <f>INT(VLOOKUP($F411,系数!$H$40:$J$65,2,0)*系数!$K$7)</f>
        <v>280</v>
      </c>
      <c r="H411" s="4">
        <f>INT(VLOOKUP($F411,系数!$H$40:$J$65,3,0)*系数!$K$7)</f>
        <v>295</v>
      </c>
      <c r="I411" s="4">
        <f>I385</f>
        <v>9</v>
      </c>
    </row>
    <row r="412" spans="1:9" x14ac:dyDescent="0.3">
      <c r="A412" s="4">
        <v>82000320</v>
      </c>
      <c r="B412" s="7" t="s">
        <v>110</v>
      </c>
      <c r="C412" s="4">
        <f t="shared" si="94"/>
        <v>450</v>
      </c>
      <c r="D412" s="4">
        <f t="shared" si="95"/>
        <v>30</v>
      </c>
      <c r="E412" s="4">
        <f t="shared" si="98"/>
        <v>9460</v>
      </c>
      <c r="F412" s="26">
        <f t="shared" si="96"/>
        <v>20</v>
      </c>
      <c r="G412" s="4">
        <f>INT(VLOOKUP($F412,系数!$H$40:$J$65,2,0)*系数!$K$7)</f>
        <v>295</v>
      </c>
      <c r="H412" s="4">
        <f>INT(VLOOKUP($F412,系数!$H$40:$J$65,3,0)*系数!$K$7)</f>
        <v>310</v>
      </c>
      <c r="I412" s="4">
        <f>I386</f>
        <v>9</v>
      </c>
    </row>
    <row r="413" spans="1:9" x14ac:dyDescent="0.3">
      <c r="A413" s="72">
        <v>82000411</v>
      </c>
      <c r="B413" s="7" t="s">
        <v>108</v>
      </c>
      <c r="C413" s="4">
        <f t="shared" si="94"/>
        <v>550</v>
      </c>
      <c r="D413" s="72">
        <v>25</v>
      </c>
      <c r="E413" s="4">
        <f t="shared" si="98"/>
        <v>9485</v>
      </c>
      <c r="F413" s="74">
        <v>21</v>
      </c>
      <c r="G413" s="4">
        <f>INT(VLOOKUP($F413,系数!$H$40:$J$65,2,0)*系数!$K$7)</f>
        <v>310</v>
      </c>
      <c r="H413" s="4">
        <f>INT(VLOOKUP($F413,系数!$H$40:$J$65,3,0)*系数!$K$7)</f>
        <v>325</v>
      </c>
      <c r="I413" s="72">
        <v>10</v>
      </c>
    </row>
    <row r="414" spans="1:9" x14ac:dyDescent="0.3">
      <c r="A414" s="72">
        <f>A413+1</f>
        <v>82000412</v>
      </c>
      <c r="B414" s="7" t="s">
        <v>108</v>
      </c>
      <c r="C414" s="4">
        <f t="shared" si="94"/>
        <v>650</v>
      </c>
      <c r="D414" s="72">
        <v>20</v>
      </c>
      <c r="E414" s="4">
        <f t="shared" si="98"/>
        <v>9505</v>
      </c>
      <c r="F414" s="74">
        <v>22</v>
      </c>
      <c r="G414" s="4">
        <f>INT(VLOOKUP($F414,系数!$H$40:$J$65,2,0)*系数!$K$7)</f>
        <v>325</v>
      </c>
      <c r="H414" s="4">
        <f>INT(VLOOKUP($F414,系数!$H$40:$J$65,3,0)*系数!$K$7)</f>
        <v>340</v>
      </c>
      <c r="I414" s="72">
        <v>10</v>
      </c>
    </row>
    <row r="415" spans="1:9" x14ac:dyDescent="0.3">
      <c r="A415" s="72">
        <f t="shared" ref="A415:A418" si="99">A414+1</f>
        <v>82000413</v>
      </c>
      <c r="B415" s="7" t="s">
        <v>108</v>
      </c>
      <c r="C415" s="4">
        <f t="shared" si="94"/>
        <v>750</v>
      </c>
      <c r="D415" s="72">
        <v>15</v>
      </c>
      <c r="E415" s="4">
        <f t="shared" si="98"/>
        <v>9520</v>
      </c>
      <c r="F415" s="74">
        <v>23</v>
      </c>
      <c r="G415" s="4">
        <f>INT(VLOOKUP($F415,系数!$H$40:$J$65,2,0)*系数!$K$7)</f>
        <v>340</v>
      </c>
      <c r="H415" s="4">
        <f>INT(VLOOKUP($F415,系数!$H$40:$J$65,3,0)*系数!$K$7)</f>
        <v>355</v>
      </c>
      <c r="I415" s="72">
        <v>11</v>
      </c>
    </row>
    <row r="416" spans="1:9" x14ac:dyDescent="0.3">
      <c r="A416" s="72">
        <f t="shared" si="99"/>
        <v>82000414</v>
      </c>
      <c r="B416" s="7" t="s">
        <v>108</v>
      </c>
      <c r="C416" s="4">
        <f t="shared" si="94"/>
        <v>850</v>
      </c>
      <c r="D416" s="72">
        <v>10</v>
      </c>
      <c r="E416" s="4">
        <f t="shared" si="98"/>
        <v>9530</v>
      </c>
      <c r="F416" s="74">
        <v>24</v>
      </c>
      <c r="G416" s="4">
        <f>INT(VLOOKUP($F416,系数!$H$40:$J$65,2,0)*系数!$K$7)</f>
        <v>355</v>
      </c>
      <c r="H416" s="4">
        <f>INT(VLOOKUP($F416,系数!$H$40:$J$65,3,0)*系数!$K$7)</f>
        <v>370</v>
      </c>
      <c r="I416" s="72">
        <v>11</v>
      </c>
    </row>
    <row r="417" spans="1:9" x14ac:dyDescent="0.3">
      <c r="A417" s="72">
        <f t="shared" si="99"/>
        <v>82000415</v>
      </c>
      <c r="B417" s="7" t="s">
        <v>108</v>
      </c>
      <c r="C417" s="4">
        <f t="shared" si="94"/>
        <v>950</v>
      </c>
      <c r="D417" s="72">
        <v>8</v>
      </c>
      <c r="E417" s="4">
        <f t="shared" si="98"/>
        <v>9538</v>
      </c>
      <c r="F417" s="74">
        <v>25</v>
      </c>
      <c r="G417" s="4">
        <f>INT(VLOOKUP($F417,系数!$H$40:$J$65,2,0)*系数!$K$7)</f>
        <v>370</v>
      </c>
      <c r="H417" s="4">
        <f>INT(VLOOKUP($F417,系数!$H$40:$J$65,3,0)*系数!$K$7)</f>
        <v>385</v>
      </c>
      <c r="I417" s="72">
        <v>12</v>
      </c>
    </row>
    <row r="418" spans="1:9" x14ac:dyDescent="0.3">
      <c r="A418" s="72">
        <f t="shared" si="99"/>
        <v>82000416</v>
      </c>
      <c r="B418" s="7" t="s">
        <v>108</v>
      </c>
      <c r="C418" s="4">
        <f t="shared" si="94"/>
        <v>1050</v>
      </c>
      <c r="D418" s="72">
        <v>4</v>
      </c>
      <c r="E418" s="4">
        <f t="shared" si="98"/>
        <v>9542</v>
      </c>
      <c r="F418" s="74">
        <v>26</v>
      </c>
      <c r="G418" s="4">
        <f>INT(VLOOKUP($F418,系数!$H$40:$J$65,2,0)*系数!$K$7)</f>
        <v>385</v>
      </c>
      <c r="H418" s="4">
        <f>INT(VLOOKUP($F418,系数!$H$40:$J$65,3,0)*系数!$K$7)</f>
        <v>400</v>
      </c>
      <c r="I418" s="72">
        <v>12</v>
      </c>
    </row>
  </sheetData>
  <sortState ref="A3:I418">
    <sortCondition ref="A3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workbookViewId="0">
      <pane ySplit="2" topLeftCell="A3" activePane="bottomLeft" state="frozen"/>
      <selection pane="bottomLeft" activeCell="L15" sqref="L15"/>
    </sheetView>
  </sheetViews>
  <sheetFormatPr defaultRowHeight="13.5" x14ac:dyDescent="0.15"/>
  <cols>
    <col min="1" max="1" width="9.5" bestFit="1" customWidth="1"/>
    <col min="2" max="2" width="12.875" bestFit="1" customWidth="1"/>
    <col min="3" max="3" width="11.375" bestFit="1" customWidth="1"/>
    <col min="4" max="4" width="8" bestFit="1" customWidth="1"/>
    <col min="5" max="5" width="11.375" bestFit="1" customWidth="1"/>
    <col min="6" max="6" width="8" bestFit="1" customWidth="1"/>
    <col min="7" max="8" width="9.625" bestFit="1" customWidth="1"/>
    <col min="9" max="9" width="8.875" bestFit="1" customWidth="1"/>
  </cols>
  <sheetData>
    <row r="1" spans="1:9" ht="16.5" x14ac:dyDescent="0.15">
      <c r="A1" s="58" t="s">
        <v>333</v>
      </c>
      <c r="B1" s="58" t="s">
        <v>334</v>
      </c>
      <c r="C1" s="58" t="s">
        <v>335</v>
      </c>
      <c r="D1" s="58" t="s">
        <v>336</v>
      </c>
      <c r="E1" s="58" t="s">
        <v>337</v>
      </c>
      <c r="F1" s="58" t="s">
        <v>338</v>
      </c>
      <c r="G1" s="58" t="s">
        <v>339</v>
      </c>
      <c r="H1" s="58" t="s">
        <v>340</v>
      </c>
      <c r="I1" s="58" t="s">
        <v>341</v>
      </c>
    </row>
    <row r="2" spans="1:9" ht="16.5" x14ac:dyDescent="0.15">
      <c r="A2" s="58" t="s">
        <v>214</v>
      </c>
      <c r="B2" s="58" t="s">
        <v>342</v>
      </c>
      <c r="C2" s="58" t="s">
        <v>343</v>
      </c>
      <c r="D2" s="58" t="s">
        <v>344</v>
      </c>
      <c r="E2" s="58" t="s">
        <v>345</v>
      </c>
      <c r="F2" s="58" t="s">
        <v>346</v>
      </c>
      <c r="G2" s="58" t="s">
        <v>347</v>
      </c>
      <c r="H2" s="58" t="s">
        <v>348</v>
      </c>
      <c r="I2" s="58" t="s">
        <v>349</v>
      </c>
    </row>
    <row r="3" spans="1:9" ht="16.5" x14ac:dyDescent="0.15">
      <c r="A3" s="58">
        <v>82000001</v>
      </c>
      <c r="B3" s="58" t="s">
        <v>350</v>
      </c>
      <c r="C3" s="58">
        <v>0</v>
      </c>
      <c r="D3" s="58">
        <v>1000</v>
      </c>
      <c r="E3" s="58">
        <v>1000</v>
      </c>
      <c r="F3" s="58">
        <v>1</v>
      </c>
      <c r="G3" s="58">
        <v>250</v>
      </c>
      <c r="H3" s="58">
        <v>1000</v>
      </c>
      <c r="I3" s="58">
        <v>1</v>
      </c>
    </row>
    <row r="4" spans="1:9" ht="16.5" x14ac:dyDescent="0.15">
      <c r="A4" s="58">
        <v>82000002</v>
      </c>
      <c r="B4" s="58" t="s">
        <v>350</v>
      </c>
      <c r="C4" s="58">
        <v>0</v>
      </c>
      <c r="D4" s="58">
        <v>950</v>
      </c>
      <c r="E4" s="58">
        <v>1950</v>
      </c>
      <c r="F4" s="58">
        <v>2</v>
      </c>
      <c r="G4" s="58">
        <v>1000</v>
      </c>
      <c r="H4" s="58">
        <v>1750</v>
      </c>
      <c r="I4" s="58">
        <v>1</v>
      </c>
    </row>
    <row r="5" spans="1:9" ht="16.5" x14ac:dyDescent="0.15">
      <c r="A5" s="58">
        <v>82000003</v>
      </c>
      <c r="B5" s="58" t="s">
        <v>350</v>
      </c>
      <c r="C5" s="58">
        <v>0</v>
      </c>
      <c r="D5" s="58">
        <v>900</v>
      </c>
      <c r="E5" s="58">
        <v>2850</v>
      </c>
      <c r="F5" s="58">
        <v>3</v>
      </c>
      <c r="G5" s="58">
        <v>1750</v>
      </c>
      <c r="H5" s="58">
        <v>2500</v>
      </c>
      <c r="I5" s="58">
        <v>1</v>
      </c>
    </row>
    <row r="6" spans="1:9" ht="16.5" x14ac:dyDescent="0.15">
      <c r="A6" s="58">
        <v>82000004</v>
      </c>
      <c r="B6" s="58" t="s">
        <v>350</v>
      </c>
      <c r="C6" s="58">
        <v>0</v>
      </c>
      <c r="D6" s="58">
        <v>850</v>
      </c>
      <c r="E6" s="58">
        <v>3700</v>
      </c>
      <c r="F6" s="58">
        <v>4</v>
      </c>
      <c r="G6" s="58">
        <v>2500</v>
      </c>
      <c r="H6" s="58">
        <v>3250</v>
      </c>
      <c r="I6" s="58">
        <v>2</v>
      </c>
    </row>
    <row r="7" spans="1:9" ht="16.5" x14ac:dyDescent="0.15">
      <c r="A7" s="58">
        <v>82000005</v>
      </c>
      <c r="B7" s="58" t="s">
        <v>350</v>
      </c>
      <c r="C7" s="58">
        <v>0</v>
      </c>
      <c r="D7" s="58">
        <v>800</v>
      </c>
      <c r="E7" s="58">
        <v>4500</v>
      </c>
      <c r="F7" s="58">
        <v>5</v>
      </c>
      <c r="G7" s="58">
        <v>3250</v>
      </c>
      <c r="H7" s="58">
        <v>4000</v>
      </c>
      <c r="I7" s="58">
        <v>2</v>
      </c>
    </row>
    <row r="8" spans="1:9" ht="16.5" x14ac:dyDescent="0.15">
      <c r="A8" s="58">
        <v>82000006</v>
      </c>
      <c r="B8" s="58" t="s">
        <v>350</v>
      </c>
      <c r="C8" s="58">
        <v>0</v>
      </c>
      <c r="D8" s="58">
        <v>750</v>
      </c>
      <c r="E8" s="58">
        <v>5250</v>
      </c>
      <c r="F8" s="58">
        <v>6</v>
      </c>
      <c r="G8" s="58">
        <v>4000</v>
      </c>
      <c r="H8" s="58">
        <v>4750</v>
      </c>
      <c r="I8" s="58">
        <v>2</v>
      </c>
    </row>
    <row r="9" spans="1:9" ht="16.5" x14ac:dyDescent="0.15">
      <c r="A9" s="58">
        <v>82000007</v>
      </c>
      <c r="B9" s="58" t="s">
        <v>350</v>
      </c>
      <c r="C9" s="58">
        <v>0</v>
      </c>
      <c r="D9" s="58">
        <v>700</v>
      </c>
      <c r="E9" s="58">
        <v>5950</v>
      </c>
      <c r="F9" s="58">
        <v>7</v>
      </c>
      <c r="G9" s="58">
        <v>4750</v>
      </c>
      <c r="H9" s="58">
        <v>5500</v>
      </c>
      <c r="I9" s="58">
        <v>3</v>
      </c>
    </row>
    <row r="10" spans="1:9" ht="16.5" x14ac:dyDescent="0.15">
      <c r="A10" s="58">
        <v>82000008</v>
      </c>
      <c r="B10" s="58" t="s">
        <v>350</v>
      </c>
      <c r="C10" s="58">
        <v>0</v>
      </c>
      <c r="D10" s="58">
        <v>650</v>
      </c>
      <c r="E10" s="58">
        <v>6600</v>
      </c>
      <c r="F10" s="58">
        <v>8</v>
      </c>
      <c r="G10" s="58">
        <v>5500</v>
      </c>
      <c r="H10" s="58">
        <v>6250</v>
      </c>
      <c r="I10" s="58">
        <v>3</v>
      </c>
    </row>
    <row r="11" spans="1:9" ht="16.5" x14ac:dyDescent="0.15">
      <c r="A11" s="58">
        <v>82000009</v>
      </c>
      <c r="B11" s="58" t="s">
        <v>350</v>
      </c>
      <c r="C11" s="58">
        <v>0</v>
      </c>
      <c r="D11" s="58">
        <v>600</v>
      </c>
      <c r="E11" s="58">
        <v>7200</v>
      </c>
      <c r="F11" s="58">
        <v>9</v>
      </c>
      <c r="G11" s="58">
        <v>6250</v>
      </c>
      <c r="H11" s="58">
        <v>7000</v>
      </c>
      <c r="I11" s="58">
        <v>4</v>
      </c>
    </row>
    <row r="12" spans="1:9" ht="16.5" x14ac:dyDescent="0.15">
      <c r="A12" s="58">
        <v>82000010</v>
      </c>
      <c r="B12" s="58" t="s">
        <v>350</v>
      </c>
      <c r="C12" s="58">
        <v>150</v>
      </c>
      <c r="D12" s="58">
        <v>550</v>
      </c>
      <c r="E12" s="58">
        <v>7750</v>
      </c>
      <c r="F12" s="58">
        <v>10</v>
      </c>
      <c r="G12" s="58">
        <v>7000</v>
      </c>
      <c r="H12" s="58">
        <v>7750</v>
      </c>
      <c r="I12" s="58">
        <v>4</v>
      </c>
    </row>
    <row r="13" spans="1:9" ht="16.5" x14ac:dyDescent="0.15">
      <c r="A13" s="58">
        <v>82000011</v>
      </c>
      <c r="B13" s="58" t="s">
        <v>350</v>
      </c>
      <c r="C13" s="58">
        <v>100</v>
      </c>
      <c r="D13" s="58">
        <v>400</v>
      </c>
      <c r="E13" s="58">
        <v>8150</v>
      </c>
      <c r="F13" s="58">
        <v>11</v>
      </c>
      <c r="G13" s="58">
        <v>7750</v>
      </c>
      <c r="H13" s="58">
        <v>8500</v>
      </c>
      <c r="I13" s="58">
        <v>5</v>
      </c>
    </row>
    <row r="14" spans="1:9" ht="16.5" x14ac:dyDescent="0.15">
      <c r="A14" s="58">
        <v>82000012</v>
      </c>
      <c r="B14" s="58" t="s">
        <v>350</v>
      </c>
      <c r="C14" s="58">
        <v>150</v>
      </c>
      <c r="D14" s="58">
        <v>300</v>
      </c>
      <c r="E14" s="58">
        <v>8450</v>
      </c>
      <c r="F14" s="58">
        <v>12</v>
      </c>
      <c r="G14" s="58">
        <v>8500</v>
      </c>
      <c r="H14" s="58">
        <v>9250</v>
      </c>
      <c r="I14" s="58">
        <v>5</v>
      </c>
    </row>
    <row r="15" spans="1:9" ht="16.5" x14ac:dyDescent="0.15">
      <c r="A15" s="58">
        <v>82000013</v>
      </c>
      <c r="B15" s="58" t="s">
        <v>350</v>
      </c>
      <c r="C15" s="58">
        <v>100</v>
      </c>
      <c r="D15" s="58">
        <v>250</v>
      </c>
      <c r="E15" s="58">
        <v>8700</v>
      </c>
      <c r="F15" s="58">
        <v>13</v>
      </c>
      <c r="G15" s="58">
        <v>9250</v>
      </c>
      <c r="H15" s="58">
        <v>10000</v>
      </c>
      <c r="I15" s="58">
        <v>6</v>
      </c>
    </row>
    <row r="16" spans="1:9" ht="16.5" x14ac:dyDescent="0.15">
      <c r="A16" s="58">
        <v>82000014</v>
      </c>
      <c r="B16" s="58" t="s">
        <v>350</v>
      </c>
      <c r="C16" s="58">
        <v>150</v>
      </c>
      <c r="D16" s="58">
        <v>200</v>
      </c>
      <c r="E16" s="58">
        <v>8900</v>
      </c>
      <c r="F16" s="58">
        <v>14</v>
      </c>
      <c r="G16" s="58">
        <v>10000</v>
      </c>
      <c r="H16" s="58">
        <v>10750</v>
      </c>
      <c r="I16" s="58">
        <v>6</v>
      </c>
    </row>
    <row r="17" spans="1:9" ht="16.5" x14ac:dyDescent="0.15">
      <c r="A17" s="58">
        <v>82000015</v>
      </c>
      <c r="B17" s="58" t="s">
        <v>350</v>
      </c>
      <c r="C17" s="58">
        <v>150</v>
      </c>
      <c r="D17" s="58">
        <v>160</v>
      </c>
      <c r="E17" s="58">
        <v>9060</v>
      </c>
      <c r="F17" s="58">
        <v>15</v>
      </c>
      <c r="G17" s="58">
        <v>10750</v>
      </c>
      <c r="H17" s="58">
        <v>11500</v>
      </c>
      <c r="I17" s="58">
        <v>7</v>
      </c>
    </row>
    <row r="18" spans="1:9" ht="16.5" x14ac:dyDescent="0.15">
      <c r="A18" s="58">
        <v>82000016</v>
      </c>
      <c r="B18" s="58" t="s">
        <v>350</v>
      </c>
      <c r="C18" s="58">
        <v>200</v>
      </c>
      <c r="D18" s="58">
        <v>130</v>
      </c>
      <c r="E18" s="58">
        <v>9190</v>
      </c>
      <c r="F18" s="58">
        <v>16</v>
      </c>
      <c r="G18" s="58">
        <v>11500</v>
      </c>
      <c r="H18" s="58">
        <v>12250</v>
      </c>
      <c r="I18" s="58">
        <v>7</v>
      </c>
    </row>
    <row r="19" spans="1:9" ht="16.5" x14ac:dyDescent="0.15">
      <c r="A19" s="58">
        <v>82000017</v>
      </c>
      <c r="B19" s="58" t="s">
        <v>350</v>
      </c>
      <c r="C19" s="58">
        <v>150</v>
      </c>
      <c r="D19" s="58">
        <v>100</v>
      </c>
      <c r="E19" s="58">
        <v>9290</v>
      </c>
      <c r="F19" s="58">
        <v>17</v>
      </c>
      <c r="G19" s="58">
        <v>12250</v>
      </c>
      <c r="H19" s="58">
        <v>13000</v>
      </c>
      <c r="I19" s="58">
        <v>8</v>
      </c>
    </row>
    <row r="20" spans="1:9" ht="16.5" x14ac:dyDescent="0.15">
      <c r="A20" s="58">
        <v>82000018</v>
      </c>
      <c r="B20" s="58" t="s">
        <v>350</v>
      </c>
      <c r="C20" s="58">
        <v>200</v>
      </c>
      <c r="D20" s="58">
        <v>80</v>
      </c>
      <c r="E20" s="58">
        <v>9370</v>
      </c>
      <c r="F20" s="58">
        <v>18</v>
      </c>
      <c r="G20" s="58">
        <v>13000</v>
      </c>
      <c r="H20" s="58">
        <v>13750</v>
      </c>
      <c r="I20" s="58">
        <v>8</v>
      </c>
    </row>
    <row r="21" spans="1:9" ht="16.5" x14ac:dyDescent="0.15">
      <c r="A21" s="58">
        <v>82000019</v>
      </c>
      <c r="B21" s="58" t="s">
        <v>350</v>
      </c>
      <c r="C21" s="58">
        <v>300</v>
      </c>
      <c r="D21" s="58">
        <v>60</v>
      </c>
      <c r="E21" s="58">
        <v>9430</v>
      </c>
      <c r="F21" s="58">
        <v>19</v>
      </c>
      <c r="G21" s="58">
        <v>13750</v>
      </c>
      <c r="H21" s="58">
        <v>14500</v>
      </c>
      <c r="I21" s="58">
        <v>9</v>
      </c>
    </row>
    <row r="22" spans="1:9" ht="16.5" x14ac:dyDescent="0.15">
      <c r="A22" s="58">
        <v>82000020</v>
      </c>
      <c r="B22" s="58" t="s">
        <v>350</v>
      </c>
      <c r="C22" s="58">
        <v>400</v>
      </c>
      <c r="D22" s="58">
        <v>30</v>
      </c>
      <c r="E22" s="58">
        <v>9460</v>
      </c>
      <c r="F22" s="58">
        <v>20</v>
      </c>
      <c r="G22" s="58">
        <v>14500</v>
      </c>
      <c r="H22" s="58">
        <v>15250</v>
      </c>
      <c r="I22" s="58">
        <v>9</v>
      </c>
    </row>
    <row r="23" spans="1:9" ht="16.5" x14ac:dyDescent="0.15">
      <c r="A23" s="58">
        <v>82000321</v>
      </c>
      <c r="B23" s="58" t="s">
        <v>350</v>
      </c>
      <c r="C23" s="58">
        <v>500</v>
      </c>
      <c r="D23" s="58">
        <v>25</v>
      </c>
      <c r="E23" s="58">
        <v>9485</v>
      </c>
      <c r="F23" s="58">
        <v>21</v>
      </c>
      <c r="G23" s="58">
        <v>15250</v>
      </c>
      <c r="H23" s="58">
        <v>16000</v>
      </c>
      <c r="I23" s="58">
        <v>10</v>
      </c>
    </row>
    <row r="24" spans="1:9" ht="16.5" x14ac:dyDescent="0.15">
      <c r="A24" s="58">
        <v>82000322</v>
      </c>
      <c r="B24" s="58" t="s">
        <v>350</v>
      </c>
      <c r="C24" s="58">
        <v>600</v>
      </c>
      <c r="D24" s="58">
        <v>20</v>
      </c>
      <c r="E24" s="58">
        <v>9505</v>
      </c>
      <c r="F24" s="58">
        <v>22</v>
      </c>
      <c r="G24" s="58">
        <v>16000</v>
      </c>
      <c r="H24" s="58">
        <v>16750</v>
      </c>
      <c r="I24" s="58">
        <v>10</v>
      </c>
    </row>
    <row r="25" spans="1:9" ht="16.5" x14ac:dyDescent="0.15">
      <c r="A25" s="58">
        <v>82000323</v>
      </c>
      <c r="B25" s="58" t="s">
        <v>350</v>
      </c>
      <c r="C25" s="58">
        <v>700</v>
      </c>
      <c r="D25" s="58">
        <v>15</v>
      </c>
      <c r="E25" s="58">
        <v>9520</v>
      </c>
      <c r="F25" s="58">
        <v>23</v>
      </c>
      <c r="G25" s="58">
        <v>16750</v>
      </c>
      <c r="H25" s="58">
        <v>17500</v>
      </c>
      <c r="I25" s="58">
        <v>11</v>
      </c>
    </row>
    <row r="26" spans="1:9" ht="16.5" x14ac:dyDescent="0.15">
      <c r="A26" s="58">
        <v>82000324</v>
      </c>
      <c r="B26" s="58" t="s">
        <v>350</v>
      </c>
      <c r="C26" s="58">
        <v>800</v>
      </c>
      <c r="D26" s="58">
        <v>10</v>
      </c>
      <c r="E26" s="58">
        <v>9530</v>
      </c>
      <c r="F26" s="58">
        <v>24</v>
      </c>
      <c r="G26" s="58">
        <v>17500</v>
      </c>
      <c r="H26" s="58">
        <v>18250</v>
      </c>
      <c r="I26" s="58">
        <v>11</v>
      </c>
    </row>
    <row r="27" spans="1:9" ht="16.5" x14ac:dyDescent="0.15">
      <c r="A27" s="58">
        <v>82000325</v>
      </c>
      <c r="B27" s="58" t="s">
        <v>350</v>
      </c>
      <c r="C27" s="58">
        <v>900</v>
      </c>
      <c r="D27" s="58">
        <v>8</v>
      </c>
      <c r="E27" s="58">
        <v>9538</v>
      </c>
      <c r="F27" s="58">
        <v>25</v>
      </c>
      <c r="G27" s="58">
        <v>18250</v>
      </c>
      <c r="H27" s="58">
        <v>19000</v>
      </c>
      <c r="I27" s="58">
        <v>12</v>
      </c>
    </row>
    <row r="28" spans="1:9" ht="16.5" x14ac:dyDescent="0.15">
      <c r="A28" s="58">
        <v>82000326</v>
      </c>
      <c r="B28" s="58" t="s">
        <v>350</v>
      </c>
      <c r="C28" s="58">
        <v>1000</v>
      </c>
      <c r="D28" s="58">
        <v>4</v>
      </c>
      <c r="E28" s="58">
        <v>9542</v>
      </c>
      <c r="F28" s="58">
        <v>26</v>
      </c>
      <c r="G28" s="58">
        <v>19000</v>
      </c>
      <c r="H28" s="58">
        <v>19750</v>
      </c>
      <c r="I28" s="58">
        <v>12</v>
      </c>
    </row>
    <row r="29" spans="1:9" ht="16.5" x14ac:dyDescent="0.15">
      <c r="A29" s="58">
        <v>82000021</v>
      </c>
      <c r="B29" s="58" t="s">
        <v>69</v>
      </c>
      <c r="C29" s="58">
        <v>0</v>
      </c>
      <c r="D29" s="58">
        <v>1000</v>
      </c>
      <c r="E29" s="58">
        <v>1000</v>
      </c>
      <c r="F29" s="58">
        <v>1</v>
      </c>
      <c r="G29" s="58">
        <v>5</v>
      </c>
      <c r="H29" s="58">
        <v>20</v>
      </c>
      <c r="I29" s="58">
        <v>1</v>
      </c>
    </row>
    <row r="30" spans="1:9" ht="16.5" x14ac:dyDescent="0.15">
      <c r="A30" s="58">
        <v>82000022</v>
      </c>
      <c r="B30" s="58" t="s">
        <v>69</v>
      </c>
      <c r="C30" s="58">
        <v>0</v>
      </c>
      <c r="D30" s="58">
        <v>950</v>
      </c>
      <c r="E30" s="58">
        <v>1950</v>
      </c>
      <c r="F30" s="58">
        <v>2</v>
      </c>
      <c r="G30" s="58">
        <v>20</v>
      </c>
      <c r="H30" s="58">
        <v>35</v>
      </c>
      <c r="I30" s="58">
        <v>1</v>
      </c>
    </row>
    <row r="31" spans="1:9" ht="16.5" x14ac:dyDescent="0.15">
      <c r="A31" s="58">
        <v>82000023</v>
      </c>
      <c r="B31" s="58" t="s">
        <v>69</v>
      </c>
      <c r="C31" s="58">
        <v>0</v>
      </c>
      <c r="D31" s="58">
        <v>900</v>
      </c>
      <c r="E31" s="58">
        <v>2850</v>
      </c>
      <c r="F31" s="58">
        <v>3</v>
      </c>
      <c r="G31" s="58">
        <v>35</v>
      </c>
      <c r="H31" s="58">
        <v>50</v>
      </c>
      <c r="I31" s="58">
        <v>1</v>
      </c>
    </row>
    <row r="32" spans="1:9" ht="16.5" x14ac:dyDescent="0.15">
      <c r="A32" s="58">
        <v>82000024</v>
      </c>
      <c r="B32" s="58" t="s">
        <v>69</v>
      </c>
      <c r="C32" s="58">
        <v>0</v>
      </c>
      <c r="D32" s="58">
        <v>850</v>
      </c>
      <c r="E32" s="58">
        <v>3700</v>
      </c>
      <c r="F32" s="58">
        <v>4</v>
      </c>
      <c r="G32" s="58">
        <v>50</v>
      </c>
      <c r="H32" s="58">
        <v>65</v>
      </c>
      <c r="I32" s="58">
        <v>2</v>
      </c>
    </row>
    <row r="33" spans="1:9" ht="16.5" x14ac:dyDescent="0.15">
      <c r="A33" s="58">
        <v>82000025</v>
      </c>
      <c r="B33" s="58" t="s">
        <v>69</v>
      </c>
      <c r="C33" s="58">
        <v>0</v>
      </c>
      <c r="D33" s="58">
        <v>800</v>
      </c>
      <c r="E33" s="58">
        <v>4500</v>
      </c>
      <c r="F33" s="58">
        <v>5</v>
      </c>
      <c r="G33" s="58">
        <v>65</v>
      </c>
      <c r="H33" s="58">
        <v>80</v>
      </c>
      <c r="I33" s="58">
        <v>2</v>
      </c>
    </row>
    <row r="34" spans="1:9" ht="16.5" x14ac:dyDescent="0.15">
      <c r="A34" s="58">
        <v>82000026</v>
      </c>
      <c r="B34" s="58" t="s">
        <v>69</v>
      </c>
      <c r="C34" s="58">
        <v>0</v>
      </c>
      <c r="D34" s="58">
        <v>750</v>
      </c>
      <c r="E34" s="58">
        <v>5250</v>
      </c>
      <c r="F34" s="58">
        <v>6</v>
      </c>
      <c r="G34" s="58">
        <v>80</v>
      </c>
      <c r="H34" s="58">
        <v>95</v>
      </c>
      <c r="I34" s="58">
        <v>2</v>
      </c>
    </row>
    <row r="35" spans="1:9" ht="16.5" x14ac:dyDescent="0.15">
      <c r="A35" s="58">
        <v>82000027</v>
      </c>
      <c r="B35" s="58" t="s">
        <v>69</v>
      </c>
      <c r="C35" s="58">
        <v>0</v>
      </c>
      <c r="D35" s="58">
        <v>700</v>
      </c>
      <c r="E35" s="58">
        <v>5950</v>
      </c>
      <c r="F35" s="58">
        <v>7</v>
      </c>
      <c r="G35" s="58">
        <v>95</v>
      </c>
      <c r="H35" s="58">
        <v>110</v>
      </c>
      <c r="I35" s="58">
        <v>3</v>
      </c>
    </row>
    <row r="36" spans="1:9" ht="16.5" x14ac:dyDescent="0.15">
      <c r="A36" s="58">
        <v>82000028</v>
      </c>
      <c r="B36" s="58" t="s">
        <v>69</v>
      </c>
      <c r="C36" s="58">
        <v>0</v>
      </c>
      <c r="D36" s="58">
        <v>650</v>
      </c>
      <c r="E36" s="58">
        <v>6600</v>
      </c>
      <c r="F36" s="58">
        <v>8</v>
      </c>
      <c r="G36" s="58">
        <v>110</v>
      </c>
      <c r="H36" s="58">
        <v>125</v>
      </c>
      <c r="I36" s="58">
        <v>3</v>
      </c>
    </row>
    <row r="37" spans="1:9" ht="16.5" x14ac:dyDescent="0.15">
      <c r="A37" s="58">
        <v>82000029</v>
      </c>
      <c r="B37" s="58" t="s">
        <v>69</v>
      </c>
      <c r="C37" s="58">
        <v>0</v>
      </c>
      <c r="D37" s="58">
        <v>600</v>
      </c>
      <c r="E37" s="58">
        <v>7200</v>
      </c>
      <c r="F37" s="58">
        <v>9</v>
      </c>
      <c r="G37" s="58">
        <v>125</v>
      </c>
      <c r="H37" s="58">
        <v>140</v>
      </c>
      <c r="I37" s="58">
        <v>4</v>
      </c>
    </row>
    <row r="38" spans="1:9" ht="16.5" x14ac:dyDescent="0.15">
      <c r="A38" s="58">
        <v>82000030</v>
      </c>
      <c r="B38" s="58" t="s">
        <v>69</v>
      </c>
      <c r="C38" s="58">
        <v>150</v>
      </c>
      <c r="D38" s="58">
        <v>550</v>
      </c>
      <c r="E38" s="58">
        <v>7750</v>
      </c>
      <c r="F38" s="58">
        <v>10</v>
      </c>
      <c r="G38" s="58">
        <v>140</v>
      </c>
      <c r="H38" s="58">
        <v>155</v>
      </c>
      <c r="I38" s="58">
        <v>4</v>
      </c>
    </row>
    <row r="39" spans="1:9" ht="16.5" x14ac:dyDescent="0.15">
      <c r="A39" s="58">
        <v>82000031</v>
      </c>
      <c r="B39" s="58" t="s">
        <v>69</v>
      </c>
      <c r="C39" s="58">
        <v>100</v>
      </c>
      <c r="D39" s="58">
        <v>400</v>
      </c>
      <c r="E39" s="58">
        <v>8150</v>
      </c>
      <c r="F39" s="58">
        <v>11</v>
      </c>
      <c r="G39" s="58">
        <v>155</v>
      </c>
      <c r="H39" s="58">
        <v>170</v>
      </c>
      <c r="I39" s="58">
        <v>5</v>
      </c>
    </row>
    <row r="40" spans="1:9" ht="16.5" x14ac:dyDescent="0.15">
      <c r="A40" s="58">
        <v>82000032</v>
      </c>
      <c r="B40" s="58" t="s">
        <v>69</v>
      </c>
      <c r="C40" s="58">
        <v>150</v>
      </c>
      <c r="D40" s="58">
        <v>300</v>
      </c>
      <c r="E40" s="58">
        <v>8450</v>
      </c>
      <c r="F40" s="58">
        <v>12</v>
      </c>
      <c r="G40" s="58">
        <v>170</v>
      </c>
      <c r="H40" s="58">
        <v>185</v>
      </c>
      <c r="I40" s="58">
        <v>5</v>
      </c>
    </row>
    <row r="41" spans="1:9" ht="16.5" x14ac:dyDescent="0.15">
      <c r="A41" s="58">
        <v>82000033</v>
      </c>
      <c r="B41" s="58" t="s">
        <v>69</v>
      </c>
      <c r="C41" s="58">
        <v>100</v>
      </c>
      <c r="D41" s="58">
        <v>250</v>
      </c>
      <c r="E41" s="58">
        <v>8700</v>
      </c>
      <c r="F41" s="58">
        <v>13</v>
      </c>
      <c r="G41" s="58">
        <v>185</v>
      </c>
      <c r="H41" s="58">
        <v>200</v>
      </c>
      <c r="I41" s="58">
        <v>6</v>
      </c>
    </row>
    <row r="42" spans="1:9" ht="16.5" x14ac:dyDescent="0.15">
      <c r="A42" s="58">
        <v>82000034</v>
      </c>
      <c r="B42" s="58" t="s">
        <v>69</v>
      </c>
      <c r="C42" s="58">
        <v>150</v>
      </c>
      <c r="D42" s="58">
        <v>200</v>
      </c>
      <c r="E42" s="58">
        <v>8900</v>
      </c>
      <c r="F42" s="58">
        <v>14</v>
      </c>
      <c r="G42" s="58">
        <v>200</v>
      </c>
      <c r="H42" s="58">
        <v>215</v>
      </c>
      <c r="I42" s="58">
        <v>6</v>
      </c>
    </row>
    <row r="43" spans="1:9" ht="16.5" x14ac:dyDescent="0.15">
      <c r="A43" s="58">
        <v>82000035</v>
      </c>
      <c r="B43" s="58" t="s">
        <v>69</v>
      </c>
      <c r="C43" s="58">
        <v>150</v>
      </c>
      <c r="D43" s="58">
        <v>160</v>
      </c>
      <c r="E43" s="58">
        <v>9060</v>
      </c>
      <c r="F43" s="58">
        <v>15</v>
      </c>
      <c r="G43" s="58">
        <v>215</v>
      </c>
      <c r="H43" s="58">
        <v>230</v>
      </c>
      <c r="I43" s="58">
        <v>7</v>
      </c>
    </row>
    <row r="44" spans="1:9" ht="16.5" x14ac:dyDescent="0.15">
      <c r="A44" s="58">
        <v>82000036</v>
      </c>
      <c r="B44" s="58" t="s">
        <v>69</v>
      </c>
      <c r="C44" s="58">
        <v>200</v>
      </c>
      <c r="D44" s="58">
        <v>130</v>
      </c>
      <c r="E44" s="58">
        <v>9190</v>
      </c>
      <c r="F44" s="58">
        <v>16</v>
      </c>
      <c r="G44" s="58">
        <v>230</v>
      </c>
      <c r="H44" s="58">
        <v>245</v>
      </c>
      <c r="I44" s="58">
        <v>7</v>
      </c>
    </row>
    <row r="45" spans="1:9" ht="16.5" x14ac:dyDescent="0.15">
      <c r="A45" s="58">
        <v>82000037</v>
      </c>
      <c r="B45" s="58" t="s">
        <v>69</v>
      </c>
      <c r="C45" s="58">
        <v>150</v>
      </c>
      <c r="D45" s="58">
        <v>100</v>
      </c>
      <c r="E45" s="58">
        <v>9290</v>
      </c>
      <c r="F45" s="58">
        <v>17</v>
      </c>
      <c r="G45" s="58">
        <v>245</v>
      </c>
      <c r="H45" s="58">
        <v>260</v>
      </c>
      <c r="I45" s="58">
        <v>8</v>
      </c>
    </row>
    <row r="46" spans="1:9" ht="16.5" x14ac:dyDescent="0.15">
      <c r="A46" s="58">
        <v>82000038</v>
      </c>
      <c r="B46" s="58" t="s">
        <v>69</v>
      </c>
      <c r="C46" s="58">
        <v>200</v>
      </c>
      <c r="D46" s="58">
        <v>80</v>
      </c>
      <c r="E46" s="58">
        <v>9370</v>
      </c>
      <c r="F46" s="58">
        <v>18</v>
      </c>
      <c r="G46" s="58">
        <v>260</v>
      </c>
      <c r="H46" s="58">
        <v>275</v>
      </c>
      <c r="I46" s="58">
        <v>8</v>
      </c>
    </row>
    <row r="47" spans="1:9" ht="16.5" x14ac:dyDescent="0.15">
      <c r="A47" s="58">
        <v>82000039</v>
      </c>
      <c r="B47" s="58" t="s">
        <v>69</v>
      </c>
      <c r="C47" s="58">
        <v>300</v>
      </c>
      <c r="D47" s="58">
        <v>60</v>
      </c>
      <c r="E47" s="58">
        <v>9430</v>
      </c>
      <c r="F47" s="58">
        <v>19</v>
      </c>
      <c r="G47" s="58">
        <v>275</v>
      </c>
      <c r="H47" s="58">
        <v>290</v>
      </c>
      <c r="I47" s="58">
        <v>9</v>
      </c>
    </row>
    <row r="48" spans="1:9" ht="16.5" x14ac:dyDescent="0.15">
      <c r="A48" s="58">
        <v>82000040</v>
      </c>
      <c r="B48" s="58" t="s">
        <v>69</v>
      </c>
      <c r="C48" s="58">
        <v>400</v>
      </c>
      <c r="D48" s="58">
        <v>30</v>
      </c>
      <c r="E48" s="58">
        <v>9460</v>
      </c>
      <c r="F48" s="58">
        <v>20</v>
      </c>
      <c r="G48" s="58">
        <v>290</v>
      </c>
      <c r="H48" s="58">
        <v>305</v>
      </c>
      <c r="I48" s="58">
        <v>9</v>
      </c>
    </row>
    <row r="49" spans="1:9" ht="16.5" x14ac:dyDescent="0.15">
      <c r="A49" s="58">
        <v>82000327</v>
      </c>
      <c r="B49" s="58" t="s">
        <v>69</v>
      </c>
      <c r="C49" s="58">
        <v>500</v>
      </c>
      <c r="D49" s="58">
        <v>25</v>
      </c>
      <c r="E49" s="58">
        <v>9485</v>
      </c>
      <c r="F49" s="58">
        <v>21</v>
      </c>
      <c r="G49" s="58">
        <v>305</v>
      </c>
      <c r="H49" s="58">
        <v>320</v>
      </c>
      <c r="I49" s="58">
        <v>10</v>
      </c>
    </row>
    <row r="50" spans="1:9" ht="16.5" x14ac:dyDescent="0.15">
      <c r="A50" s="58">
        <v>82000328</v>
      </c>
      <c r="B50" s="58" t="s">
        <v>69</v>
      </c>
      <c r="C50" s="58">
        <v>600</v>
      </c>
      <c r="D50" s="58">
        <v>20</v>
      </c>
      <c r="E50" s="58">
        <v>9505</v>
      </c>
      <c r="F50" s="58">
        <v>22</v>
      </c>
      <c r="G50" s="58">
        <v>320</v>
      </c>
      <c r="H50" s="58">
        <v>335</v>
      </c>
      <c r="I50" s="58">
        <v>10</v>
      </c>
    </row>
    <row r="51" spans="1:9" ht="16.5" x14ac:dyDescent="0.15">
      <c r="A51" s="58">
        <v>82000329</v>
      </c>
      <c r="B51" s="58" t="s">
        <v>69</v>
      </c>
      <c r="C51" s="58">
        <v>700</v>
      </c>
      <c r="D51" s="58">
        <v>15</v>
      </c>
      <c r="E51" s="58">
        <v>9520</v>
      </c>
      <c r="F51" s="58">
        <v>23</v>
      </c>
      <c r="G51" s="58">
        <v>335</v>
      </c>
      <c r="H51" s="58">
        <v>350</v>
      </c>
      <c r="I51" s="58">
        <v>11</v>
      </c>
    </row>
    <row r="52" spans="1:9" ht="16.5" x14ac:dyDescent="0.15">
      <c r="A52" s="58">
        <v>82000330</v>
      </c>
      <c r="B52" s="58" t="s">
        <v>69</v>
      </c>
      <c r="C52" s="58">
        <v>800</v>
      </c>
      <c r="D52" s="58">
        <v>10</v>
      </c>
      <c r="E52" s="58">
        <v>9530</v>
      </c>
      <c r="F52" s="58">
        <v>24</v>
      </c>
      <c r="G52" s="58">
        <v>350</v>
      </c>
      <c r="H52" s="58">
        <v>365</v>
      </c>
      <c r="I52" s="58">
        <v>11</v>
      </c>
    </row>
    <row r="53" spans="1:9" ht="16.5" x14ac:dyDescent="0.15">
      <c r="A53" s="58">
        <v>82000331</v>
      </c>
      <c r="B53" s="58" t="s">
        <v>69</v>
      </c>
      <c r="C53" s="58">
        <v>900</v>
      </c>
      <c r="D53" s="58">
        <v>8</v>
      </c>
      <c r="E53" s="58">
        <v>9538</v>
      </c>
      <c r="F53" s="58">
        <v>25</v>
      </c>
      <c r="G53" s="58">
        <v>365</v>
      </c>
      <c r="H53" s="58">
        <v>380</v>
      </c>
      <c r="I53" s="58">
        <v>12</v>
      </c>
    </row>
    <row r="54" spans="1:9" ht="16.5" x14ac:dyDescent="0.15">
      <c r="A54" s="58">
        <v>82000332</v>
      </c>
      <c r="B54" s="58" t="s">
        <v>69</v>
      </c>
      <c r="C54" s="58">
        <v>1000</v>
      </c>
      <c r="D54" s="58">
        <v>4</v>
      </c>
      <c r="E54" s="58">
        <v>9542</v>
      </c>
      <c r="F54" s="58">
        <v>26</v>
      </c>
      <c r="G54" s="58">
        <v>380</v>
      </c>
      <c r="H54" s="58">
        <v>395</v>
      </c>
      <c r="I54" s="58">
        <v>12</v>
      </c>
    </row>
    <row r="55" spans="1:9" ht="16.5" x14ac:dyDescent="0.15">
      <c r="A55" s="58">
        <v>82000041</v>
      </c>
      <c r="B55" s="58" t="s">
        <v>70</v>
      </c>
      <c r="C55" s="58">
        <v>0</v>
      </c>
      <c r="D55" s="58">
        <v>1000</v>
      </c>
      <c r="E55" s="58">
        <v>1000</v>
      </c>
      <c r="F55" s="58">
        <v>1</v>
      </c>
      <c r="G55" s="58">
        <v>5</v>
      </c>
      <c r="H55" s="58">
        <v>20</v>
      </c>
      <c r="I55" s="58">
        <v>1</v>
      </c>
    </row>
    <row r="56" spans="1:9" ht="16.5" x14ac:dyDescent="0.15">
      <c r="A56" s="58">
        <v>82000042</v>
      </c>
      <c r="B56" s="58" t="s">
        <v>70</v>
      </c>
      <c r="C56" s="58">
        <v>0</v>
      </c>
      <c r="D56" s="58">
        <v>950</v>
      </c>
      <c r="E56" s="58">
        <v>1950</v>
      </c>
      <c r="F56" s="58">
        <v>2</v>
      </c>
      <c r="G56" s="58">
        <v>20</v>
      </c>
      <c r="H56" s="58">
        <v>35</v>
      </c>
      <c r="I56" s="58">
        <v>1</v>
      </c>
    </row>
    <row r="57" spans="1:9" ht="16.5" x14ac:dyDescent="0.15">
      <c r="A57" s="58">
        <v>82000043</v>
      </c>
      <c r="B57" s="58" t="s">
        <v>70</v>
      </c>
      <c r="C57" s="58">
        <v>0</v>
      </c>
      <c r="D57" s="58">
        <v>900</v>
      </c>
      <c r="E57" s="58">
        <v>2850</v>
      </c>
      <c r="F57" s="58">
        <v>3</v>
      </c>
      <c r="G57" s="58">
        <v>35</v>
      </c>
      <c r="H57" s="58">
        <v>50</v>
      </c>
      <c r="I57" s="58">
        <v>1</v>
      </c>
    </row>
    <row r="58" spans="1:9" ht="16.5" x14ac:dyDescent="0.15">
      <c r="A58" s="58">
        <v>82000044</v>
      </c>
      <c r="B58" s="58" t="s">
        <v>70</v>
      </c>
      <c r="C58" s="58">
        <v>0</v>
      </c>
      <c r="D58" s="58">
        <v>850</v>
      </c>
      <c r="E58" s="58">
        <v>3700</v>
      </c>
      <c r="F58" s="58">
        <v>4</v>
      </c>
      <c r="G58" s="58">
        <v>50</v>
      </c>
      <c r="H58" s="58">
        <v>65</v>
      </c>
      <c r="I58" s="58">
        <v>2</v>
      </c>
    </row>
    <row r="59" spans="1:9" ht="16.5" x14ac:dyDescent="0.15">
      <c r="A59" s="58">
        <v>82000045</v>
      </c>
      <c r="B59" s="58" t="s">
        <v>70</v>
      </c>
      <c r="C59" s="58">
        <v>0</v>
      </c>
      <c r="D59" s="58">
        <v>800</v>
      </c>
      <c r="E59" s="58">
        <v>4500</v>
      </c>
      <c r="F59" s="58">
        <v>5</v>
      </c>
      <c r="G59" s="58">
        <v>65</v>
      </c>
      <c r="H59" s="58">
        <v>80</v>
      </c>
      <c r="I59" s="58">
        <v>2</v>
      </c>
    </row>
    <row r="60" spans="1:9" ht="16.5" x14ac:dyDescent="0.15">
      <c r="A60" s="58">
        <v>82000046</v>
      </c>
      <c r="B60" s="58" t="s">
        <v>70</v>
      </c>
      <c r="C60" s="58">
        <v>0</v>
      </c>
      <c r="D60" s="58">
        <v>750</v>
      </c>
      <c r="E60" s="58">
        <v>5250</v>
      </c>
      <c r="F60" s="58">
        <v>6</v>
      </c>
      <c r="G60" s="58">
        <v>80</v>
      </c>
      <c r="H60" s="58">
        <v>95</v>
      </c>
      <c r="I60" s="58">
        <v>2</v>
      </c>
    </row>
    <row r="61" spans="1:9" ht="16.5" x14ac:dyDescent="0.15">
      <c r="A61" s="58">
        <v>82000047</v>
      </c>
      <c r="B61" s="58" t="s">
        <v>70</v>
      </c>
      <c r="C61" s="58">
        <v>0</v>
      </c>
      <c r="D61" s="58">
        <v>700</v>
      </c>
      <c r="E61" s="58">
        <v>5950</v>
      </c>
      <c r="F61" s="58">
        <v>7</v>
      </c>
      <c r="G61" s="58">
        <v>95</v>
      </c>
      <c r="H61" s="58">
        <v>110</v>
      </c>
      <c r="I61" s="58">
        <v>3</v>
      </c>
    </row>
    <row r="62" spans="1:9" ht="16.5" x14ac:dyDescent="0.15">
      <c r="A62" s="58">
        <v>82000048</v>
      </c>
      <c r="B62" s="58" t="s">
        <v>70</v>
      </c>
      <c r="C62" s="58">
        <v>0</v>
      </c>
      <c r="D62" s="58">
        <v>650</v>
      </c>
      <c r="E62" s="58">
        <v>6600</v>
      </c>
      <c r="F62" s="58">
        <v>8</v>
      </c>
      <c r="G62" s="58">
        <v>110</v>
      </c>
      <c r="H62" s="58">
        <v>125</v>
      </c>
      <c r="I62" s="58">
        <v>3</v>
      </c>
    </row>
    <row r="63" spans="1:9" ht="16.5" x14ac:dyDescent="0.15">
      <c r="A63" s="58">
        <v>82000049</v>
      </c>
      <c r="B63" s="58" t="s">
        <v>70</v>
      </c>
      <c r="C63" s="58">
        <v>0</v>
      </c>
      <c r="D63" s="58">
        <v>600</v>
      </c>
      <c r="E63" s="58">
        <v>7200</v>
      </c>
      <c r="F63" s="58">
        <v>9</v>
      </c>
      <c r="G63" s="58">
        <v>125</v>
      </c>
      <c r="H63" s="58">
        <v>140</v>
      </c>
      <c r="I63" s="58">
        <v>4</v>
      </c>
    </row>
    <row r="64" spans="1:9" ht="16.5" x14ac:dyDescent="0.15">
      <c r="A64" s="58">
        <v>82000050</v>
      </c>
      <c r="B64" s="58" t="s">
        <v>70</v>
      </c>
      <c r="C64" s="58">
        <v>150</v>
      </c>
      <c r="D64" s="58">
        <v>550</v>
      </c>
      <c r="E64" s="58">
        <v>7750</v>
      </c>
      <c r="F64" s="58">
        <v>10</v>
      </c>
      <c r="G64" s="58">
        <v>140</v>
      </c>
      <c r="H64" s="58">
        <v>155</v>
      </c>
      <c r="I64" s="58">
        <v>4</v>
      </c>
    </row>
    <row r="65" spans="1:9" ht="16.5" x14ac:dyDescent="0.15">
      <c r="A65" s="58">
        <v>82000051</v>
      </c>
      <c r="B65" s="58" t="s">
        <v>70</v>
      </c>
      <c r="C65" s="58">
        <v>100</v>
      </c>
      <c r="D65" s="58">
        <v>400</v>
      </c>
      <c r="E65" s="58">
        <v>8150</v>
      </c>
      <c r="F65" s="58">
        <v>11</v>
      </c>
      <c r="G65" s="58">
        <v>155</v>
      </c>
      <c r="H65" s="58">
        <v>170</v>
      </c>
      <c r="I65" s="58">
        <v>5</v>
      </c>
    </row>
    <row r="66" spans="1:9" ht="16.5" x14ac:dyDescent="0.15">
      <c r="A66" s="58">
        <v>82000052</v>
      </c>
      <c r="B66" s="58" t="s">
        <v>70</v>
      </c>
      <c r="C66" s="58">
        <v>150</v>
      </c>
      <c r="D66" s="58">
        <v>300</v>
      </c>
      <c r="E66" s="58">
        <v>8450</v>
      </c>
      <c r="F66" s="58">
        <v>12</v>
      </c>
      <c r="G66" s="58">
        <v>170</v>
      </c>
      <c r="H66" s="58">
        <v>185</v>
      </c>
      <c r="I66" s="58">
        <v>5</v>
      </c>
    </row>
    <row r="67" spans="1:9" ht="16.5" x14ac:dyDescent="0.15">
      <c r="A67" s="58">
        <v>82000053</v>
      </c>
      <c r="B67" s="58" t="s">
        <v>70</v>
      </c>
      <c r="C67" s="58">
        <v>100</v>
      </c>
      <c r="D67" s="58">
        <v>250</v>
      </c>
      <c r="E67" s="58">
        <v>8700</v>
      </c>
      <c r="F67" s="58">
        <v>13</v>
      </c>
      <c r="G67" s="58">
        <v>185</v>
      </c>
      <c r="H67" s="58">
        <v>200</v>
      </c>
      <c r="I67" s="58">
        <v>6</v>
      </c>
    </row>
    <row r="68" spans="1:9" ht="16.5" x14ac:dyDescent="0.15">
      <c r="A68" s="58">
        <v>82000054</v>
      </c>
      <c r="B68" s="58" t="s">
        <v>70</v>
      </c>
      <c r="C68" s="58">
        <v>150</v>
      </c>
      <c r="D68" s="58">
        <v>200</v>
      </c>
      <c r="E68" s="58">
        <v>8900</v>
      </c>
      <c r="F68" s="58">
        <v>14</v>
      </c>
      <c r="G68" s="58">
        <v>200</v>
      </c>
      <c r="H68" s="58">
        <v>215</v>
      </c>
      <c r="I68" s="58">
        <v>6</v>
      </c>
    </row>
    <row r="69" spans="1:9" ht="16.5" x14ac:dyDescent="0.15">
      <c r="A69" s="58">
        <v>82000055</v>
      </c>
      <c r="B69" s="58" t="s">
        <v>70</v>
      </c>
      <c r="C69" s="58">
        <v>150</v>
      </c>
      <c r="D69" s="58">
        <v>160</v>
      </c>
      <c r="E69" s="58">
        <v>9060</v>
      </c>
      <c r="F69" s="58">
        <v>15</v>
      </c>
      <c r="G69" s="58">
        <v>215</v>
      </c>
      <c r="H69" s="58">
        <v>230</v>
      </c>
      <c r="I69" s="58">
        <v>7</v>
      </c>
    </row>
    <row r="70" spans="1:9" ht="16.5" x14ac:dyDescent="0.15">
      <c r="A70" s="58">
        <v>82000056</v>
      </c>
      <c r="B70" s="58" t="s">
        <v>70</v>
      </c>
      <c r="C70" s="58">
        <v>200</v>
      </c>
      <c r="D70" s="58">
        <v>130</v>
      </c>
      <c r="E70" s="58">
        <v>9190</v>
      </c>
      <c r="F70" s="58">
        <v>16</v>
      </c>
      <c r="G70" s="58">
        <v>230</v>
      </c>
      <c r="H70" s="58">
        <v>245</v>
      </c>
      <c r="I70" s="58">
        <v>7</v>
      </c>
    </row>
    <row r="71" spans="1:9" ht="16.5" x14ac:dyDescent="0.15">
      <c r="A71" s="58">
        <v>82000057</v>
      </c>
      <c r="B71" s="58" t="s">
        <v>70</v>
      </c>
      <c r="C71" s="58">
        <v>150</v>
      </c>
      <c r="D71" s="58">
        <v>100</v>
      </c>
      <c r="E71" s="58">
        <v>9290</v>
      </c>
      <c r="F71" s="58">
        <v>17</v>
      </c>
      <c r="G71" s="58">
        <v>245</v>
      </c>
      <c r="H71" s="58">
        <v>260</v>
      </c>
      <c r="I71" s="58">
        <v>8</v>
      </c>
    </row>
    <row r="72" spans="1:9" ht="16.5" x14ac:dyDescent="0.15">
      <c r="A72" s="58">
        <v>82000058</v>
      </c>
      <c r="B72" s="58" t="s">
        <v>70</v>
      </c>
      <c r="C72" s="58">
        <v>200</v>
      </c>
      <c r="D72" s="58">
        <v>80</v>
      </c>
      <c r="E72" s="58">
        <v>9370</v>
      </c>
      <c r="F72" s="58">
        <v>18</v>
      </c>
      <c r="G72" s="58">
        <v>260</v>
      </c>
      <c r="H72" s="58">
        <v>275</v>
      </c>
      <c r="I72" s="58">
        <v>8</v>
      </c>
    </row>
    <row r="73" spans="1:9" ht="16.5" x14ac:dyDescent="0.15">
      <c r="A73" s="58">
        <v>82000059</v>
      </c>
      <c r="B73" s="58" t="s">
        <v>70</v>
      </c>
      <c r="C73" s="58">
        <v>300</v>
      </c>
      <c r="D73" s="58">
        <v>60</v>
      </c>
      <c r="E73" s="58">
        <v>9430</v>
      </c>
      <c r="F73" s="58">
        <v>19</v>
      </c>
      <c r="G73" s="58">
        <v>275</v>
      </c>
      <c r="H73" s="58">
        <v>290</v>
      </c>
      <c r="I73" s="58">
        <v>9</v>
      </c>
    </row>
    <row r="74" spans="1:9" ht="16.5" x14ac:dyDescent="0.15">
      <c r="A74" s="58">
        <v>82000060</v>
      </c>
      <c r="B74" s="58" t="s">
        <v>70</v>
      </c>
      <c r="C74" s="58">
        <v>400</v>
      </c>
      <c r="D74" s="58">
        <v>30</v>
      </c>
      <c r="E74" s="58">
        <v>9460</v>
      </c>
      <c r="F74" s="58">
        <v>20</v>
      </c>
      <c r="G74" s="58">
        <v>290</v>
      </c>
      <c r="H74" s="58">
        <v>305</v>
      </c>
      <c r="I74" s="58">
        <v>9</v>
      </c>
    </row>
    <row r="75" spans="1:9" ht="16.5" x14ac:dyDescent="0.15">
      <c r="A75" s="58">
        <v>82000333</v>
      </c>
      <c r="B75" s="58" t="s">
        <v>70</v>
      </c>
      <c r="C75" s="58">
        <v>500</v>
      </c>
      <c r="D75" s="58">
        <v>25</v>
      </c>
      <c r="E75" s="58">
        <v>9485</v>
      </c>
      <c r="F75" s="58">
        <v>21</v>
      </c>
      <c r="G75" s="58">
        <v>305</v>
      </c>
      <c r="H75" s="58">
        <v>320</v>
      </c>
      <c r="I75" s="58">
        <v>10</v>
      </c>
    </row>
    <row r="76" spans="1:9" ht="16.5" x14ac:dyDescent="0.15">
      <c r="A76" s="58">
        <v>82000334</v>
      </c>
      <c r="B76" s="58" t="s">
        <v>70</v>
      </c>
      <c r="C76" s="58">
        <v>600</v>
      </c>
      <c r="D76" s="58">
        <v>20</v>
      </c>
      <c r="E76" s="58">
        <v>9505</v>
      </c>
      <c r="F76" s="58">
        <v>22</v>
      </c>
      <c r="G76" s="58">
        <v>320</v>
      </c>
      <c r="H76" s="58">
        <v>335</v>
      </c>
      <c r="I76" s="58">
        <v>10</v>
      </c>
    </row>
    <row r="77" spans="1:9" ht="16.5" x14ac:dyDescent="0.15">
      <c r="A77" s="58">
        <v>82000335</v>
      </c>
      <c r="B77" s="58" t="s">
        <v>70</v>
      </c>
      <c r="C77" s="58">
        <v>700</v>
      </c>
      <c r="D77" s="58">
        <v>15</v>
      </c>
      <c r="E77" s="58">
        <v>9520</v>
      </c>
      <c r="F77" s="58">
        <v>23</v>
      </c>
      <c r="G77" s="58">
        <v>335</v>
      </c>
      <c r="H77" s="58">
        <v>350</v>
      </c>
      <c r="I77" s="58">
        <v>11</v>
      </c>
    </row>
    <row r="78" spans="1:9" ht="16.5" x14ac:dyDescent="0.15">
      <c r="A78" s="58">
        <v>82000336</v>
      </c>
      <c r="B78" s="58" t="s">
        <v>70</v>
      </c>
      <c r="C78" s="58">
        <v>800</v>
      </c>
      <c r="D78" s="58">
        <v>10</v>
      </c>
      <c r="E78" s="58">
        <v>9530</v>
      </c>
      <c r="F78" s="58">
        <v>24</v>
      </c>
      <c r="G78" s="58">
        <v>350</v>
      </c>
      <c r="H78" s="58">
        <v>365</v>
      </c>
      <c r="I78" s="58">
        <v>11</v>
      </c>
    </row>
    <row r="79" spans="1:9" ht="16.5" x14ac:dyDescent="0.15">
      <c r="A79" s="58">
        <v>82000337</v>
      </c>
      <c r="B79" s="58" t="s">
        <v>70</v>
      </c>
      <c r="C79" s="58">
        <v>900</v>
      </c>
      <c r="D79" s="58">
        <v>8</v>
      </c>
      <c r="E79" s="58">
        <v>9538</v>
      </c>
      <c r="F79" s="58">
        <v>25</v>
      </c>
      <c r="G79" s="58">
        <v>365</v>
      </c>
      <c r="H79" s="58">
        <v>380</v>
      </c>
      <c r="I79" s="58">
        <v>12</v>
      </c>
    </row>
    <row r="80" spans="1:9" ht="16.5" x14ac:dyDescent="0.15">
      <c r="A80" s="58">
        <v>82000338</v>
      </c>
      <c r="B80" s="58" t="s">
        <v>70</v>
      </c>
      <c r="C80" s="58">
        <v>1000</v>
      </c>
      <c r="D80" s="58">
        <v>4</v>
      </c>
      <c r="E80" s="58">
        <v>9542</v>
      </c>
      <c r="F80" s="58">
        <v>26</v>
      </c>
      <c r="G80" s="58">
        <v>380</v>
      </c>
      <c r="H80" s="58">
        <v>395</v>
      </c>
      <c r="I80" s="58">
        <v>12</v>
      </c>
    </row>
    <row r="81" spans="1:9" ht="16.5" x14ac:dyDescent="0.15">
      <c r="A81" s="58">
        <v>82000061</v>
      </c>
      <c r="B81" s="58" t="s">
        <v>100</v>
      </c>
      <c r="C81" s="58">
        <v>0</v>
      </c>
      <c r="D81" s="58">
        <v>1000</v>
      </c>
      <c r="E81" s="58">
        <v>1000</v>
      </c>
      <c r="F81" s="58">
        <v>1</v>
      </c>
      <c r="G81" s="58">
        <v>10</v>
      </c>
      <c r="H81" s="58">
        <v>35</v>
      </c>
      <c r="I81" s="58">
        <v>1</v>
      </c>
    </row>
    <row r="82" spans="1:9" ht="16.5" x14ac:dyDescent="0.15">
      <c r="A82" s="58">
        <v>82000062</v>
      </c>
      <c r="B82" s="58" t="s">
        <v>100</v>
      </c>
      <c r="C82" s="58">
        <v>0</v>
      </c>
      <c r="D82" s="58">
        <v>950</v>
      </c>
      <c r="E82" s="58">
        <v>1950</v>
      </c>
      <c r="F82" s="58">
        <v>2</v>
      </c>
      <c r="G82" s="58">
        <v>35</v>
      </c>
      <c r="H82" s="58">
        <v>60</v>
      </c>
      <c r="I82" s="58">
        <v>1</v>
      </c>
    </row>
    <row r="83" spans="1:9" ht="16.5" x14ac:dyDescent="0.15">
      <c r="A83" s="58">
        <v>82000063</v>
      </c>
      <c r="B83" s="58" t="s">
        <v>100</v>
      </c>
      <c r="C83" s="58">
        <v>0</v>
      </c>
      <c r="D83" s="58">
        <v>900</v>
      </c>
      <c r="E83" s="58">
        <v>2850</v>
      </c>
      <c r="F83" s="58">
        <v>3</v>
      </c>
      <c r="G83" s="58">
        <v>60</v>
      </c>
      <c r="H83" s="58">
        <v>85</v>
      </c>
      <c r="I83" s="58">
        <v>1</v>
      </c>
    </row>
    <row r="84" spans="1:9" ht="16.5" x14ac:dyDescent="0.15">
      <c r="A84" s="58">
        <v>82000064</v>
      </c>
      <c r="B84" s="58" t="s">
        <v>100</v>
      </c>
      <c r="C84" s="58">
        <v>0</v>
      </c>
      <c r="D84" s="58">
        <v>850</v>
      </c>
      <c r="E84" s="58">
        <v>3700</v>
      </c>
      <c r="F84" s="58">
        <v>4</v>
      </c>
      <c r="G84" s="58">
        <v>85</v>
      </c>
      <c r="H84" s="58">
        <v>110</v>
      </c>
      <c r="I84" s="58">
        <v>2</v>
      </c>
    </row>
    <row r="85" spans="1:9" ht="16.5" x14ac:dyDescent="0.15">
      <c r="A85" s="58">
        <v>82000065</v>
      </c>
      <c r="B85" s="58" t="s">
        <v>100</v>
      </c>
      <c r="C85" s="58">
        <v>0</v>
      </c>
      <c r="D85" s="58">
        <v>800</v>
      </c>
      <c r="E85" s="58">
        <v>4500</v>
      </c>
      <c r="F85" s="58">
        <v>5</v>
      </c>
      <c r="G85" s="58">
        <v>110</v>
      </c>
      <c r="H85" s="58">
        <v>135</v>
      </c>
      <c r="I85" s="58">
        <v>2</v>
      </c>
    </row>
    <row r="86" spans="1:9" ht="16.5" x14ac:dyDescent="0.15">
      <c r="A86" s="58">
        <v>82000066</v>
      </c>
      <c r="B86" s="58" t="s">
        <v>100</v>
      </c>
      <c r="C86" s="58">
        <v>0</v>
      </c>
      <c r="D86" s="58">
        <v>750</v>
      </c>
      <c r="E86" s="58">
        <v>5250</v>
      </c>
      <c r="F86" s="58">
        <v>6</v>
      </c>
      <c r="G86" s="58">
        <v>135</v>
      </c>
      <c r="H86" s="58">
        <v>160</v>
      </c>
      <c r="I86" s="58">
        <v>2</v>
      </c>
    </row>
    <row r="87" spans="1:9" ht="16.5" x14ac:dyDescent="0.15">
      <c r="A87" s="58">
        <v>82000067</v>
      </c>
      <c r="B87" s="58" t="s">
        <v>100</v>
      </c>
      <c r="C87" s="58">
        <v>0</v>
      </c>
      <c r="D87" s="58">
        <v>700</v>
      </c>
      <c r="E87" s="58">
        <v>5950</v>
      </c>
      <c r="F87" s="58">
        <v>7</v>
      </c>
      <c r="G87" s="58">
        <v>160</v>
      </c>
      <c r="H87" s="58">
        <v>185</v>
      </c>
      <c r="I87" s="58">
        <v>3</v>
      </c>
    </row>
    <row r="88" spans="1:9" ht="16.5" x14ac:dyDescent="0.15">
      <c r="A88" s="58">
        <v>82000068</v>
      </c>
      <c r="B88" s="58" t="s">
        <v>100</v>
      </c>
      <c r="C88" s="58">
        <v>0</v>
      </c>
      <c r="D88" s="58">
        <v>650</v>
      </c>
      <c r="E88" s="58">
        <v>6600</v>
      </c>
      <c r="F88" s="58">
        <v>8</v>
      </c>
      <c r="G88" s="58">
        <v>185</v>
      </c>
      <c r="H88" s="58">
        <v>210</v>
      </c>
      <c r="I88" s="58">
        <v>3</v>
      </c>
    </row>
    <row r="89" spans="1:9" ht="16.5" x14ac:dyDescent="0.15">
      <c r="A89" s="58">
        <v>82000069</v>
      </c>
      <c r="B89" s="58" t="s">
        <v>100</v>
      </c>
      <c r="C89" s="58">
        <v>0</v>
      </c>
      <c r="D89" s="58">
        <v>600</v>
      </c>
      <c r="E89" s="58">
        <v>7200</v>
      </c>
      <c r="F89" s="58">
        <v>9</v>
      </c>
      <c r="G89" s="58">
        <v>210</v>
      </c>
      <c r="H89" s="58">
        <v>235</v>
      </c>
      <c r="I89" s="58">
        <v>4</v>
      </c>
    </row>
    <row r="90" spans="1:9" ht="16.5" x14ac:dyDescent="0.15">
      <c r="A90" s="58">
        <v>82000070</v>
      </c>
      <c r="B90" s="58" t="s">
        <v>100</v>
      </c>
      <c r="C90" s="58">
        <v>30</v>
      </c>
      <c r="D90" s="58">
        <v>550</v>
      </c>
      <c r="E90" s="58">
        <v>7750</v>
      </c>
      <c r="F90" s="58">
        <v>10</v>
      </c>
      <c r="G90" s="58">
        <v>235</v>
      </c>
      <c r="H90" s="58">
        <v>260</v>
      </c>
      <c r="I90" s="58">
        <v>4</v>
      </c>
    </row>
    <row r="91" spans="1:9" ht="16.5" x14ac:dyDescent="0.15">
      <c r="A91" s="58">
        <v>82000071</v>
      </c>
      <c r="B91" s="58" t="s">
        <v>100</v>
      </c>
      <c r="C91" s="58">
        <v>10</v>
      </c>
      <c r="D91" s="58">
        <v>400</v>
      </c>
      <c r="E91" s="58">
        <v>8150</v>
      </c>
      <c r="F91" s="58">
        <v>11</v>
      </c>
      <c r="G91" s="58">
        <v>260</v>
      </c>
      <c r="H91" s="58">
        <v>285</v>
      </c>
      <c r="I91" s="58">
        <v>5</v>
      </c>
    </row>
    <row r="92" spans="1:9" ht="16.5" x14ac:dyDescent="0.15">
      <c r="A92" s="58">
        <v>82000072</v>
      </c>
      <c r="B92" s="58" t="s">
        <v>100</v>
      </c>
      <c r="C92" s="58">
        <v>30</v>
      </c>
      <c r="D92" s="58">
        <v>300</v>
      </c>
      <c r="E92" s="58">
        <v>8450</v>
      </c>
      <c r="F92" s="58">
        <v>12</v>
      </c>
      <c r="G92" s="58">
        <v>285</v>
      </c>
      <c r="H92" s="58">
        <v>310</v>
      </c>
      <c r="I92" s="58">
        <v>5</v>
      </c>
    </row>
    <row r="93" spans="1:9" ht="16.5" x14ac:dyDescent="0.15">
      <c r="A93" s="58">
        <v>82000073</v>
      </c>
      <c r="B93" s="58" t="s">
        <v>100</v>
      </c>
      <c r="C93" s="58">
        <v>10</v>
      </c>
      <c r="D93" s="58">
        <v>250</v>
      </c>
      <c r="E93" s="58">
        <v>8700</v>
      </c>
      <c r="F93" s="58">
        <v>13</v>
      </c>
      <c r="G93" s="58">
        <v>310</v>
      </c>
      <c r="H93" s="58">
        <v>335</v>
      </c>
      <c r="I93" s="58">
        <v>6</v>
      </c>
    </row>
    <row r="94" spans="1:9" ht="16.5" x14ac:dyDescent="0.15">
      <c r="A94" s="58">
        <v>82000074</v>
      </c>
      <c r="B94" s="58" t="s">
        <v>100</v>
      </c>
      <c r="C94" s="58">
        <v>30</v>
      </c>
      <c r="D94" s="58">
        <v>200</v>
      </c>
      <c r="E94" s="58">
        <v>8900</v>
      </c>
      <c r="F94" s="58">
        <v>14</v>
      </c>
      <c r="G94" s="58">
        <v>335</v>
      </c>
      <c r="H94" s="58">
        <v>360</v>
      </c>
      <c r="I94" s="58">
        <v>6</v>
      </c>
    </row>
    <row r="95" spans="1:9" ht="16.5" x14ac:dyDescent="0.15">
      <c r="A95" s="58">
        <v>82000075</v>
      </c>
      <c r="B95" s="58" t="s">
        <v>100</v>
      </c>
      <c r="C95" s="58">
        <v>30</v>
      </c>
      <c r="D95" s="58">
        <v>160</v>
      </c>
      <c r="E95" s="58">
        <v>9060</v>
      </c>
      <c r="F95" s="58">
        <v>15</v>
      </c>
      <c r="G95" s="58">
        <v>360</v>
      </c>
      <c r="H95" s="58">
        <v>385</v>
      </c>
      <c r="I95" s="58">
        <v>7</v>
      </c>
    </row>
    <row r="96" spans="1:9" ht="16.5" x14ac:dyDescent="0.15">
      <c r="A96" s="58">
        <v>82000076</v>
      </c>
      <c r="B96" s="58" t="s">
        <v>100</v>
      </c>
      <c r="C96" s="58">
        <v>50</v>
      </c>
      <c r="D96" s="58">
        <v>130</v>
      </c>
      <c r="E96" s="58">
        <v>9190</v>
      </c>
      <c r="F96" s="58">
        <v>16</v>
      </c>
      <c r="G96" s="58">
        <v>385</v>
      </c>
      <c r="H96" s="58">
        <v>410</v>
      </c>
      <c r="I96" s="58">
        <v>7</v>
      </c>
    </row>
    <row r="97" spans="1:9" ht="16.5" x14ac:dyDescent="0.15">
      <c r="A97" s="58">
        <v>82000077</v>
      </c>
      <c r="B97" s="58" t="s">
        <v>100</v>
      </c>
      <c r="C97" s="58">
        <v>30</v>
      </c>
      <c r="D97" s="58">
        <v>100</v>
      </c>
      <c r="E97" s="58">
        <v>9290</v>
      </c>
      <c r="F97" s="58">
        <v>17</v>
      </c>
      <c r="G97" s="58">
        <v>410</v>
      </c>
      <c r="H97" s="58">
        <v>435</v>
      </c>
      <c r="I97" s="58">
        <v>8</v>
      </c>
    </row>
    <row r="98" spans="1:9" ht="16.5" x14ac:dyDescent="0.15">
      <c r="A98" s="58">
        <v>82000078</v>
      </c>
      <c r="B98" s="58" t="s">
        <v>100</v>
      </c>
      <c r="C98" s="58">
        <v>50</v>
      </c>
      <c r="D98" s="58">
        <v>80</v>
      </c>
      <c r="E98" s="58">
        <v>9370</v>
      </c>
      <c r="F98" s="58">
        <v>18</v>
      </c>
      <c r="G98" s="58">
        <v>435</v>
      </c>
      <c r="H98" s="58">
        <v>460</v>
      </c>
      <c r="I98" s="58">
        <v>8</v>
      </c>
    </row>
    <row r="99" spans="1:9" ht="16.5" x14ac:dyDescent="0.15">
      <c r="A99" s="58">
        <v>82000079</v>
      </c>
      <c r="B99" s="58" t="s">
        <v>100</v>
      </c>
      <c r="C99" s="58">
        <v>50</v>
      </c>
      <c r="D99" s="58">
        <v>60</v>
      </c>
      <c r="E99" s="58">
        <v>9430</v>
      </c>
      <c r="F99" s="58">
        <v>19</v>
      </c>
      <c r="G99" s="58">
        <v>460</v>
      </c>
      <c r="H99" s="58">
        <v>485</v>
      </c>
      <c r="I99" s="58">
        <v>9</v>
      </c>
    </row>
    <row r="100" spans="1:9" ht="16.5" x14ac:dyDescent="0.15">
      <c r="A100" s="58">
        <v>82000080</v>
      </c>
      <c r="B100" s="58" t="s">
        <v>100</v>
      </c>
      <c r="C100" s="58">
        <v>100</v>
      </c>
      <c r="D100" s="58">
        <v>30</v>
      </c>
      <c r="E100" s="58">
        <v>9460</v>
      </c>
      <c r="F100" s="58">
        <v>20</v>
      </c>
      <c r="G100" s="58">
        <v>485</v>
      </c>
      <c r="H100" s="58">
        <v>510</v>
      </c>
      <c r="I100" s="58">
        <v>9</v>
      </c>
    </row>
    <row r="101" spans="1:9" ht="16.5" x14ac:dyDescent="0.15">
      <c r="A101" s="58">
        <v>82000339</v>
      </c>
      <c r="B101" s="58" t="s">
        <v>100</v>
      </c>
      <c r="C101" s="58">
        <v>150</v>
      </c>
      <c r="D101" s="58">
        <v>25</v>
      </c>
      <c r="E101" s="58">
        <v>9485</v>
      </c>
      <c r="F101" s="58">
        <v>21</v>
      </c>
      <c r="G101" s="58">
        <v>510</v>
      </c>
      <c r="H101" s="58">
        <v>535</v>
      </c>
      <c r="I101" s="58">
        <v>10</v>
      </c>
    </row>
    <row r="102" spans="1:9" ht="16.5" x14ac:dyDescent="0.15">
      <c r="A102" s="58">
        <v>82000340</v>
      </c>
      <c r="B102" s="58" t="s">
        <v>100</v>
      </c>
      <c r="C102" s="58">
        <v>200</v>
      </c>
      <c r="D102" s="58">
        <v>20</v>
      </c>
      <c r="E102" s="58">
        <v>9505</v>
      </c>
      <c r="F102" s="58">
        <v>22</v>
      </c>
      <c r="G102" s="58">
        <v>535</v>
      </c>
      <c r="H102" s="58">
        <v>560</v>
      </c>
      <c r="I102" s="58">
        <v>10</v>
      </c>
    </row>
    <row r="103" spans="1:9" ht="16.5" x14ac:dyDescent="0.15">
      <c r="A103" s="58">
        <v>82000341</v>
      </c>
      <c r="B103" s="58" t="s">
        <v>100</v>
      </c>
      <c r="C103" s="58">
        <v>250</v>
      </c>
      <c r="D103" s="58">
        <v>15</v>
      </c>
      <c r="E103" s="58">
        <v>9520</v>
      </c>
      <c r="F103" s="58">
        <v>23</v>
      </c>
      <c r="G103" s="58">
        <v>560</v>
      </c>
      <c r="H103" s="58">
        <v>585</v>
      </c>
      <c r="I103" s="58">
        <v>11</v>
      </c>
    </row>
    <row r="104" spans="1:9" ht="16.5" x14ac:dyDescent="0.15">
      <c r="A104" s="58">
        <v>82000342</v>
      </c>
      <c r="B104" s="58" t="s">
        <v>100</v>
      </c>
      <c r="C104" s="58">
        <v>300</v>
      </c>
      <c r="D104" s="58">
        <v>10</v>
      </c>
      <c r="E104" s="58">
        <v>9530</v>
      </c>
      <c r="F104" s="58">
        <v>24</v>
      </c>
      <c r="G104" s="58">
        <v>585</v>
      </c>
      <c r="H104" s="58">
        <v>610</v>
      </c>
      <c r="I104" s="58">
        <v>11</v>
      </c>
    </row>
    <row r="105" spans="1:9" ht="16.5" x14ac:dyDescent="0.15">
      <c r="A105" s="58">
        <v>82000343</v>
      </c>
      <c r="B105" s="58" t="s">
        <v>100</v>
      </c>
      <c r="C105" s="58">
        <v>350</v>
      </c>
      <c r="D105" s="58">
        <v>8</v>
      </c>
      <c r="E105" s="58">
        <v>9538</v>
      </c>
      <c r="F105" s="58">
        <v>25</v>
      </c>
      <c r="G105" s="58">
        <v>610</v>
      </c>
      <c r="H105" s="58">
        <v>635</v>
      </c>
      <c r="I105" s="58">
        <v>12</v>
      </c>
    </row>
    <row r="106" spans="1:9" ht="16.5" x14ac:dyDescent="0.15">
      <c r="A106" s="58">
        <v>82000344</v>
      </c>
      <c r="B106" s="58" t="s">
        <v>100</v>
      </c>
      <c r="C106" s="58">
        <v>400</v>
      </c>
      <c r="D106" s="58">
        <v>4</v>
      </c>
      <c r="E106" s="58">
        <v>9542</v>
      </c>
      <c r="F106" s="58">
        <v>26</v>
      </c>
      <c r="G106" s="58">
        <v>635</v>
      </c>
      <c r="H106" s="58">
        <v>660</v>
      </c>
      <c r="I106" s="58">
        <v>12</v>
      </c>
    </row>
    <row r="107" spans="1:9" ht="16.5" x14ac:dyDescent="0.15">
      <c r="A107" s="58">
        <v>82000081</v>
      </c>
      <c r="B107" s="58" t="s">
        <v>102</v>
      </c>
      <c r="C107" s="58">
        <v>0</v>
      </c>
      <c r="D107" s="58">
        <v>1000</v>
      </c>
      <c r="E107" s="58">
        <v>1000</v>
      </c>
      <c r="F107" s="58">
        <v>1</v>
      </c>
      <c r="G107" s="58">
        <v>10</v>
      </c>
      <c r="H107" s="58">
        <v>35</v>
      </c>
      <c r="I107" s="58">
        <v>1</v>
      </c>
    </row>
    <row r="108" spans="1:9" ht="16.5" x14ac:dyDescent="0.15">
      <c r="A108" s="58">
        <v>82000082</v>
      </c>
      <c r="B108" s="58" t="s">
        <v>102</v>
      </c>
      <c r="C108" s="58">
        <v>0</v>
      </c>
      <c r="D108" s="58">
        <v>950</v>
      </c>
      <c r="E108" s="58">
        <v>1950</v>
      </c>
      <c r="F108" s="58">
        <v>2</v>
      </c>
      <c r="G108" s="58">
        <v>35</v>
      </c>
      <c r="H108" s="58">
        <v>60</v>
      </c>
      <c r="I108" s="58">
        <v>1</v>
      </c>
    </row>
    <row r="109" spans="1:9" ht="16.5" x14ac:dyDescent="0.15">
      <c r="A109" s="58">
        <v>82000083</v>
      </c>
      <c r="B109" s="58" t="s">
        <v>102</v>
      </c>
      <c r="C109" s="58">
        <v>0</v>
      </c>
      <c r="D109" s="58">
        <v>900</v>
      </c>
      <c r="E109" s="58">
        <v>2850</v>
      </c>
      <c r="F109" s="58">
        <v>3</v>
      </c>
      <c r="G109" s="58">
        <v>60</v>
      </c>
      <c r="H109" s="58">
        <v>85</v>
      </c>
      <c r="I109" s="58">
        <v>1</v>
      </c>
    </row>
    <row r="110" spans="1:9" ht="16.5" x14ac:dyDescent="0.15">
      <c r="A110" s="58">
        <v>82000084</v>
      </c>
      <c r="B110" s="58" t="s">
        <v>102</v>
      </c>
      <c r="C110" s="58">
        <v>0</v>
      </c>
      <c r="D110" s="58">
        <v>850</v>
      </c>
      <c r="E110" s="58">
        <v>3700</v>
      </c>
      <c r="F110" s="58">
        <v>4</v>
      </c>
      <c r="G110" s="58">
        <v>85</v>
      </c>
      <c r="H110" s="58">
        <v>110</v>
      </c>
      <c r="I110" s="58">
        <v>2</v>
      </c>
    </row>
    <row r="111" spans="1:9" ht="16.5" x14ac:dyDescent="0.15">
      <c r="A111" s="58">
        <v>82000085</v>
      </c>
      <c r="B111" s="58" t="s">
        <v>102</v>
      </c>
      <c r="C111" s="58">
        <v>0</v>
      </c>
      <c r="D111" s="58">
        <v>800</v>
      </c>
      <c r="E111" s="58">
        <v>4500</v>
      </c>
      <c r="F111" s="58">
        <v>5</v>
      </c>
      <c r="G111" s="58">
        <v>110</v>
      </c>
      <c r="H111" s="58">
        <v>135</v>
      </c>
      <c r="I111" s="58">
        <v>2</v>
      </c>
    </row>
    <row r="112" spans="1:9" ht="16.5" x14ac:dyDescent="0.15">
      <c r="A112" s="58">
        <v>82000086</v>
      </c>
      <c r="B112" s="58" t="s">
        <v>102</v>
      </c>
      <c r="C112" s="58">
        <v>0</v>
      </c>
      <c r="D112" s="58">
        <v>750</v>
      </c>
      <c r="E112" s="58">
        <v>5250</v>
      </c>
      <c r="F112" s="58">
        <v>6</v>
      </c>
      <c r="G112" s="58">
        <v>135</v>
      </c>
      <c r="H112" s="58">
        <v>160</v>
      </c>
      <c r="I112" s="58">
        <v>2</v>
      </c>
    </row>
    <row r="113" spans="1:9" ht="16.5" x14ac:dyDescent="0.15">
      <c r="A113" s="58">
        <v>82000087</v>
      </c>
      <c r="B113" s="58" t="s">
        <v>102</v>
      </c>
      <c r="C113" s="58">
        <v>0</v>
      </c>
      <c r="D113" s="58">
        <v>700</v>
      </c>
      <c r="E113" s="58">
        <v>5950</v>
      </c>
      <c r="F113" s="58">
        <v>7</v>
      </c>
      <c r="G113" s="58">
        <v>160</v>
      </c>
      <c r="H113" s="58">
        <v>185</v>
      </c>
      <c r="I113" s="58">
        <v>3</v>
      </c>
    </row>
    <row r="114" spans="1:9" ht="16.5" x14ac:dyDescent="0.15">
      <c r="A114" s="58">
        <v>82000088</v>
      </c>
      <c r="B114" s="58" t="s">
        <v>102</v>
      </c>
      <c r="C114" s="58">
        <v>0</v>
      </c>
      <c r="D114" s="58">
        <v>650</v>
      </c>
      <c r="E114" s="58">
        <v>6600</v>
      </c>
      <c r="F114" s="58">
        <v>8</v>
      </c>
      <c r="G114" s="58">
        <v>185</v>
      </c>
      <c r="H114" s="58">
        <v>210</v>
      </c>
      <c r="I114" s="58">
        <v>3</v>
      </c>
    </row>
    <row r="115" spans="1:9" ht="16.5" x14ac:dyDescent="0.15">
      <c r="A115" s="58">
        <v>82000089</v>
      </c>
      <c r="B115" s="58" t="s">
        <v>102</v>
      </c>
      <c r="C115" s="58">
        <v>0</v>
      </c>
      <c r="D115" s="58">
        <v>600</v>
      </c>
      <c r="E115" s="58">
        <v>7200</v>
      </c>
      <c r="F115" s="58">
        <v>9</v>
      </c>
      <c r="G115" s="58">
        <v>210</v>
      </c>
      <c r="H115" s="58">
        <v>235</v>
      </c>
      <c r="I115" s="58">
        <v>4</v>
      </c>
    </row>
    <row r="116" spans="1:9" ht="16.5" x14ac:dyDescent="0.15">
      <c r="A116" s="58">
        <v>82000090</v>
      </c>
      <c r="B116" s="58" t="s">
        <v>102</v>
      </c>
      <c r="C116" s="58">
        <v>30</v>
      </c>
      <c r="D116" s="58">
        <v>550</v>
      </c>
      <c r="E116" s="58">
        <v>7750</v>
      </c>
      <c r="F116" s="58">
        <v>10</v>
      </c>
      <c r="G116" s="58">
        <v>235</v>
      </c>
      <c r="H116" s="58">
        <v>260</v>
      </c>
      <c r="I116" s="58">
        <v>4</v>
      </c>
    </row>
    <row r="117" spans="1:9" ht="16.5" x14ac:dyDescent="0.15">
      <c r="A117" s="58">
        <v>82000091</v>
      </c>
      <c r="B117" s="58" t="s">
        <v>102</v>
      </c>
      <c r="C117" s="58">
        <v>10</v>
      </c>
      <c r="D117" s="58">
        <v>400</v>
      </c>
      <c r="E117" s="58">
        <v>8150</v>
      </c>
      <c r="F117" s="58">
        <v>11</v>
      </c>
      <c r="G117" s="58">
        <v>260</v>
      </c>
      <c r="H117" s="58">
        <v>285</v>
      </c>
      <c r="I117" s="58">
        <v>5</v>
      </c>
    </row>
    <row r="118" spans="1:9" ht="16.5" x14ac:dyDescent="0.15">
      <c r="A118" s="58">
        <v>82000092</v>
      </c>
      <c r="B118" s="58" t="s">
        <v>102</v>
      </c>
      <c r="C118" s="58">
        <v>30</v>
      </c>
      <c r="D118" s="58">
        <v>300</v>
      </c>
      <c r="E118" s="58">
        <v>8450</v>
      </c>
      <c r="F118" s="58">
        <v>12</v>
      </c>
      <c r="G118" s="58">
        <v>285</v>
      </c>
      <c r="H118" s="58">
        <v>310</v>
      </c>
      <c r="I118" s="58">
        <v>5</v>
      </c>
    </row>
    <row r="119" spans="1:9" ht="16.5" x14ac:dyDescent="0.15">
      <c r="A119" s="58">
        <v>82000093</v>
      </c>
      <c r="B119" s="58" t="s">
        <v>102</v>
      </c>
      <c r="C119" s="58">
        <v>10</v>
      </c>
      <c r="D119" s="58">
        <v>250</v>
      </c>
      <c r="E119" s="58">
        <v>8700</v>
      </c>
      <c r="F119" s="58">
        <v>13</v>
      </c>
      <c r="G119" s="58">
        <v>310</v>
      </c>
      <c r="H119" s="58">
        <v>335</v>
      </c>
      <c r="I119" s="58">
        <v>6</v>
      </c>
    </row>
    <row r="120" spans="1:9" ht="16.5" x14ac:dyDescent="0.15">
      <c r="A120" s="58">
        <v>82000094</v>
      </c>
      <c r="B120" s="58" t="s">
        <v>102</v>
      </c>
      <c r="C120" s="58">
        <v>30</v>
      </c>
      <c r="D120" s="58">
        <v>200</v>
      </c>
      <c r="E120" s="58">
        <v>8900</v>
      </c>
      <c r="F120" s="58">
        <v>14</v>
      </c>
      <c r="G120" s="58">
        <v>335</v>
      </c>
      <c r="H120" s="58">
        <v>360</v>
      </c>
      <c r="I120" s="58">
        <v>6</v>
      </c>
    </row>
    <row r="121" spans="1:9" ht="16.5" x14ac:dyDescent="0.15">
      <c r="A121" s="58">
        <v>82000095</v>
      </c>
      <c r="B121" s="58" t="s">
        <v>102</v>
      </c>
      <c r="C121" s="58">
        <v>30</v>
      </c>
      <c r="D121" s="58">
        <v>160</v>
      </c>
      <c r="E121" s="58">
        <v>9060</v>
      </c>
      <c r="F121" s="58">
        <v>15</v>
      </c>
      <c r="G121" s="58">
        <v>360</v>
      </c>
      <c r="H121" s="58">
        <v>385</v>
      </c>
      <c r="I121" s="58">
        <v>7</v>
      </c>
    </row>
    <row r="122" spans="1:9" ht="16.5" x14ac:dyDescent="0.15">
      <c r="A122" s="58">
        <v>82000096</v>
      </c>
      <c r="B122" s="58" t="s">
        <v>102</v>
      </c>
      <c r="C122" s="58">
        <v>50</v>
      </c>
      <c r="D122" s="58">
        <v>130</v>
      </c>
      <c r="E122" s="58">
        <v>9190</v>
      </c>
      <c r="F122" s="58">
        <v>16</v>
      </c>
      <c r="G122" s="58">
        <v>385</v>
      </c>
      <c r="H122" s="58">
        <v>410</v>
      </c>
      <c r="I122" s="58">
        <v>7</v>
      </c>
    </row>
    <row r="123" spans="1:9" ht="16.5" x14ac:dyDescent="0.15">
      <c r="A123" s="58">
        <v>82000097</v>
      </c>
      <c r="B123" s="58" t="s">
        <v>102</v>
      </c>
      <c r="C123" s="58">
        <v>30</v>
      </c>
      <c r="D123" s="58">
        <v>100</v>
      </c>
      <c r="E123" s="58">
        <v>9290</v>
      </c>
      <c r="F123" s="58">
        <v>17</v>
      </c>
      <c r="G123" s="58">
        <v>410</v>
      </c>
      <c r="H123" s="58">
        <v>435</v>
      </c>
      <c r="I123" s="58">
        <v>8</v>
      </c>
    </row>
    <row r="124" spans="1:9" ht="16.5" x14ac:dyDescent="0.15">
      <c r="A124" s="58">
        <v>82000098</v>
      </c>
      <c r="B124" s="58" t="s">
        <v>102</v>
      </c>
      <c r="C124" s="58">
        <v>50</v>
      </c>
      <c r="D124" s="58">
        <v>80</v>
      </c>
      <c r="E124" s="58">
        <v>9370</v>
      </c>
      <c r="F124" s="58">
        <v>18</v>
      </c>
      <c r="G124" s="58">
        <v>435</v>
      </c>
      <c r="H124" s="58">
        <v>460</v>
      </c>
      <c r="I124" s="58">
        <v>8</v>
      </c>
    </row>
    <row r="125" spans="1:9" ht="16.5" x14ac:dyDescent="0.15">
      <c r="A125" s="58">
        <v>82000099</v>
      </c>
      <c r="B125" s="58" t="s">
        <v>102</v>
      </c>
      <c r="C125" s="58">
        <v>50</v>
      </c>
      <c r="D125" s="58">
        <v>60</v>
      </c>
      <c r="E125" s="58">
        <v>9430</v>
      </c>
      <c r="F125" s="58">
        <v>19</v>
      </c>
      <c r="G125" s="58">
        <v>460</v>
      </c>
      <c r="H125" s="58">
        <v>485</v>
      </c>
      <c r="I125" s="58">
        <v>9</v>
      </c>
    </row>
    <row r="126" spans="1:9" ht="16.5" x14ac:dyDescent="0.15">
      <c r="A126" s="58">
        <v>82000100</v>
      </c>
      <c r="B126" s="58" t="s">
        <v>102</v>
      </c>
      <c r="C126" s="58">
        <v>100</v>
      </c>
      <c r="D126" s="58">
        <v>30</v>
      </c>
      <c r="E126" s="58">
        <v>9460</v>
      </c>
      <c r="F126" s="58">
        <v>20</v>
      </c>
      <c r="G126" s="58">
        <v>485</v>
      </c>
      <c r="H126" s="58">
        <v>510</v>
      </c>
      <c r="I126" s="58">
        <v>9</v>
      </c>
    </row>
    <row r="127" spans="1:9" ht="16.5" x14ac:dyDescent="0.15">
      <c r="A127" s="58">
        <v>82000345</v>
      </c>
      <c r="B127" s="58" t="s">
        <v>100</v>
      </c>
      <c r="C127" s="58">
        <v>150</v>
      </c>
      <c r="D127" s="58">
        <v>25</v>
      </c>
      <c r="E127" s="58">
        <v>9485</v>
      </c>
      <c r="F127" s="58">
        <v>21</v>
      </c>
      <c r="G127" s="58">
        <v>510</v>
      </c>
      <c r="H127" s="58">
        <v>535</v>
      </c>
      <c r="I127" s="58">
        <v>10</v>
      </c>
    </row>
    <row r="128" spans="1:9" ht="16.5" x14ac:dyDescent="0.15">
      <c r="A128" s="58">
        <v>82000346</v>
      </c>
      <c r="B128" s="58" t="s">
        <v>100</v>
      </c>
      <c r="C128" s="58">
        <v>200</v>
      </c>
      <c r="D128" s="58">
        <v>20</v>
      </c>
      <c r="E128" s="58">
        <v>9505</v>
      </c>
      <c r="F128" s="58">
        <v>22</v>
      </c>
      <c r="G128" s="58">
        <v>535</v>
      </c>
      <c r="H128" s="58">
        <v>560</v>
      </c>
      <c r="I128" s="58">
        <v>10</v>
      </c>
    </row>
    <row r="129" spans="1:9" ht="16.5" x14ac:dyDescent="0.15">
      <c r="A129" s="58">
        <v>82000347</v>
      </c>
      <c r="B129" s="58" t="s">
        <v>100</v>
      </c>
      <c r="C129" s="58">
        <v>250</v>
      </c>
      <c r="D129" s="58">
        <v>15</v>
      </c>
      <c r="E129" s="58">
        <v>9520</v>
      </c>
      <c r="F129" s="58">
        <v>23</v>
      </c>
      <c r="G129" s="58">
        <v>560</v>
      </c>
      <c r="H129" s="58">
        <v>585</v>
      </c>
      <c r="I129" s="58">
        <v>11</v>
      </c>
    </row>
    <row r="130" spans="1:9" ht="16.5" x14ac:dyDescent="0.15">
      <c r="A130" s="58">
        <v>82000348</v>
      </c>
      <c r="B130" s="58" t="s">
        <v>100</v>
      </c>
      <c r="C130" s="58">
        <v>300</v>
      </c>
      <c r="D130" s="58">
        <v>10</v>
      </c>
      <c r="E130" s="58">
        <v>9530</v>
      </c>
      <c r="F130" s="58">
        <v>24</v>
      </c>
      <c r="G130" s="58">
        <v>585</v>
      </c>
      <c r="H130" s="58">
        <v>610</v>
      </c>
      <c r="I130" s="58">
        <v>11</v>
      </c>
    </row>
    <row r="131" spans="1:9" ht="16.5" x14ac:dyDescent="0.15">
      <c r="A131" s="58">
        <v>82000349</v>
      </c>
      <c r="B131" s="58" t="s">
        <v>100</v>
      </c>
      <c r="C131" s="58">
        <v>350</v>
      </c>
      <c r="D131" s="58">
        <v>8</v>
      </c>
      <c r="E131" s="58">
        <v>9538</v>
      </c>
      <c r="F131" s="58">
        <v>25</v>
      </c>
      <c r="G131" s="58">
        <v>610</v>
      </c>
      <c r="H131" s="58">
        <v>635</v>
      </c>
      <c r="I131" s="58">
        <v>12</v>
      </c>
    </row>
    <row r="132" spans="1:9" ht="16.5" x14ac:dyDescent="0.15">
      <c r="A132" s="58">
        <v>82000350</v>
      </c>
      <c r="B132" s="58" t="s">
        <v>100</v>
      </c>
      <c r="C132" s="58">
        <v>400</v>
      </c>
      <c r="D132" s="58">
        <v>4</v>
      </c>
      <c r="E132" s="58">
        <v>9542</v>
      </c>
      <c r="F132" s="58">
        <v>26</v>
      </c>
      <c r="G132" s="58">
        <v>635</v>
      </c>
      <c r="H132" s="58">
        <v>660</v>
      </c>
      <c r="I132" s="58">
        <v>12</v>
      </c>
    </row>
    <row r="133" spans="1:9" ht="16.5" x14ac:dyDescent="0.15">
      <c r="A133" s="58">
        <v>82000101</v>
      </c>
      <c r="B133" s="58" t="s">
        <v>51</v>
      </c>
      <c r="C133" s="58">
        <v>0</v>
      </c>
      <c r="D133" s="58">
        <v>1000</v>
      </c>
      <c r="E133" s="58">
        <v>1000</v>
      </c>
      <c r="F133" s="58">
        <v>1</v>
      </c>
      <c r="G133" s="58">
        <v>1</v>
      </c>
      <c r="H133" s="58">
        <v>25</v>
      </c>
      <c r="I133" s="58">
        <v>1</v>
      </c>
    </row>
    <row r="134" spans="1:9" ht="16.5" x14ac:dyDescent="0.15">
      <c r="A134" s="58">
        <v>82000102</v>
      </c>
      <c r="B134" s="58" t="s">
        <v>51</v>
      </c>
      <c r="C134" s="58">
        <v>0</v>
      </c>
      <c r="D134" s="58">
        <v>950</v>
      </c>
      <c r="E134" s="58">
        <v>1950</v>
      </c>
      <c r="F134" s="58">
        <v>2</v>
      </c>
      <c r="G134" s="58">
        <v>25</v>
      </c>
      <c r="H134" s="58">
        <v>50</v>
      </c>
      <c r="I134" s="58">
        <v>1</v>
      </c>
    </row>
    <row r="135" spans="1:9" ht="16.5" x14ac:dyDescent="0.15">
      <c r="A135" s="58">
        <v>82000103</v>
      </c>
      <c r="B135" s="58" t="s">
        <v>51</v>
      </c>
      <c r="C135" s="58">
        <v>0</v>
      </c>
      <c r="D135" s="58">
        <v>900</v>
      </c>
      <c r="E135" s="58">
        <v>2850</v>
      </c>
      <c r="F135" s="58">
        <v>3</v>
      </c>
      <c r="G135" s="58">
        <v>50</v>
      </c>
      <c r="H135" s="58">
        <v>75</v>
      </c>
      <c r="I135" s="58">
        <v>1</v>
      </c>
    </row>
    <row r="136" spans="1:9" ht="16.5" x14ac:dyDescent="0.15">
      <c r="A136" s="58">
        <v>82000104</v>
      </c>
      <c r="B136" s="58" t="s">
        <v>51</v>
      </c>
      <c r="C136" s="58">
        <v>0</v>
      </c>
      <c r="D136" s="58">
        <v>850</v>
      </c>
      <c r="E136" s="58">
        <v>3700</v>
      </c>
      <c r="F136" s="58">
        <v>4</v>
      </c>
      <c r="G136" s="58">
        <v>75</v>
      </c>
      <c r="H136" s="58">
        <v>100</v>
      </c>
      <c r="I136" s="58">
        <v>2</v>
      </c>
    </row>
    <row r="137" spans="1:9" ht="16.5" x14ac:dyDescent="0.15">
      <c r="A137" s="58">
        <v>82000105</v>
      </c>
      <c r="B137" s="58" t="s">
        <v>51</v>
      </c>
      <c r="C137" s="58">
        <v>0</v>
      </c>
      <c r="D137" s="58">
        <v>800</v>
      </c>
      <c r="E137" s="58">
        <v>4500</v>
      </c>
      <c r="F137" s="58">
        <v>5</v>
      </c>
      <c r="G137" s="58">
        <v>100</v>
      </c>
      <c r="H137" s="58">
        <v>125</v>
      </c>
      <c r="I137" s="58">
        <v>2</v>
      </c>
    </row>
    <row r="138" spans="1:9" ht="16.5" x14ac:dyDescent="0.15">
      <c r="A138" s="58">
        <v>82000106</v>
      </c>
      <c r="B138" s="58" t="s">
        <v>51</v>
      </c>
      <c r="C138" s="58">
        <v>0</v>
      </c>
      <c r="D138" s="58">
        <v>750</v>
      </c>
      <c r="E138" s="58">
        <v>5250</v>
      </c>
      <c r="F138" s="58">
        <v>6</v>
      </c>
      <c r="G138" s="58">
        <v>125</v>
      </c>
      <c r="H138" s="58">
        <v>150</v>
      </c>
      <c r="I138" s="58">
        <v>2</v>
      </c>
    </row>
    <row r="139" spans="1:9" ht="16.5" x14ac:dyDescent="0.15">
      <c r="A139" s="58">
        <v>82000107</v>
      </c>
      <c r="B139" s="58" t="s">
        <v>51</v>
      </c>
      <c r="C139" s="58">
        <v>0</v>
      </c>
      <c r="D139" s="58">
        <v>700</v>
      </c>
      <c r="E139" s="58">
        <v>5950</v>
      </c>
      <c r="F139" s="58">
        <v>7</v>
      </c>
      <c r="G139" s="58">
        <v>150</v>
      </c>
      <c r="H139" s="58">
        <v>175</v>
      </c>
      <c r="I139" s="58">
        <v>3</v>
      </c>
    </row>
    <row r="140" spans="1:9" ht="16.5" x14ac:dyDescent="0.15">
      <c r="A140" s="58">
        <v>82000108</v>
      </c>
      <c r="B140" s="58" t="s">
        <v>51</v>
      </c>
      <c r="C140" s="58">
        <v>0</v>
      </c>
      <c r="D140" s="58">
        <v>650</v>
      </c>
      <c r="E140" s="58">
        <v>6600</v>
      </c>
      <c r="F140" s="58">
        <v>8</v>
      </c>
      <c r="G140" s="58">
        <v>175</v>
      </c>
      <c r="H140" s="58">
        <v>200</v>
      </c>
      <c r="I140" s="58">
        <v>3</v>
      </c>
    </row>
    <row r="141" spans="1:9" ht="16.5" x14ac:dyDescent="0.15">
      <c r="A141" s="58">
        <v>82000109</v>
      </c>
      <c r="B141" s="58" t="s">
        <v>51</v>
      </c>
      <c r="C141" s="58">
        <v>0</v>
      </c>
      <c r="D141" s="58">
        <v>600</v>
      </c>
      <c r="E141" s="58">
        <v>7200</v>
      </c>
      <c r="F141" s="58">
        <v>9</v>
      </c>
      <c r="G141" s="58">
        <v>200</v>
      </c>
      <c r="H141" s="58">
        <v>225</v>
      </c>
      <c r="I141" s="58">
        <v>4</v>
      </c>
    </row>
    <row r="142" spans="1:9" ht="16.5" x14ac:dyDescent="0.15">
      <c r="A142" s="58">
        <v>82000110</v>
      </c>
      <c r="B142" s="58" t="s">
        <v>51</v>
      </c>
      <c r="C142" s="58">
        <v>30</v>
      </c>
      <c r="D142" s="58">
        <v>550</v>
      </c>
      <c r="E142" s="58">
        <v>7750</v>
      </c>
      <c r="F142" s="58">
        <v>10</v>
      </c>
      <c r="G142" s="58">
        <v>225</v>
      </c>
      <c r="H142" s="58">
        <v>250</v>
      </c>
      <c r="I142" s="58">
        <v>4</v>
      </c>
    </row>
    <row r="143" spans="1:9" ht="16.5" x14ac:dyDescent="0.15">
      <c r="A143" s="58">
        <v>82000111</v>
      </c>
      <c r="B143" s="58" t="s">
        <v>51</v>
      </c>
      <c r="C143" s="58">
        <v>10</v>
      </c>
      <c r="D143" s="58">
        <v>400</v>
      </c>
      <c r="E143" s="58">
        <v>8150</v>
      </c>
      <c r="F143" s="58">
        <v>11</v>
      </c>
      <c r="G143" s="58">
        <v>250</v>
      </c>
      <c r="H143" s="58">
        <v>275</v>
      </c>
      <c r="I143" s="58">
        <v>5</v>
      </c>
    </row>
    <row r="144" spans="1:9" ht="16.5" x14ac:dyDescent="0.15">
      <c r="A144" s="58">
        <v>82000112</v>
      </c>
      <c r="B144" s="58" t="s">
        <v>51</v>
      </c>
      <c r="C144" s="58">
        <v>30</v>
      </c>
      <c r="D144" s="58">
        <v>300</v>
      </c>
      <c r="E144" s="58">
        <v>8450</v>
      </c>
      <c r="F144" s="58">
        <v>12</v>
      </c>
      <c r="G144" s="58">
        <v>275</v>
      </c>
      <c r="H144" s="58">
        <v>300</v>
      </c>
      <c r="I144" s="58">
        <v>5</v>
      </c>
    </row>
    <row r="145" spans="1:9" ht="16.5" x14ac:dyDescent="0.15">
      <c r="A145" s="58">
        <v>82000113</v>
      </c>
      <c r="B145" s="58" t="s">
        <v>51</v>
      </c>
      <c r="C145" s="58">
        <v>10</v>
      </c>
      <c r="D145" s="58">
        <v>250</v>
      </c>
      <c r="E145" s="58">
        <v>8700</v>
      </c>
      <c r="F145" s="58">
        <v>13</v>
      </c>
      <c r="G145" s="58">
        <v>300</v>
      </c>
      <c r="H145" s="58">
        <v>325</v>
      </c>
      <c r="I145" s="58">
        <v>6</v>
      </c>
    </row>
    <row r="146" spans="1:9" ht="16.5" x14ac:dyDescent="0.15">
      <c r="A146" s="58">
        <v>82000114</v>
      </c>
      <c r="B146" s="58" t="s">
        <v>51</v>
      </c>
      <c r="C146" s="58">
        <v>30</v>
      </c>
      <c r="D146" s="58">
        <v>200</v>
      </c>
      <c r="E146" s="58">
        <v>8900</v>
      </c>
      <c r="F146" s="58">
        <v>14</v>
      </c>
      <c r="G146" s="58">
        <v>325</v>
      </c>
      <c r="H146" s="58">
        <v>350</v>
      </c>
      <c r="I146" s="58">
        <v>6</v>
      </c>
    </row>
    <row r="147" spans="1:9" ht="16.5" x14ac:dyDescent="0.15">
      <c r="A147" s="58">
        <v>82000115</v>
      </c>
      <c r="B147" s="58" t="s">
        <v>51</v>
      </c>
      <c r="C147" s="58">
        <v>30</v>
      </c>
      <c r="D147" s="58">
        <v>160</v>
      </c>
      <c r="E147" s="58">
        <v>9060</v>
      </c>
      <c r="F147" s="58">
        <v>15</v>
      </c>
      <c r="G147" s="58">
        <v>350</v>
      </c>
      <c r="H147" s="58">
        <v>375</v>
      </c>
      <c r="I147" s="58">
        <v>7</v>
      </c>
    </row>
    <row r="148" spans="1:9" ht="16.5" x14ac:dyDescent="0.15">
      <c r="A148" s="58">
        <v>82000116</v>
      </c>
      <c r="B148" s="58" t="s">
        <v>51</v>
      </c>
      <c r="C148" s="58">
        <v>50</v>
      </c>
      <c r="D148" s="58">
        <v>130</v>
      </c>
      <c r="E148" s="58">
        <v>9190</v>
      </c>
      <c r="F148" s="58">
        <v>16</v>
      </c>
      <c r="G148" s="58">
        <v>375</v>
      </c>
      <c r="H148" s="58">
        <v>400</v>
      </c>
      <c r="I148" s="58">
        <v>7</v>
      </c>
    </row>
    <row r="149" spans="1:9" ht="16.5" x14ac:dyDescent="0.15">
      <c r="A149" s="58">
        <v>82000117</v>
      </c>
      <c r="B149" s="58" t="s">
        <v>51</v>
      </c>
      <c r="C149" s="58">
        <v>30</v>
      </c>
      <c r="D149" s="58">
        <v>100</v>
      </c>
      <c r="E149" s="58">
        <v>9290</v>
      </c>
      <c r="F149" s="58">
        <v>17</v>
      </c>
      <c r="G149" s="58">
        <v>400</v>
      </c>
      <c r="H149" s="58">
        <v>425</v>
      </c>
      <c r="I149" s="58">
        <v>8</v>
      </c>
    </row>
    <row r="150" spans="1:9" ht="16.5" x14ac:dyDescent="0.15">
      <c r="A150" s="58">
        <v>82000118</v>
      </c>
      <c r="B150" s="58" t="s">
        <v>51</v>
      </c>
      <c r="C150" s="58">
        <v>50</v>
      </c>
      <c r="D150" s="58">
        <v>80</v>
      </c>
      <c r="E150" s="58">
        <v>9370</v>
      </c>
      <c r="F150" s="58">
        <v>18</v>
      </c>
      <c r="G150" s="58">
        <v>425</v>
      </c>
      <c r="H150" s="58">
        <v>450</v>
      </c>
      <c r="I150" s="58">
        <v>8</v>
      </c>
    </row>
    <row r="151" spans="1:9" ht="16.5" x14ac:dyDescent="0.15">
      <c r="A151" s="58">
        <v>82000119</v>
      </c>
      <c r="B151" s="58" t="s">
        <v>51</v>
      </c>
      <c r="C151" s="58">
        <v>50</v>
      </c>
      <c r="D151" s="58">
        <v>60</v>
      </c>
      <c r="E151" s="58">
        <v>9430</v>
      </c>
      <c r="F151" s="58">
        <v>19</v>
      </c>
      <c r="G151" s="58">
        <v>450</v>
      </c>
      <c r="H151" s="58">
        <v>475</v>
      </c>
      <c r="I151" s="58">
        <v>9</v>
      </c>
    </row>
    <row r="152" spans="1:9" ht="16.5" x14ac:dyDescent="0.15">
      <c r="A152" s="58">
        <v>82000120</v>
      </c>
      <c r="B152" s="58" t="s">
        <v>51</v>
      </c>
      <c r="C152" s="58">
        <v>100</v>
      </c>
      <c r="D152" s="58">
        <v>30</v>
      </c>
      <c r="E152" s="58">
        <v>9460</v>
      </c>
      <c r="F152" s="58">
        <v>20</v>
      </c>
      <c r="G152" s="58">
        <v>475</v>
      </c>
      <c r="H152" s="58">
        <v>500</v>
      </c>
      <c r="I152" s="58">
        <v>9</v>
      </c>
    </row>
    <row r="153" spans="1:9" ht="16.5" x14ac:dyDescent="0.15">
      <c r="A153" s="58">
        <v>82000351</v>
      </c>
      <c r="B153" s="58" t="s">
        <v>51</v>
      </c>
      <c r="C153" s="58">
        <v>150</v>
      </c>
      <c r="D153" s="58">
        <v>25</v>
      </c>
      <c r="E153" s="58">
        <v>9485</v>
      </c>
      <c r="F153" s="58">
        <v>21</v>
      </c>
      <c r="G153" s="58">
        <v>500</v>
      </c>
      <c r="H153" s="58">
        <v>525</v>
      </c>
      <c r="I153" s="58">
        <v>10</v>
      </c>
    </row>
    <row r="154" spans="1:9" ht="16.5" x14ac:dyDescent="0.15">
      <c r="A154" s="58">
        <v>82000352</v>
      </c>
      <c r="B154" s="58" t="s">
        <v>51</v>
      </c>
      <c r="C154" s="58">
        <v>200</v>
      </c>
      <c r="D154" s="58">
        <v>20</v>
      </c>
      <c r="E154" s="58">
        <v>9505</v>
      </c>
      <c r="F154" s="58">
        <v>22</v>
      </c>
      <c r="G154" s="58">
        <v>525</v>
      </c>
      <c r="H154" s="58">
        <v>550</v>
      </c>
      <c r="I154" s="58">
        <v>10</v>
      </c>
    </row>
    <row r="155" spans="1:9" ht="16.5" x14ac:dyDescent="0.15">
      <c r="A155" s="58">
        <v>82000353</v>
      </c>
      <c r="B155" s="58" t="s">
        <v>51</v>
      </c>
      <c r="C155" s="58">
        <v>250</v>
      </c>
      <c r="D155" s="58">
        <v>15</v>
      </c>
      <c r="E155" s="58">
        <v>9520</v>
      </c>
      <c r="F155" s="58">
        <v>23</v>
      </c>
      <c r="G155" s="58">
        <v>550</v>
      </c>
      <c r="H155" s="58">
        <v>575</v>
      </c>
      <c r="I155" s="58">
        <v>11</v>
      </c>
    </row>
    <row r="156" spans="1:9" ht="16.5" x14ac:dyDescent="0.15">
      <c r="A156" s="58">
        <v>82000354</v>
      </c>
      <c r="B156" s="58" t="s">
        <v>51</v>
      </c>
      <c r="C156" s="58">
        <v>300</v>
      </c>
      <c r="D156" s="58">
        <v>10</v>
      </c>
      <c r="E156" s="58">
        <v>9530</v>
      </c>
      <c r="F156" s="58">
        <v>24</v>
      </c>
      <c r="G156" s="58">
        <v>575</v>
      </c>
      <c r="H156" s="58">
        <v>600</v>
      </c>
      <c r="I156" s="58">
        <v>11</v>
      </c>
    </row>
    <row r="157" spans="1:9" ht="16.5" x14ac:dyDescent="0.15">
      <c r="A157" s="58">
        <v>82000355</v>
      </c>
      <c r="B157" s="58" t="s">
        <v>51</v>
      </c>
      <c r="C157" s="58">
        <v>350</v>
      </c>
      <c r="D157" s="58">
        <v>8</v>
      </c>
      <c r="E157" s="58">
        <v>9538</v>
      </c>
      <c r="F157" s="58">
        <v>25</v>
      </c>
      <c r="G157" s="58">
        <v>600</v>
      </c>
      <c r="H157" s="58">
        <v>625</v>
      </c>
      <c r="I157" s="58">
        <v>12</v>
      </c>
    </row>
    <row r="158" spans="1:9" ht="16.5" x14ac:dyDescent="0.15">
      <c r="A158" s="58">
        <v>82000356</v>
      </c>
      <c r="B158" s="58" t="s">
        <v>51</v>
      </c>
      <c r="C158" s="58">
        <v>400</v>
      </c>
      <c r="D158" s="58">
        <v>4</v>
      </c>
      <c r="E158" s="58">
        <v>9542</v>
      </c>
      <c r="F158" s="58">
        <v>26</v>
      </c>
      <c r="G158" s="58">
        <v>625</v>
      </c>
      <c r="H158" s="58">
        <v>650</v>
      </c>
      <c r="I158" s="58">
        <v>12</v>
      </c>
    </row>
    <row r="159" spans="1:9" ht="16.5" x14ac:dyDescent="0.15">
      <c r="A159" s="58">
        <v>82000121</v>
      </c>
      <c r="B159" s="58" t="s">
        <v>52</v>
      </c>
      <c r="C159" s="58">
        <v>0</v>
      </c>
      <c r="D159" s="58">
        <v>1000</v>
      </c>
      <c r="E159" s="58">
        <v>1000</v>
      </c>
      <c r="F159" s="58">
        <v>1</v>
      </c>
      <c r="G159" s="58">
        <v>1</v>
      </c>
      <c r="H159" s="58">
        <v>25</v>
      </c>
      <c r="I159" s="58">
        <v>1</v>
      </c>
    </row>
    <row r="160" spans="1:9" ht="16.5" x14ac:dyDescent="0.15">
      <c r="A160" s="58">
        <v>82000122</v>
      </c>
      <c r="B160" s="58" t="s">
        <v>52</v>
      </c>
      <c r="C160" s="58">
        <v>0</v>
      </c>
      <c r="D160" s="58">
        <v>950</v>
      </c>
      <c r="E160" s="58">
        <v>1950</v>
      </c>
      <c r="F160" s="58">
        <v>2</v>
      </c>
      <c r="G160" s="58">
        <v>25</v>
      </c>
      <c r="H160" s="58">
        <v>50</v>
      </c>
      <c r="I160" s="58">
        <v>1</v>
      </c>
    </row>
    <row r="161" spans="1:9" ht="16.5" x14ac:dyDescent="0.15">
      <c r="A161" s="58">
        <v>82000123</v>
      </c>
      <c r="B161" s="58" t="s">
        <v>52</v>
      </c>
      <c r="C161" s="58">
        <v>0</v>
      </c>
      <c r="D161" s="58">
        <v>900</v>
      </c>
      <c r="E161" s="58">
        <v>2850</v>
      </c>
      <c r="F161" s="58">
        <v>3</v>
      </c>
      <c r="G161" s="58">
        <v>50</v>
      </c>
      <c r="H161" s="58">
        <v>75</v>
      </c>
      <c r="I161" s="58">
        <v>1</v>
      </c>
    </row>
    <row r="162" spans="1:9" ht="16.5" x14ac:dyDescent="0.15">
      <c r="A162" s="58">
        <v>82000124</v>
      </c>
      <c r="B162" s="58" t="s">
        <v>52</v>
      </c>
      <c r="C162" s="58">
        <v>0</v>
      </c>
      <c r="D162" s="58">
        <v>850</v>
      </c>
      <c r="E162" s="58">
        <v>3700</v>
      </c>
      <c r="F162" s="58">
        <v>4</v>
      </c>
      <c r="G162" s="58">
        <v>75</v>
      </c>
      <c r="H162" s="58">
        <v>100</v>
      </c>
      <c r="I162" s="58">
        <v>2</v>
      </c>
    </row>
    <row r="163" spans="1:9" ht="16.5" x14ac:dyDescent="0.15">
      <c r="A163" s="58">
        <v>82000125</v>
      </c>
      <c r="B163" s="58" t="s">
        <v>52</v>
      </c>
      <c r="C163" s="58">
        <v>0</v>
      </c>
      <c r="D163" s="58">
        <v>800</v>
      </c>
      <c r="E163" s="58">
        <v>4500</v>
      </c>
      <c r="F163" s="58">
        <v>5</v>
      </c>
      <c r="G163" s="58">
        <v>100</v>
      </c>
      <c r="H163" s="58">
        <v>125</v>
      </c>
      <c r="I163" s="58">
        <v>2</v>
      </c>
    </row>
    <row r="164" spans="1:9" ht="16.5" x14ac:dyDescent="0.15">
      <c r="A164" s="58">
        <v>82000126</v>
      </c>
      <c r="B164" s="58" t="s">
        <v>52</v>
      </c>
      <c r="C164" s="58">
        <v>0</v>
      </c>
      <c r="D164" s="58">
        <v>750</v>
      </c>
      <c r="E164" s="58">
        <v>5250</v>
      </c>
      <c r="F164" s="58">
        <v>6</v>
      </c>
      <c r="G164" s="58">
        <v>125</v>
      </c>
      <c r="H164" s="58">
        <v>150</v>
      </c>
      <c r="I164" s="58">
        <v>2</v>
      </c>
    </row>
    <row r="165" spans="1:9" ht="16.5" x14ac:dyDescent="0.15">
      <c r="A165" s="58">
        <v>82000127</v>
      </c>
      <c r="B165" s="58" t="s">
        <v>52</v>
      </c>
      <c r="C165" s="58">
        <v>0</v>
      </c>
      <c r="D165" s="58">
        <v>700</v>
      </c>
      <c r="E165" s="58">
        <v>5950</v>
      </c>
      <c r="F165" s="58">
        <v>7</v>
      </c>
      <c r="G165" s="58">
        <v>150</v>
      </c>
      <c r="H165" s="58">
        <v>175</v>
      </c>
      <c r="I165" s="58">
        <v>3</v>
      </c>
    </row>
    <row r="166" spans="1:9" ht="16.5" x14ac:dyDescent="0.15">
      <c r="A166" s="58">
        <v>82000128</v>
      </c>
      <c r="B166" s="58" t="s">
        <v>52</v>
      </c>
      <c r="C166" s="58">
        <v>0</v>
      </c>
      <c r="D166" s="58">
        <v>650</v>
      </c>
      <c r="E166" s="58">
        <v>6600</v>
      </c>
      <c r="F166" s="58">
        <v>8</v>
      </c>
      <c r="G166" s="58">
        <v>175</v>
      </c>
      <c r="H166" s="58">
        <v>200</v>
      </c>
      <c r="I166" s="58">
        <v>3</v>
      </c>
    </row>
    <row r="167" spans="1:9" ht="16.5" x14ac:dyDescent="0.15">
      <c r="A167" s="58">
        <v>82000129</v>
      </c>
      <c r="B167" s="58" t="s">
        <v>52</v>
      </c>
      <c r="C167" s="58">
        <v>0</v>
      </c>
      <c r="D167" s="58">
        <v>600</v>
      </c>
      <c r="E167" s="58">
        <v>7200</v>
      </c>
      <c r="F167" s="58">
        <v>9</v>
      </c>
      <c r="G167" s="58">
        <v>200</v>
      </c>
      <c r="H167" s="58">
        <v>225</v>
      </c>
      <c r="I167" s="58">
        <v>4</v>
      </c>
    </row>
    <row r="168" spans="1:9" ht="16.5" x14ac:dyDescent="0.15">
      <c r="A168" s="58">
        <v>82000130</v>
      </c>
      <c r="B168" s="58" t="s">
        <v>52</v>
      </c>
      <c r="C168" s="58">
        <v>30</v>
      </c>
      <c r="D168" s="58">
        <v>550</v>
      </c>
      <c r="E168" s="58">
        <v>7750</v>
      </c>
      <c r="F168" s="58">
        <v>10</v>
      </c>
      <c r="G168" s="58">
        <v>225</v>
      </c>
      <c r="H168" s="58">
        <v>250</v>
      </c>
      <c r="I168" s="58">
        <v>4</v>
      </c>
    </row>
    <row r="169" spans="1:9" ht="16.5" x14ac:dyDescent="0.15">
      <c r="A169" s="58">
        <v>82000131</v>
      </c>
      <c r="B169" s="58" t="s">
        <v>52</v>
      </c>
      <c r="C169" s="58">
        <v>10</v>
      </c>
      <c r="D169" s="58">
        <v>400</v>
      </c>
      <c r="E169" s="58">
        <v>8150</v>
      </c>
      <c r="F169" s="58">
        <v>11</v>
      </c>
      <c r="G169" s="58">
        <v>250</v>
      </c>
      <c r="H169" s="58">
        <v>275</v>
      </c>
      <c r="I169" s="58">
        <v>5</v>
      </c>
    </row>
    <row r="170" spans="1:9" ht="16.5" x14ac:dyDescent="0.15">
      <c r="A170" s="58">
        <v>82000132</v>
      </c>
      <c r="B170" s="58" t="s">
        <v>52</v>
      </c>
      <c r="C170" s="58">
        <v>30</v>
      </c>
      <c r="D170" s="58">
        <v>300</v>
      </c>
      <c r="E170" s="58">
        <v>8450</v>
      </c>
      <c r="F170" s="58">
        <v>12</v>
      </c>
      <c r="G170" s="58">
        <v>275</v>
      </c>
      <c r="H170" s="58">
        <v>300</v>
      </c>
      <c r="I170" s="58">
        <v>5</v>
      </c>
    </row>
    <row r="171" spans="1:9" ht="16.5" x14ac:dyDescent="0.15">
      <c r="A171" s="58">
        <v>82000133</v>
      </c>
      <c r="B171" s="58" t="s">
        <v>52</v>
      </c>
      <c r="C171" s="58">
        <v>10</v>
      </c>
      <c r="D171" s="58">
        <v>250</v>
      </c>
      <c r="E171" s="58">
        <v>8700</v>
      </c>
      <c r="F171" s="58">
        <v>13</v>
      </c>
      <c r="G171" s="58">
        <v>300</v>
      </c>
      <c r="H171" s="58">
        <v>325</v>
      </c>
      <c r="I171" s="58">
        <v>6</v>
      </c>
    </row>
    <row r="172" spans="1:9" ht="16.5" x14ac:dyDescent="0.15">
      <c r="A172" s="58">
        <v>82000134</v>
      </c>
      <c r="B172" s="58" t="s">
        <v>52</v>
      </c>
      <c r="C172" s="58">
        <v>30</v>
      </c>
      <c r="D172" s="58">
        <v>200</v>
      </c>
      <c r="E172" s="58">
        <v>8900</v>
      </c>
      <c r="F172" s="58">
        <v>14</v>
      </c>
      <c r="G172" s="58">
        <v>325</v>
      </c>
      <c r="H172" s="58">
        <v>350</v>
      </c>
      <c r="I172" s="58">
        <v>6</v>
      </c>
    </row>
    <row r="173" spans="1:9" ht="16.5" x14ac:dyDescent="0.15">
      <c r="A173" s="58">
        <v>82000135</v>
      </c>
      <c r="B173" s="58" t="s">
        <v>52</v>
      </c>
      <c r="C173" s="58">
        <v>30</v>
      </c>
      <c r="D173" s="58">
        <v>160</v>
      </c>
      <c r="E173" s="58">
        <v>9060</v>
      </c>
      <c r="F173" s="58">
        <v>15</v>
      </c>
      <c r="G173" s="58">
        <v>350</v>
      </c>
      <c r="H173" s="58">
        <v>375</v>
      </c>
      <c r="I173" s="58">
        <v>7</v>
      </c>
    </row>
    <row r="174" spans="1:9" ht="16.5" x14ac:dyDescent="0.15">
      <c r="A174" s="58">
        <v>82000136</v>
      </c>
      <c r="B174" s="58" t="s">
        <v>52</v>
      </c>
      <c r="C174" s="58">
        <v>50</v>
      </c>
      <c r="D174" s="58">
        <v>130</v>
      </c>
      <c r="E174" s="58">
        <v>9190</v>
      </c>
      <c r="F174" s="58">
        <v>16</v>
      </c>
      <c r="G174" s="58">
        <v>375</v>
      </c>
      <c r="H174" s="58">
        <v>400</v>
      </c>
      <c r="I174" s="58">
        <v>7</v>
      </c>
    </row>
    <row r="175" spans="1:9" ht="16.5" x14ac:dyDescent="0.15">
      <c r="A175" s="58">
        <v>82000137</v>
      </c>
      <c r="B175" s="58" t="s">
        <v>52</v>
      </c>
      <c r="C175" s="58">
        <v>30</v>
      </c>
      <c r="D175" s="58">
        <v>100</v>
      </c>
      <c r="E175" s="58">
        <v>9290</v>
      </c>
      <c r="F175" s="58">
        <v>17</v>
      </c>
      <c r="G175" s="58">
        <v>400</v>
      </c>
      <c r="H175" s="58">
        <v>425</v>
      </c>
      <c r="I175" s="58">
        <v>8</v>
      </c>
    </row>
    <row r="176" spans="1:9" ht="16.5" x14ac:dyDescent="0.15">
      <c r="A176" s="58">
        <v>82000138</v>
      </c>
      <c r="B176" s="58" t="s">
        <v>52</v>
      </c>
      <c r="C176" s="58">
        <v>50</v>
      </c>
      <c r="D176" s="58">
        <v>80</v>
      </c>
      <c r="E176" s="58">
        <v>9370</v>
      </c>
      <c r="F176" s="58">
        <v>18</v>
      </c>
      <c r="G176" s="58">
        <v>425</v>
      </c>
      <c r="H176" s="58">
        <v>450</v>
      </c>
      <c r="I176" s="58">
        <v>8</v>
      </c>
    </row>
    <row r="177" spans="1:9" ht="16.5" x14ac:dyDescent="0.15">
      <c r="A177" s="58">
        <v>82000139</v>
      </c>
      <c r="B177" s="58" t="s">
        <v>52</v>
      </c>
      <c r="C177" s="58">
        <v>50</v>
      </c>
      <c r="D177" s="58">
        <v>60</v>
      </c>
      <c r="E177" s="58">
        <v>9430</v>
      </c>
      <c r="F177" s="58">
        <v>19</v>
      </c>
      <c r="G177" s="58">
        <v>450</v>
      </c>
      <c r="H177" s="58">
        <v>475</v>
      </c>
      <c r="I177" s="58">
        <v>9</v>
      </c>
    </row>
    <row r="178" spans="1:9" ht="16.5" x14ac:dyDescent="0.15">
      <c r="A178" s="58">
        <v>82000140</v>
      </c>
      <c r="B178" s="58" t="s">
        <v>52</v>
      </c>
      <c r="C178" s="58">
        <v>100</v>
      </c>
      <c r="D178" s="58">
        <v>30</v>
      </c>
      <c r="E178" s="58">
        <v>9460</v>
      </c>
      <c r="F178" s="58">
        <v>20</v>
      </c>
      <c r="G178" s="58">
        <v>475</v>
      </c>
      <c r="H178" s="58">
        <v>500</v>
      </c>
      <c r="I178" s="58">
        <v>9</v>
      </c>
    </row>
    <row r="179" spans="1:9" ht="16.5" x14ac:dyDescent="0.15">
      <c r="A179" s="58">
        <v>82000357</v>
      </c>
      <c r="B179" s="58" t="s">
        <v>52</v>
      </c>
      <c r="C179" s="58">
        <v>150</v>
      </c>
      <c r="D179" s="58">
        <v>25</v>
      </c>
      <c r="E179" s="58">
        <v>9485</v>
      </c>
      <c r="F179" s="58">
        <v>21</v>
      </c>
      <c r="G179" s="58">
        <v>500</v>
      </c>
      <c r="H179" s="58">
        <v>525</v>
      </c>
      <c r="I179" s="58">
        <v>10</v>
      </c>
    </row>
    <row r="180" spans="1:9" ht="16.5" x14ac:dyDescent="0.15">
      <c r="A180" s="58">
        <v>82000358</v>
      </c>
      <c r="B180" s="58" t="s">
        <v>52</v>
      </c>
      <c r="C180" s="58">
        <v>200</v>
      </c>
      <c r="D180" s="58">
        <v>20</v>
      </c>
      <c r="E180" s="58">
        <v>9505</v>
      </c>
      <c r="F180" s="58">
        <v>22</v>
      </c>
      <c r="G180" s="58">
        <v>525</v>
      </c>
      <c r="H180" s="58">
        <v>550</v>
      </c>
      <c r="I180" s="58">
        <v>10</v>
      </c>
    </row>
    <row r="181" spans="1:9" ht="16.5" x14ac:dyDescent="0.15">
      <c r="A181" s="58">
        <v>82000359</v>
      </c>
      <c r="B181" s="58" t="s">
        <v>52</v>
      </c>
      <c r="C181" s="58">
        <v>250</v>
      </c>
      <c r="D181" s="58">
        <v>15</v>
      </c>
      <c r="E181" s="58">
        <v>9520</v>
      </c>
      <c r="F181" s="58">
        <v>23</v>
      </c>
      <c r="G181" s="58">
        <v>550</v>
      </c>
      <c r="H181" s="58">
        <v>575</v>
      </c>
      <c r="I181" s="58">
        <v>11</v>
      </c>
    </row>
    <row r="182" spans="1:9" ht="16.5" x14ac:dyDescent="0.15">
      <c r="A182" s="58">
        <v>82000360</v>
      </c>
      <c r="B182" s="58" t="s">
        <v>52</v>
      </c>
      <c r="C182" s="58">
        <v>300</v>
      </c>
      <c r="D182" s="58">
        <v>10</v>
      </c>
      <c r="E182" s="58">
        <v>9530</v>
      </c>
      <c r="F182" s="58">
        <v>24</v>
      </c>
      <c r="G182" s="58">
        <v>575</v>
      </c>
      <c r="H182" s="58">
        <v>600</v>
      </c>
      <c r="I182" s="58">
        <v>11</v>
      </c>
    </row>
    <row r="183" spans="1:9" ht="16.5" x14ac:dyDescent="0.15">
      <c r="A183" s="58">
        <v>82000361</v>
      </c>
      <c r="B183" s="58" t="s">
        <v>52</v>
      </c>
      <c r="C183" s="58">
        <v>350</v>
      </c>
      <c r="D183" s="58">
        <v>8</v>
      </c>
      <c r="E183" s="58">
        <v>9538</v>
      </c>
      <c r="F183" s="58">
        <v>25</v>
      </c>
      <c r="G183" s="58">
        <v>600</v>
      </c>
      <c r="H183" s="58">
        <v>625</v>
      </c>
      <c r="I183" s="58">
        <v>12</v>
      </c>
    </row>
    <row r="184" spans="1:9" ht="16.5" x14ac:dyDescent="0.15">
      <c r="A184" s="58">
        <v>82000362</v>
      </c>
      <c r="B184" s="58" t="s">
        <v>52</v>
      </c>
      <c r="C184" s="58">
        <v>400</v>
      </c>
      <c r="D184" s="58">
        <v>4</v>
      </c>
      <c r="E184" s="58">
        <v>9542</v>
      </c>
      <c r="F184" s="58">
        <v>26</v>
      </c>
      <c r="G184" s="58">
        <v>625</v>
      </c>
      <c r="H184" s="58">
        <v>650</v>
      </c>
      <c r="I184" s="58">
        <v>12</v>
      </c>
    </row>
    <row r="185" spans="1:9" ht="16.5" x14ac:dyDescent="0.15">
      <c r="A185" s="58">
        <v>82000141</v>
      </c>
      <c r="B185" s="58" t="s">
        <v>53</v>
      </c>
      <c r="C185" s="58">
        <v>0</v>
      </c>
      <c r="D185" s="58">
        <v>1000</v>
      </c>
      <c r="E185" s="58">
        <v>1000</v>
      </c>
      <c r="F185" s="58">
        <v>1</v>
      </c>
      <c r="G185" s="58">
        <v>1</v>
      </c>
      <c r="H185" s="58">
        <v>8</v>
      </c>
      <c r="I185" s="58">
        <v>1</v>
      </c>
    </row>
    <row r="186" spans="1:9" ht="16.5" x14ac:dyDescent="0.15">
      <c r="A186" s="58">
        <v>82000142</v>
      </c>
      <c r="B186" s="58" t="s">
        <v>53</v>
      </c>
      <c r="C186" s="58">
        <v>0</v>
      </c>
      <c r="D186" s="58">
        <v>950</v>
      </c>
      <c r="E186" s="58">
        <v>1950</v>
      </c>
      <c r="F186" s="58">
        <v>2</v>
      </c>
      <c r="G186" s="58">
        <v>8</v>
      </c>
      <c r="H186" s="58">
        <v>16</v>
      </c>
      <c r="I186" s="58">
        <v>1</v>
      </c>
    </row>
    <row r="187" spans="1:9" ht="16.5" x14ac:dyDescent="0.15">
      <c r="A187" s="58">
        <v>82000143</v>
      </c>
      <c r="B187" s="58" t="s">
        <v>53</v>
      </c>
      <c r="C187" s="58">
        <v>0</v>
      </c>
      <c r="D187" s="58">
        <v>900</v>
      </c>
      <c r="E187" s="58">
        <v>2850</v>
      </c>
      <c r="F187" s="58">
        <v>3</v>
      </c>
      <c r="G187" s="58">
        <v>16</v>
      </c>
      <c r="H187" s="58">
        <v>24</v>
      </c>
      <c r="I187" s="58">
        <v>1</v>
      </c>
    </row>
    <row r="188" spans="1:9" ht="16.5" x14ac:dyDescent="0.15">
      <c r="A188" s="58">
        <v>82000144</v>
      </c>
      <c r="B188" s="58" t="s">
        <v>53</v>
      </c>
      <c r="C188" s="58">
        <v>0</v>
      </c>
      <c r="D188" s="58">
        <v>850</v>
      </c>
      <c r="E188" s="58">
        <v>3700</v>
      </c>
      <c r="F188" s="58">
        <v>4</v>
      </c>
      <c r="G188" s="58">
        <v>24</v>
      </c>
      <c r="H188" s="58">
        <v>32</v>
      </c>
      <c r="I188" s="58">
        <v>2</v>
      </c>
    </row>
    <row r="189" spans="1:9" ht="16.5" x14ac:dyDescent="0.15">
      <c r="A189" s="58">
        <v>82000145</v>
      </c>
      <c r="B189" s="58" t="s">
        <v>53</v>
      </c>
      <c r="C189" s="58">
        <v>0</v>
      </c>
      <c r="D189" s="58">
        <v>800</v>
      </c>
      <c r="E189" s="58">
        <v>4500</v>
      </c>
      <c r="F189" s="58">
        <v>5</v>
      </c>
      <c r="G189" s="58">
        <v>32</v>
      </c>
      <c r="H189" s="58">
        <v>40</v>
      </c>
      <c r="I189" s="58">
        <v>2</v>
      </c>
    </row>
    <row r="190" spans="1:9" ht="16.5" x14ac:dyDescent="0.15">
      <c r="A190" s="58">
        <v>82000146</v>
      </c>
      <c r="B190" s="58" t="s">
        <v>53</v>
      </c>
      <c r="C190" s="58">
        <v>0</v>
      </c>
      <c r="D190" s="58">
        <v>750</v>
      </c>
      <c r="E190" s="58">
        <v>5250</v>
      </c>
      <c r="F190" s="58">
        <v>6</v>
      </c>
      <c r="G190" s="58">
        <v>40</v>
      </c>
      <c r="H190" s="58">
        <v>48</v>
      </c>
      <c r="I190" s="58">
        <v>2</v>
      </c>
    </row>
    <row r="191" spans="1:9" ht="16.5" x14ac:dyDescent="0.15">
      <c r="A191" s="58">
        <v>82000147</v>
      </c>
      <c r="B191" s="58" t="s">
        <v>53</v>
      </c>
      <c r="C191" s="58">
        <v>0</v>
      </c>
      <c r="D191" s="58">
        <v>700</v>
      </c>
      <c r="E191" s="58">
        <v>5950</v>
      </c>
      <c r="F191" s="58">
        <v>7</v>
      </c>
      <c r="G191" s="58">
        <v>48</v>
      </c>
      <c r="H191" s="58">
        <v>56</v>
      </c>
      <c r="I191" s="58">
        <v>3</v>
      </c>
    </row>
    <row r="192" spans="1:9" ht="16.5" x14ac:dyDescent="0.15">
      <c r="A192" s="58">
        <v>82000148</v>
      </c>
      <c r="B192" s="58" t="s">
        <v>53</v>
      </c>
      <c r="C192" s="58">
        <v>0</v>
      </c>
      <c r="D192" s="58">
        <v>650</v>
      </c>
      <c r="E192" s="58">
        <v>6600</v>
      </c>
      <c r="F192" s="58">
        <v>8</v>
      </c>
      <c r="G192" s="58">
        <v>56</v>
      </c>
      <c r="H192" s="58">
        <v>64</v>
      </c>
      <c r="I192" s="58">
        <v>3</v>
      </c>
    </row>
    <row r="193" spans="1:9" ht="16.5" x14ac:dyDescent="0.15">
      <c r="A193" s="58">
        <v>82000149</v>
      </c>
      <c r="B193" s="58" t="s">
        <v>53</v>
      </c>
      <c r="C193" s="58">
        <v>0</v>
      </c>
      <c r="D193" s="58">
        <v>600</v>
      </c>
      <c r="E193" s="58">
        <v>7200</v>
      </c>
      <c r="F193" s="58">
        <v>9</v>
      </c>
      <c r="G193" s="58">
        <v>64</v>
      </c>
      <c r="H193" s="58">
        <v>72</v>
      </c>
      <c r="I193" s="58">
        <v>4</v>
      </c>
    </row>
    <row r="194" spans="1:9" ht="16.5" x14ac:dyDescent="0.15">
      <c r="A194" s="58">
        <v>82000150</v>
      </c>
      <c r="B194" s="58" t="s">
        <v>53</v>
      </c>
      <c r="C194" s="58">
        <v>30</v>
      </c>
      <c r="D194" s="58">
        <v>550</v>
      </c>
      <c r="E194" s="58">
        <v>7750</v>
      </c>
      <c r="F194" s="58">
        <v>10</v>
      </c>
      <c r="G194" s="58">
        <v>72</v>
      </c>
      <c r="H194" s="58">
        <v>80</v>
      </c>
      <c r="I194" s="58">
        <v>4</v>
      </c>
    </row>
    <row r="195" spans="1:9" ht="16.5" x14ac:dyDescent="0.15">
      <c r="A195" s="58">
        <v>82000151</v>
      </c>
      <c r="B195" s="58" t="s">
        <v>53</v>
      </c>
      <c r="C195" s="58">
        <v>10</v>
      </c>
      <c r="D195" s="58">
        <v>400</v>
      </c>
      <c r="E195" s="58">
        <v>8150</v>
      </c>
      <c r="F195" s="58">
        <v>11</v>
      </c>
      <c r="G195" s="58">
        <v>80</v>
      </c>
      <c r="H195" s="58">
        <v>88</v>
      </c>
      <c r="I195" s="58">
        <v>5</v>
      </c>
    </row>
    <row r="196" spans="1:9" ht="16.5" x14ac:dyDescent="0.15">
      <c r="A196" s="58">
        <v>82000152</v>
      </c>
      <c r="B196" s="58" t="s">
        <v>53</v>
      </c>
      <c r="C196" s="58">
        <v>30</v>
      </c>
      <c r="D196" s="58">
        <v>300</v>
      </c>
      <c r="E196" s="58">
        <v>8450</v>
      </c>
      <c r="F196" s="58">
        <v>12</v>
      </c>
      <c r="G196" s="58">
        <v>88</v>
      </c>
      <c r="H196" s="58">
        <v>96</v>
      </c>
      <c r="I196" s="58">
        <v>5</v>
      </c>
    </row>
    <row r="197" spans="1:9" ht="16.5" x14ac:dyDescent="0.15">
      <c r="A197" s="58">
        <v>82000153</v>
      </c>
      <c r="B197" s="58" t="s">
        <v>53</v>
      </c>
      <c r="C197" s="58">
        <v>10</v>
      </c>
      <c r="D197" s="58">
        <v>250</v>
      </c>
      <c r="E197" s="58">
        <v>8700</v>
      </c>
      <c r="F197" s="58">
        <v>13</v>
      </c>
      <c r="G197" s="58">
        <v>96</v>
      </c>
      <c r="H197" s="58">
        <v>104</v>
      </c>
      <c r="I197" s="58">
        <v>6</v>
      </c>
    </row>
    <row r="198" spans="1:9" ht="16.5" x14ac:dyDescent="0.15">
      <c r="A198" s="58">
        <v>82000154</v>
      </c>
      <c r="B198" s="58" t="s">
        <v>53</v>
      </c>
      <c r="C198" s="58">
        <v>30</v>
      </c>
      <c r="D198" s="58">
        <v>200</v>
      </c>
      <c r="E198" s="58">
        <v>8900</v>
      </c>
      <c r="F198" s="58">
        <v>14</v>
      </c>
      <c r="G198" s="58">
        <v>104</v>
      </c>
      <c r="H198" s="58">
        <v>112</v>
      </c>
      <c r="I198" s="58">
        <v>6</v>
      </c>
    </row>
    <row r="199" spans="1:9" ht="16.5" x14ac:dyDescent="0.15">
      <c r="A199" s="58">
        <v>82000155</v>
      </c>
      <c r="B199" s="58" t="s">
        <v>53</v>
      </c>
      <c r="C199" s="58">
        <v>30</v>
      </c>
      <c r="D199" s="58">
        <v>160</v>
      </c>
      <c r="E199" s="58">
        <v>9060</v>
      </c>
      <c r="F199" s="58">
        <v>15</v>
      </c>
      <c r="G199" s="58">
        <v>112</v>
      </c>
      <c r="H199" s="58">
        <v>120</v>
      </c>
      <c r="I199" s="58">
        <v>7</v>
      </c>
    </row>
    <row r="200" spans="1:9" ht="16.5" x14ac:dyDescent="0.15">
      <c r="A200" s="58">
        <v>82000156</v>
      </c>
      <c r="B200" s="58" t="s">
        <v>53</v>
      </c>
      <c r="C200" s="58">
        <v>50</v>
      </c>
      <c r="D200" s="58">
        <v>130</v>
      </c>
      <c r="E200" s="58">
        <v>9190</v>
      </c>
      <c r="F200" s="58">
        <v>16</v>
      </c>
      <c r="G200" s="58">
        <v>120</v>
      </c>
      <c r="H200" s="58">
        <v>128</v>
      </c>
      <c r="I200" s="58">
        <v>7</v>
      </c>
    </row>
    <row r="201" spans="1:9" ht="16.5" x14ac:dyDescent="0.15">
      <c r="A201" s="58">
        <v>82000157</v>
      </c>
      <c r="B201" s="58" t="s">
        <v>53</v>
      </c>
      <c r="C201" s="58">
        <v>30</v>
      </c>
      <c r="D201" s="58">
        <v>100</v>
      </c>
      <c r="E201" s="58">
        <v>9290</v>
      </c>
      <c r="F201" s="58">
        <v>17</v>
      </c>
      <c r="G201" s="58">
        <v>128</v>
      </c>
      <c r="H201" s="58">
        <v>136</v>
      </c>
      <c r="I201" s="58">
        <v>8</v>
      </c>
    </row>
    <row r="202" spans="1:9" ht="16.5" x14ac:dyDescent="0.15">
      <c r="A202" s="58">
        <v>82000158</v>
      </c>
      <c r="B202" s="58" t="s">
        <v>53</v>
      </c>
      <c r="C202" s="58">
        <v>50</v>
      </c>
      <c r="D202" s="58">
        <v>80</v>
      </c>
      <c r="E202" s="58">
        <v>9370</v>
      </c>
      <c r="F202" s="58">
        <v>18</v>
      </c>
      <c r="G202" s="58">
        <v>136</v>
      </c>
      <c r="H202" s="58">
        <v>144</v>
      </c>
      <c r="I202" s="58">
        <v>8</v>
      </c>
    </row>
    <row r="203" spans="1:9" ht="16.5" x14ac:dyDescent="0.15">
      <c r="A203" s="58">
        <v>82000159</v>
      </c>
      <c r="B203" s="58" t="s">
        <v>53</v>
      </c>
      <c r="C203" s="58">
        <v>50</v>
      </c>
      <c r="D203" s="58">
        <v>60</v>
      </c>
      <c r="E203" s="58">
        <v>9430</v>
      </c>
      <c r="F203" s="58">
        <v>19</v>
      </c>
      <c r="G203" s="58">
        <v>144</v>
      </c>
      <c r="H203" s="58">
        <v>152</v>
      </c>
      <c r="I203" s="58">
        <v>9</v>
      </c>
    </row>
    <row r="204" spans="1:9" ht="16.5" x14ac:dyDescent="0.15">
      <c r="A204" s="58">
        <v>82000160</v>
      </c>
      <c r="B204" s="58" t="s">
        <v>53</v>
      </c>
      <c r="C204" s="58">
        <v>100</v>
      </c>
      <c r="D204" s="58">
        <v>30</v>
      </c>
      <c r="E204" s="58">
        <v>9460</v>
      </c>
      <c r="F204" s="58">
        <v>20</v>
      </c>
      <c r="G204" s="58">
        <v>152</v>
      </c>
      <c r="H204" s="58">
        <v>160</v>
      </c>
      <c r="I204" s="58">
        <v>9</v>
      </c>
    </row>
    <row r="205" spans="1:9" ht="16.5" x14ac:dyDescent="0.15">
      <c r="A205" s="58">
        <v>82000363</v>
      </c>
      <c r="B205" s="58" t="s">
        <v>53</v>
      </c>
      <c r="C205" s="58">
        <v>150</v>
      </c>
      <c r="D205" s="58">
        <v>25</v>
      </c>
      <c r="E205" s="58">
        <v>9485</v>
      </c>
      <c r="F205" s="58">
        <v>21</v>
      </c>
      <c r="G205" s="58">
        <v>160</v>
      </c>
      <c r="H205" s="58">
        <v>168</v>
      </c>
      <c r="I205" s="58">
        <v>10</v>
      </c>
    </row>
    <row r="206" spans="1:9" ht="16.5" x14ac:dyDescent="0.15">
      <c r="A206" s="58">
        <v>82000364</v>
      </c>
      <c r="B206" s="58" t="s">
        <v>53</v>
      </c>
      <c r="C206" s="58">
        <v>200</v>
      </c>
      <c r="D206" s="58">
        <v>20</v>
      </c>
      <c r="E206" s="58">
        <v>9505</v>
      </c>
      <c r="F206" s="58">
        <v>22</v>
      </c>
      <c r="G206" s="58">
        <v>168</v>
      </c>
      <c r="H206" s="58">
        <v>176</v>
      </c>
      <c r="I206" s="58">
        <v>10</v>
      </c>
    </row>
    <row r="207" spans="1:9" ht="16.5" x14ac:dyDescent="0.15">
      <c r="A207" s="58">
        <v>82000365</v>
      </c>
      <c r="B207" s="58" t="s">
        <v>53</v>
      </c>
      <c r="C207" s="58">
        <v>250</v>
      </c>
      <c r="D207" s="58">
        <v>15</v>
      </c>
      <c r="E207" s="58">
        <v>9520</v>
      </c>
      <c r="F207" s="58">
        <v>23</v>
      </c>
      <c r="G207" s="58">
        <v>176</v>
      </c>
      <c r="H207" s="58">
        <v>184</v>
      </c>
      <c r="I207" s="58">
        <v>11</v>
      </c>
    </row>
    <row r="208" spans="1:9" ht="16.5" x14ac:dyDescent="0.15">
      <c r="A208" s="58">
        <v>82000366</v>
      </c>
      <c r="B208" s="58" t="s">
        <v>53</v>
      </c>
      <c r="C208" s="58">
        <v>300</v>
      </c>
      <c r="D208" s="58">
        <v>10</v>
      </c>
      <c r="E208" s="58">
        <v>9530</v>
      </c>
      <c r="F208" s="58">
        <v>24</v>
      </c>
      <c r="G208" s="58">
        <v>184</v>
      </c>
      <c r="H208" s="58">
        <v>192</v>
      </c>
      <c r="I208" s="58">
        <v>11</v>
      </c>
    </row>
    <row r="209" spans="1:9" ht="16.5" x14ac:dyDescent="0.15">
      <c r="A209" s="58">
        <v>82000367</v>
      </c>
      <c r="B209" s="58" t="s">
        <v>53</v>
      </c>
      <c r="C209" s="58">
        <v>350</v>
      </c>
      <c r="D209" s="58">
        <v>8</v>
      </c>
      <c r="E209" s="58">
        <v>9538</v>
      </c>
      <c r="F209" s="58">
        <v>25</v>
      </c>
      <c r="G209" s="58">
        <v>192</v>
      </c>
      <c r="H209" s="58">
        <v>200</v>
      </c>
      <c r="I209" s="58">
        <v>12</v>
      </c>
    </row>
    <row r="210" spans="1:9" ht="16.5" x14ac:dyDescent="0.15">
      <c r="A210" s="58">
        <v>82000368</v>
      </c>
      <c r="B210" s="58" t="s">
        <v>53</v>
      </c>
      <c r="C210" s="58">
        <v>400</v>
      </c>
      <c r="D210" s="58">
        <v>4</v>
      </c>
      <c r="E210" s="58">
        <v>9542</v>
      </c>
      <c r="F210" s="58">
        <v>26</v>
      </c>
      <c r="G210" s="58">
        <v>200</v>
      </c>
      <c r="H210" s="58">
        <v>228</v>
      </c>
      <c r="I210" s="58">
        <v>12</v>
      </c>
    </row>
    <row r="211" spans="1:9" ht="16.5" x14ac:dyDescent="0.15">
      <c r="A211" s="58">
        <v>82000161</v>
      </c>
      <c r="B211" s="58" t="s">
        <v>54</v>
      </c>
      <c r="C211" s="58">
        <v>0</v>
      </c>
      <c r="D211" s="58">
        <v>1000</v>
      </c>
      <c r="E211" s="58">
        <v>1000</v>
      </c>
      <c r="F211" s="58">
        <v>1</v>
      </c>
      <c r="G211" s="58">
        <v>1</v>
      </c>
      <c r="H211" s="58">
        <v>8</v>
      </c>
      <c r="I211" s="58">
        <v>1</v>
      </c>
    </row>
    <row r="212" spans="1:9" ht="16.5" x14ac:dyDescent="0.15">
      <c r="A212" s="58">
        <v>82000162</v>
      </c>
      <c r="B212" s="58" t="s">
        <v>54</v>
      </c>
      <c r="C212" s="58">
        <v>0</v>
      </c>
      <c r="D212" s="58">
        <v>950</v>
      </c>
      <c r="E212" s="58">
        <v>1950</v>
      </c>
      <c r="F212" s="58">
        <v>2</v>
      </c>
      <c r="G212" s="58">
        <v>8</v>
      </c>
      <c r="H212" s="58">
        <v>16</v>
      </c>
      <c r="I212" s="58">
        <v>1</v>
      </c>
    </row>
    <row r="213" spans="1:9" ht="16.5" x14ac:dyDescent="0.15">
      <c r="A213" s="58">
        <v>82000163</v>
      </c>
      <c r="B213" s="58" t="s">
        <v>54</v>
      </c>
      <c r="C213" s="58">
        <v>0</v>
      </c>
      <c r="D213" s="58">
        <v>900</v>
      </c>
      <c r="E213" s="58">
        <v>2850</v>
      </c>
      <c r="F213" s="58">
        <v>3</v>
      </c>
      <c r="G213" s="58">
        <v>16</v>
      </c>
      <c r="H213" s="58">
        <v>24</v>
      </c>
      <c r="I213" s="58">
        <v>1</v>
      </c>
    </row>
    <row r="214" spans="1:9" ht="16.5" x14ac:dyDescent="0.15">
      <c r="A214" s="58">
        <v>82000164</v>
      </c>
      <c r="B214" s="58" t="s">
        <v>54</v>
      </c>
      <c r="C214" s="58">
        <v>0</v>
      </c>
      <c r="D214" s="58">
        <v>850</v>
      </c>
      <c r="E214" s="58">
        <v>3700</v>
      </c>
      <c r="F214" s="58">
        <v>4</v>
      </c>
      <c r="G214" s="58">
        <v>24</v>
      </c>
      <c r="H214" s="58">
        <v>32</v>
      </c>
      <c r="I214" s="58">
        <v>2</v>
      </c>
    </row>
    <row r="215" spans="1:9" ht="16.5" x14ac:dyDescent="0.15">
      <c r="A215" s="58">
        <v>82000165</v>
      </c>
      <c r="B215" s="58" t="s">
        <v>54</v>
      </c>
      <c r="C215" s="58">
        <v>0</v>
      </c>
      <c r="D215" s="58">
        <v>800</v>
      </c>
      <c r="E215" s="58">
        <v>4500</v>
      </c>
      <c r="F215" s="58">
        <v>5</v>
      </c>
      <c r="G215" s="58">
        <v>32</v>
      </c>
      <c r="H215" s="58">
        <v>40</v>
      </c>
      <c r="I215" s="58">
        <v>2</v>
      </c>
    </row>
    <row r="216" spans="1:9" ht="16.5" x14ac:dyDescent="0.15">
      <c r="A216" s="58">
        <v>82000166</v>
      </c>
      <c r="B216" s="58" t="s">
        <v>54</v>
      </c>
      <c r="C216" s="58">
        <v>0</v>
      </c>
      <c r="D216" s="58">
        <v>750</v>
      </c>
      <c r="E216" s="58">
        <v>5250</v>
      </c>
      <c r="F216" s="58">
        <v>6</v>
      </c>
      <c r="G216" s="58">
        <v>40</v>
      </c>
      <c r="H216" s="58">
        <v>48</v>
      </c>
      <c r="I216" s="58">
        <v>2</v>
      </c>
    </row>
    <row r="217" spans="1:9" ht="16.5" x14ac:dyDescent="0.15">
      <c r="A217" s="58">
        <v>82000167</v>
      </c>
      <c r="B217" s="58" t="s">
        <v>54</v>
      </c>
      <c r="C217" s="58">
        <v>0</v>
      </c>
      <c r="D217" s="58">
        <v>700</v>
      </c>
      <c r="E217" s="58">
        <v>5950</v>
      </c>
      <c r="F217" s="58">
        <v>7</v>
      </c>
      <c r="G217" s="58">
        <v>48</v>
      </c>
      <c r="H217" s="58">
        <v>56</v>
      </c>
      <c r="I217" s="58">
        <v>3</v>
      </c>
    </row>
    <row r="218" spans="1:9" ht="16.5" x14ac:dyDescent="0.15">
      <c r="A218" s="58">
        <v>82000168</v>
      </c>
      <c r="B218" s="58" t="s">
        <v>54</v>
      </c>
      <c r="C218" s="58">
        <v>0</v>
      </c>
      <c r="D218" s="58">
        <v>650</v>
      </c>
      <c r="E218" s="58">
        <v>6600</v>
      </c>
      <c r="F218" s="58">
        <v>8</v>
      </c>
      <c r="G218" s="58">
        <v>56</v>
      </c>
      <c r="H218" s="58">
        <v>64</v>
      </c>
      <c r="I218" s="58">
        <v>3</v>
      </c>
    </row>
    <row r="219" spans="1:9" ht="16.5" x14ac:dyDescent="0.15">
      <c r="A219" s="58">
        <v>82000169</v>
      </c>
      <c r="B219" s="58" t="s">
        <v>54</v>
      </c>
      <c r="C219" s="58">
        <v>0</v>
      </c>
      <c r="D219" s="58">
        <v>600</v>
      </c>
      <c r="E219" s="58">
        <v>7200</v>
      </c>
      <c r="F219" s="58">
        <v>9</v>
      </c>
      <c r="G219" s="58">
        <v>64</v>
      </c>
      <c r="H219" s="58">
        <v>72</v>
      </c>
      <c r="I219" s="58">
        <v>4</v>
      </c>
    </row>
    <row r="220" spans="1:9" ht="16.5" x14ac:dyDescent="0.15">
      <c r="A220" s="58">
        <v>82000170</v>
      </c>
      <c r="B220" s="58" t="s">
        <v>54</v>
      </c>
      <c r="C220" s="58">
        <v>30</v>
      </c>
      <c r="D220" s="58">
        <v>550</v>
      </c>
      <c r="E220" s="58">
        <v>7750</v>
      </c>
      <c r="F220" s="58">
        <v>10</v>
      </c>
      <c r="G220" s="58">
        <v>72</v>
      </c>
      <c r="H220" s="58">
        <v>80</v>
      </c>
      <c r="I220" s="58">
        <v>4</v>
      </c>
    </row>
    <row r="221" spans="1:9" ht="16.5" x14ac:dyDescent="0.15">
      <c r="A221" s="58">
        <v>82000171</v>
      </c>
      <c r="B221" s="58" t="s">
        <v>54</v>
      </c>
      <c r="C221" s="58">
        <v>10</v>
      </c>
      <c r="D221" s="58">
        <v>400</v>
      </c>
      <c r="E221" s="58">
        <v>8150</v>
      </c>
      <c r="F221" s="58">
        <v>11</v>
      </c>
      <c r="G221" s="58">
        <v>80</v>
      </c>
      <c r="H221" s="58">
        <v>88</v>
      </c>
      <c r="I221" s="58">
        <v>5</v>
      </c>
    </row>
    <row r="222" spans="1:9" ht="16.5" x14ac:dyDescent="0.15">
      <c r="A222" s="58">
        <v>82000172</v>
      </c>
      <c r="B222" s="58" t="s">
        <v>54</v>
      </c>
      <c r="C222" s="58">
        <v>30</v>
      </c>
      <c r="D222" s="58">
        <v>300</v>
      </c>
      <c r="E222" s="58">
        <v>8450</v>
      </c>
      <c r="F222" s="58">
        <v>12</v>
      </c>
      <c r="G222" s="58">
        <v>88</v>
      </c>
      <c r="H222" s="58">
        <v>96</v>
      </c>
      <c r="I222" s="58">
        <v>5</v>
      </c>
    </row>
    <row r="223" spans="1:9" ht="16.5" x14ac:dyDescent="0.15">
      <c r="A223" s="58">
        <v>82000173</v>
      </c>
      <c r="B223" s="58" t="s">
        <v>54</v>
      </c>
      <c r="C223" s="58">
        <v>10</v>
      </c>
      <c r="D223" s="58">
        <v>250</v>
      </c>
      <c r="E223" s="58">
        <v>8700</v>
      </c>
      <c r="F223" s="58">
        <v>13</v>
      </c>
      <c r="G223" s="58">
        <v>96</v>
      </c>
      <c r="H223" s="58">
        <v>104</v>
      </c>
      <c r="I223" s="58">
        <v>6</v>
      </c>
    </row>
    <row r="224" spans="1:9" ht="16.5" x14ac:dyDescent="0.15">
      <c r="A224" s="58">
        <v>82000174</v>
      </c>
      <c r="B224" s="58" t="s">
        <v>54</v>
      </c>
      <c r="C224" s="58">
        <v>30</v>
      </c>
      <c r="D224" s="58">
        <v>200</v>
      </c>
      <c r="E224" s="58">
        <v>8900</v>
      </c>
      <c r="F224" s="58">
        <v>14</v>
      </c>
      <c r="G224" s="58">
        <v>104</v>
      </c>
      <c r="H224" s="58">
        <v>112</v>
      </c>
      <c r="I224" s="58">
        <v>6</v>
      </c>
    </row>
    <row r="225" spans="1:9" ht="16.5" x14ac:dyDescent="0.15">
      <c r="A225" s="58">
        <v>82000175</v>
      </c>
      <c r="B225" s="58" t="s">
        <v>54</v>
      </c>
      <c r="C225" s="58">
        <v>30</v>
      </c>
      <c r="D225" s="58">
        <v>160</v>
      </c>
      <c r="E225" s="58">
        <v>9060</v>
      </c>
      <c r="F225" s="58">
        <v>15</v>
      </c>
      <c r="G225" s="58">
        <v>112</v>
      </c>
      <c r="H225" s="58">
        <v>120</v>
      </c>
      <c r="I225" s="58">
        <v>7</v>
      </c>
    </row>
    <row r="226" spans="1:9" ht="16.5" x14ac:dyDescent="0.15">
      <c r="A226" s="58">
        <v>82000176</v>
      </c>
      <c r="B226" s="58" t="s">
        <v>54</v>
      </c>
      <c r="C226" s="58">
        <v>50</v>
      </c>
      <c r="D226" s="58">
        <v>130</v>
      </c>
      <c r="E226" s="58">
        <v>9190</v>
      </c>
      <c r="F226" s="58">
        <v>16</v>
      </c>
      <c r="G226" s="58">
        <v>120</v>
      </c>
      <c r="H226" s="58">
        <v>128</v>
      </c>
      <c r="I226" s="58">
        <v>7</v>
      </c>
    </row>
    <row r="227" spans="1:9" ht="16.5" x14ac:dyDescent="0.15">
      <c r="A227" s="58">
        <v>82000177</v>
      </c>
      <c r="B227" s="58" t="s">
        <v>54</v>
      </c>
      <c r="C227" s="58">
        <v>30</v>
      </c>
      <c r="D227" s="58">
        <v>100</v>
      </c>
      <c r="E227" s="58">
        <v>9290</v>
      </c>
      <c r="F227" s="58">
        <v>17</v>
      </c>
      <c r="G227" s="58">
        <v>128</v>
      </c>
      <c r="H227" s="58">
        <v>136</v>
      </c>
      <c r="I227" s="58">
        <v>8</v>
      </c>
    </row>
    <row r="228" spans="1:9" ht="16.5" x14ac:dyDescent="0.15">
      <c r="A228" s="58">
        <v>82000178</v>
      </c>
      <c r="B228" s="58" t="s">
        <v>54</v>
      </c>
      <c r="C228" s="58">
        <v>50</v>
      </c>
      <c r="D228" s="58">
        <v>80</v>
      </c>
      <c r="E228" s="58">
        <v>9370</v>
      </c>
      <c r="F228" s="58">
        <v>18</v>
      </c>
      <c r="G228" s="58">
        <v>136</v>
      </c>
      <c r="H228" s="58">
        <v>144</v>
      </c>
      <c r="I228" s="58">
        <v>8</v>
      </c>
    </row>
    <row r="229" spans="1:9" ht="16.5" x14ac:dyDescent="0.15">
      <c r="A229" s="58">
        <v>82000179</v>
      </c>
      <c r="B229" s="58" t="s">
        <v>54</v>
      </c>
      <c r="C229" s="58">
        <v>50</v>
      </c>
      <c r="D229" s="58">
        <v>60</v>
      </c>
      <c r="E229" s="58">
        <v>9430</v>
      </c>
      <c r="F229" s="58">
        <v>19</v>
      </c>
      <c r="G229" s="58">
        <v>144</v>
      </c>
      <c r="H229" s="58">
        <v>152</v>
      </c>
      <c r="I229" s="58">
        <v>9</v>
      </c>
    </row>
    <row r="230" spans="1:9" ht="16.5" x14ac:dyDescent="0.15">
      <c r="A230" s="58">
        <v>82000180</v>
      </c>
      <c r="B230" s="58" t="s">
        <v>54</v>
      </c>
      <c r="C230" s="58">
        <v>100</v>
      </c>
      <c r="D230" s="58">
        <v>30</v>
      </c>
      <c r="E230" s="58">
        <v>9460</v>
      </c>
      <c r="F230" s="58">
        <v>20</v>
      </c>
      <c r="G230" s="58">
        <v>152</v>
      </c>
      <c r="H230" s="58">
        <v>160</v>
      </c>
      <c r="I230" s="58">
        <v>9</v>
      </c>
    </row>
    <row r="231" spans="1:9" ht="16.5" x14ac:dyDescent="0.15">
      <c r="A231" s="58">
        <v>82000369</v>
      </c>
      <c r="B231" s="58" t="s">
        <v>54</v>
      </c>
      <c r="C231" s="58">
        <v>150</v>
      </c>
      <c r="D231" s="58">
        <v>25</v>
      </c>
      <c r="E231" s="58">
        <v>9485</v>
      </c>
      <c r="F231" s="58">
        <v>21</v>
      </c>
      <c r="G231" s="58">
        <v>160</v>
      </c>
      <c r="H231" s="58">
        <v>168</v>
      </c>
      <c r="I231" s="58">
        <v>10</v>
      </c>
    </row>
    <row r="232" spans="1:9" ht="16.5" x14ac:dyDescent="0.15">
      <c r="A232" s="58">
        <v>82000370</v>
      </c>
      <c r="B232" s="58" t="s">
        <v>54</v>
      </c>
      <c r="C232" s="58">
        <v>200</v>
      </c>
      <c r="D232" s="58">
        <v>20</v>
      </c>
      <c r="E232" s="58">
        <v>9505</v>
      </c>
      <c r="F232" s="58">
        <v>22</v>
      </c>
      <c r="G232" s="58">
        <v>168</v>
      </c>
      <c r="H232" s="58">
        <v>176</v>
      </c>
      <c r="I232" s="58">
        <v>10</v>
      </c>
    </row>
    <row r="233" spans="1:9" ht="16.5" x14ac:dyDescent="0.15">
      <c r="A233" s="58">
        <v>82000371</v>
      </c>
      <c r="B233" s="58" t="s">
        <v>54</v>
      </c>
      <c r="C233" s="58">
        <v>250</v>
      </c>
      <c r="D233" s="58">
        <v>15</v>
      </c>
      <c r="E233" s="58">
        <v>9520</v>
      </c>
      <c r="F233" s="58">
        <v>23</v>
      </c>
      <c r="G233" s="58">
        <v>176</v>
      </c>
      <c r="H233" s="58">
        <v>184</v>
      </c>
      <c r="I233" s="58">
        <v>11</v>
      </c>
    </row>
    <row r="234" spans="1:9" ht="16.5" x14ac:dyDescent="0.15">
      <c r="A234" s="58">
        <v>82000372</v>
      </c>
      <c r="B234" s="58" t="s">
        <v>54</v>
      </c>
      <c r="C234" s="58">
        <v>300</v>
      </c>
      <c r="D234" s="58">
        <v>10</v>
      </c>
      <c r="E234" s="58">
        <v>9530</v>
      </c>
      <c r="F234" s="58">
        <v>24</v>
      </c>
      <c r="G234" s="58">
        <v>184</v>
      </c>
      <c r="H234" s="58">
        <v>192</v>
      </c>
      <c r="I234" s="58">
        <v>11</v>
      </c>
    </row>
    <row r="235" spans="1:9" ht="16.5" x14ac:dyDescent="0.15">
      <c r="A235" s="58">
        <v>82000373</v>
      </c>
      <c r="B235" s="58" t="s">
        <v>54</v>
      </c>
      <c r="C235" s="58">
        <v>350</v>
      </c>
      <c r="D235" s="58">
        <v>8</v>
      </c>
      <c r="E235" s="58">
        <v>9538</v>
      </c>
      <c r="F235" s="58">
        <v>25</v>
      </c>
      <c r="G235" s="58">
        <v>192</v>
      </c>
      <c r="H235" s="58">
        <v>200</v>
      </c>
      <c r="I235" s="58">
        <v>12</v>
      </c>
    </row>
    <row r="236" spans="1:9" ht="16.5" x14ac:dyDescent="0.15">
      <c r="A236" s="58">
        <v>82000374</v>
      </c>
      <c r="B236" s="58" t="s">
        <v>54</v>
      </c>
      <c r="C236" s="58">
        <v>400</v>
      </c>
      <c r="D236" s="58">
        <v>4</v>
      </c>
      <c r="E236" s="58">
        <v>9542</v>
      </c>
      <c r="F236" s="58">
        <v>26</v>
      </c>
      <c r="G236" s="58">
        <v>200</v>
      </c>
      <c r="H236" s="58">
        <v>228</v>
      </c>
      <c r="I236" s="58">
        <v>12</v>
      </c>
    </row>
    <row r="237" spans="1:9" ht="16.5" x14ac:dyDescent="0.15">
      <c r="A237" s="58">
        <v>82000181</v>
      </c>
      <c r="B237" s="58" t="s">
        <v>55</v>
      </c>
      <c r="C237" s="58">
        <v>0</v>
      </c>
      <c r="D237" s="58">
        <v>1000</v>
      </c>
      <c r="E237" s="58">
        <v>1000</v>
      </c>
      <c r="F237" s="58">
        <v>1</v>
      </c>
      <c r="G237" s="58">
        <v>1</v>
      </c>
      <c r="H237" s="58">
        <v>12</v>
      </c>
      <c r="I237" s="58">
        <v>1</v>
      </c>
    </row>
    <row r="238" spans="1:9" ht="16.5" x14ac:dyDescent="0.15">
      <c r="A238" s="58">
        <v>82000182</v>
      </c>
      <c r="B238" s="58" t="s">
        <v>55</v>
      </c>
      <c r="C238" s="58">
        <v>0</v>
      </c>
      <c r="D238" s="58">
        <v>950</v>
      </c>
      <c r="E238" s="58">
        <v>1950</v>
      </c>
      <c r="F238" s="58">
        <v>2</v>
      </c>
      <c r="G238" s="58">
        <v>12</v>
      </c>
      <c r="H238" s="58">
        <v>24</v>
      </c>
      <c r="I238" s="58">
        <v>1</v>
      </c>
    </row>
    <row r="239" spans="1:9" ht="16.5" x14ac:dyDescent="0.15">
      <c r="A239" s="58">
        <v>82000183</v>
      </c>
      <c r="B239" s="58" t="s">
        <v>55</v>
      </c>
      <c r="C239" s="58">
        <v>0</v>
      </c>
      <c r="D239" s="58">
        <v>900</v>
      </c>
      <c r="E239" s="58">
        <v>2850</v>
      </c>
      <c r="F239" s="58">
        <v>3</v>
      </c>
      <c r="G239" s="58">
        <v>24</v>
      </c>
      <c r="H239" s="58">
        <v>36</v>
      </c>
      <c r="I239" s="58">
        <v>1</v>
      </c>
    </row>
    <row r="240" spans="1:9" ht="16.5" x14ac:dyDescent="0.15">
      <c r="A240" s="58">
        <v>82000184</v>
      </c>
      <c r="B240" s="58" t="s">
        <v>55</v>
      </c>
      <c r="C240" s="58">
        <v>0</v>
      </c>
      <c r="D240" s="58">
        <v>850</v>
      </c>
      <c r="E240" s="58">
        <v>3700</v>
      </c>
      <c r="F240" s="58">
        <v>4</v>
      </c>
      <c r="G240" s="58">
        <v>36</v>
      </c>
      <c r="H240" s="58">
        <v>48</v>
      </c>
      <c r="I240" s="58">
        <v>2</v>
      </c>
    </row>
    <row r="241" spans="1:9" ht="16.5" x14ac:dyDescent="0.15">
      <c r="A241" s="58">
        <v>82000185</v>
      </c>
      <c r="B241" s="58" t="s">
        <v>55</v>
      </c>
      <c r="C241" s="58">
        <v>0</v>
      </c>
      <c r="D241" s="58">
        <v>800</v>
      </c>
      <c r="E241" s="58">
        <v>4500</v>
      </c>
      <c r="F241" s="58">
        <v>5</v>
      </c>
      <c r="G241" s="58">
        <v>48</v>
      </c>
      <c r="H241" s="58">
        <v>60</v>
      </c>
      <c r="I241" s="58">
        <v>2</v>
      </c>
    </row>
    <row r="242" spans="1:9" ht="16.5" x14ac:dyDescent="0.15">
      <c r="A242" s="58">
        <v>82000186</v>
      </c>
      <c r="B242" s="58" t="s">
        <v>55</v>
      </c>
      <c r="C242" s="58">
        <v>0</v>
      </c>
      <c r="D242" s="58">
        <v>750</v>
      </c>
      <c r="E242" s="58">
        <v>5250</v>
      </c>
      <c r="F242" s="58">
        <v>6</v>
      </c>
      <c r="G242" s="58">
        <v>60</v>
      </c>
      <c r="H242" s="58">
        <v>72</v>
      </c>
      <c r="I242" s="58">
        <v>2</v>
      </c>
    </row>
    <row r="243" spans="1:9" ht="16.5" x14ac:dyDescent="0.15">
      <c r="A243" s="58">
        <v>82000187</v>
      </c>
      <c r="B243" s="58" t="s">
        <v>55</v>
      </c>
      <c r="C243" s="58">
        <v>0</v>
      </c>
      <c r="D243" s="58">
        <v>700</v>
      </c>
      <c r="E243" s="58">
        <v>5950</v>
      </c>
      <c r="F243" s="58">
        <v>7</v>
      </c>
      <c r="G243" s="58">
        <v>72</v>
      </c>
      <c r="H243" s="58">
        <v>84</v>
      </c>
      <c r="I243" s="58">
        <v>3</v>
      </c>
    </row>
    <row r="244" spans="1:9" ht="16.5" x14ac:dyDescent="0.15">
      <c r="A244" s="58">
        <v>82000188</v>
      </c>
      <c r="B244" s="58" t="s">
        <v>55</v>
      </c>
      <c r="C244" s="58">
        <v>0</v>
      </c>
      <c r="D244" s="58">
        <v>650</v>
      </c>
      <c r="E244" s="58">
        <v>6600</v>
      </c>
      <c r="F244" s="58">
        <v>8</v>
      </c>
      <c r="G244" s="58">
        <v>84</v>
      </c>
      <c r="H244" s="58">
        <v>96</v>
      </c>
      <c r="I244" s="58">
        <v>3</v>
      </c>
    </row>
    <row r="245" spans="1:9" ht="16.5" x14ac:dyDescent="0.15">
      <c r="A245" s="58">
        <v>82000189</v>
      </c>
      <c r="B245" s="58" t="s">
        <v>55</v>
      </c>
      <c r="C245" s="58">
        <v>0</v>
      </c>
      <c r="D245" s="58">
        <v>600</v>
      </c>
      <c r="E245" s="58">
        <v>7200</v>
      </c>
      <c r="F245" s="58">
        <v>9</v>
      </c>
      <c r="G245" s="58">
        <v>96</v>
      </c>
      <c r="H245" s="58">
        <v>108</v>
      </c>
      <c r="I245" s="58">
        <v>4</v>
      </c>
    </row>
    <row r="246" spans="1:9" ht="16.5" x14ac:dyDescent="0.15">
      <c r="A246" s="58">
        <v>82000190</v>
      </c>
      <c r="B246" s="58" t="s">
        <v>55</v>
      </c>
      <c r="C246" s="58">
        <v>30</v>
      </c>
      <c r="D246" s="58">
        <v>550</v>
      </c>
      <c r="E246" s="58">
        <v>7750</v>
      </c>
      <c r="F246" s="58">
        <v>10</v>
      </c>
      <c r="G246" s="58">
        <v>108</v>
      </c>
      <c r="H246" s="58">
        <v>120</v>
      </c>
      <c r="I246" s="58">
        <v>4</v>
      </c>
    </row>
    <row r="247" spans="1:9" ht="16.5" x14ac:dyDescent="0.15">
      <c r="A247" s="58">
        <v>82000191</v>
      </c>
      <c r="B247" s="58" t="s">
        <v>55</v>
      </c>
      <c r="C247" s="58">
        <v>10</v>
      </c>
      <c r="D247" s="58">
        <v>400</v>
      </c>
      <c r="E247" s="58">
        <v>8150</v>
      </c>
      <c r="F247" s="58">
        <v>11</v>
      </c>
      <c r="G247" s="58">
        <v>120</v>
      </c>
      <c r="H247" s="58">
        <v>132</v>
      </c>
      <c r="I247" s="58">
        <v>5</v>
      </c>
    </row>
    <row r="248" spans="1:9" ht="16.5" x14ac:dyDescent="0.15">
      <c r="A248" s="58">
        <v>82000192</v>
      </c>
      <c r="B248" s="58" t="s">
        <v>55</v>
      </c>
      <c r="C248" s="58">
        <v>30</v>
      </c>
      <c r="D248" s="58">
        <v>300</v>
      </c>
      <c r="E248" s="58">
        <v>8450</v>
      </c>
      <c r="F248" s="58">
        <v>12</v>
      </c>
      <c r="G248" s="58">
        <v>132</v>
      </c>
      <c r="H248" s="58">
        <v>144</v>
      </c>
      <c r="I248" s="58">
        <v>5</v>
      </c>
    </row>
    <row r="249" spans="1:9" ht="16.5" x14ac:dyDescent="0.15">
      <c r="A249" s="58">
        <v>82000193</v>
      </c>
      <c r="B249" s="58" t="s">
        <v>55</v>
      </c>
      <c r="C249" s="58">
        <v>10</v>
      </c>
      <c r="D249" s="58">
        <v>250</v>
      </c>
      <c r="E249" s="58">
        <v>8700</v>
      </c>
      <c r="F249" s="58">
        <v>13</v>
      </c>
      <c r="G249" s="58">
        <v>144</v>
      </c>
      <c r="H249" s="58">
        <v>156</v>
      </c>
      <c r="I249" s="58">
        <v>6</v>
      </c>
    </row>
    <row r="250" spans="1:9" ht="16.5" x14ac:dyDescent="0.15">
      <c r="A250" s="58">
        <v>82000194</v>
      </c>
      <c r="B250" s="58" t="s">
        <v>55</v>
      </c>
      <c r="C250" s="58">
        <v>30</v>
      </c>
      <c r="D250" s="58">
        <v>200</v>
      </c>
      <c r="E250" s="58">
        <v>8900</v>
      </c>
      <c r="F250" s="58">
        <v>14</v>
      </c>
      <c r="G250" s="58">
        <v>156</v>
      </c>
      <c r="H250" s="58">
        <v>168</v>
      </c>
      <c r="I250" s="58">
        <v>6</v>
      </c>
    </row>
    <row r="251" spans="1:9" ht="16.5" x14ac:dyDescent="0.15">
      <c r="A251" s="58">
        <v>82000195</v>
      </c>
      <c r="B251" s="58" t="s">
        <v>55</v>
      </c>
      <c r="C251" s="58">
        <v>30</v>
      </c>
      <c r="D251" s="58">
        <v>160</v>
      </c>
      <c r="E251" s="58">
        <v>9060</v>
      </c>
      <c r="F251" s="58">
        <v>15</v>
      </c>
      <c r="G251" s="58">
        <v>168</v>
      </c>
      <c r="H251" s="58">
        <v>180</v>
      </c>
      <c r="I251" s="58">
        <v>7</v>
      </c>
    </row>
    <row r="252" spans="1:9" ht="16.5" x14ac:dyDescent="0.15">
      <c r="A252" s="58">
        <v>82000196</v>
      </c>
      <c r="B252" s="58" t="s">
        <v>55</v>
      </c>
      <c r="C252" s="58">
        <v>50</v>
      </c>
      <c r="D252" s="58">
        <v>130</v>
      </c>
      <c r="E252" s="58">
        <v>9190</v>
      </c>
      <c r="F252" s="58">
        <v>16</v>
      </c>
      <c r="G252" s="58">
        <v>180</v>
      </c>
      <c r="H252" s="58">
        <v>192</v>
      </c>
      <c r="I252" s="58">
        <v>7</v>
      </c>
    </row>
    <row r="253" spans="1:9" ht="16.5" x14ac:dyDescent="0.15">
      <c r="A253" s="58">
        <v>82000197</v>
      </c>
      <c r="B253" s="58" t="s">
        <v>55</v>
      </c>
      <c r="C253" s="58">
        <v>30</v>
      </c>
      <c r="D253" s="58">
        <v>100</v>
      </c>
      <c r="E253" s="58">
        <v>9290</v>
      </c>
      <c r="F253" s="58">
        <v>17</v>
      </c>
      <c r="G253" s="58">
        <v>192</v>
      </c>
      <c r="H253" s="58">
        <v>204</v>
      </c>
      <c r="I253" s="58">
        <v>8</v>
      </c>
    </row>
    <row r="254" spans="1:9" ht="16.5" x14ac:dyDescent="0.15">
      <c r="A254" s="58">
        <v>82000198</v>
      </c>
      <c r="B254" s="58" t="s">
        <v>55</v>
      </c>
      <c r="C254" s="58">
        <v>50</v>
      </c>
      <c r="D254" s="58">
        <v>80</v>
      </c>
      <c r="E254" s="58">
        <v>9370</v>
      </c>
      <c r="F254" s="58">
        <v>18</v>
      </c>
      <c r="G254" s="58">
        <v>204</v>
      </c>
      <c r="H254" s="58">
        <v>216</v>
      </c>
      <c r="I254" s="58">
        <v>8</v>
      </c>
    </row>
    <row r="255" spans="1:9" ht="16.5" x14ac:dyDescent="0.15">
      <c r="A255" s="58">
        <v>82000199</v>
      </c>
      <c r="B255" s="58" t="s">
        <v>55</v>
      </c>
      <c r="C255" s="58">
        <v>50</v>
      </c>
      <c r="D255" s="58">
        <v>60</v>
      </c>
      <c r="E255" s="58">
        <v>9430</v>
      </c>
      <c r="F255" s="58">
        <v>19</v>
      </c>
      <c r="G255" s="58">
        <v>216</v>
      </c>
      <c r="H255" s="58">
        <v>228</v>
      </c>
      <c r="I255" s="58">
        <v>9</v>
      </c>
    </row>
    <row r="256" spans="1:9" ht="16.5" x14ac:dyDescent="0.15">
      <c r="A256" s="58">
        <v>82000200</v>
      </c>
      <c r="B256" s="58" t="s">
        <v>55</v>
      </c>
      <c r="C256" s="58">
        <v>100</v>
      </c>
      <c r="D256" s="58">
        <v>30</v>
      </c>
      <c r="E256" s="58">
        <v>9460</v>
      </c>
      <c r="F256" s="58">
        <v>20</v>
      </c>
      <c r="G256" s="58">
        <v>228</v>
      </c>
      <c r="H256" s="58">
        <v>240</v>
      </c>
      <c r="I256" s="58">
        <v>9</v>
      </c>
    </row>
    <row r="257" spans="1:9" ht="16.5" x14ac:dyDescent="0.15">
      <c r="A257" s="58">
        <v>82000375</v>
      </c>
      <c r="B257" s="58" t="s">
        <v>55</v>
      </c>
      <c r="C257" s="58">
        <v>150</v>
      </c>
      <c r="D257" s="58">
        <v>25</v>
      </c>
      <c r="E257" s="58">
        <v>9485</v>
      </c>
      <c r="F257" s="58">
        <v>21</v>
      </c>
      <c r="G257" s="58">
        <v>240</v>
      </c>
      <c r="H257" s="58">
        <v>252</v>
      </c>
      <c r="I257" s="58">
        <v>10</v>
      </c>
    </row>
    <row r="258" spans="1:9" ht="16.5" x14ac:dyDescent="0.15">
      <c r="A258" s="58">
        <v>82000376</v>
      </c>
      <c r="B258" s="58" t="s">
        <v>55</v>
      </c>
      <c r="C258" s="58">
        <v>200</v>
      </c>
      <c r="D258" s="58">
        <v>20</v>
      </c>
      <c r="E258" s="58">
        <v>9505</v>
      </c>
      <c r="F258" s="58">
        <v>22</v>
      </c>
      <c r="G258" s="58">
        <v>252</v>
      </c>
      <c r="H258" s="58">
        <v>264</v>
      </c>
      <c r="I258" s="58">
        <v>10</v>
      </c>
    </row>
    <row r="259" spans="1:9" ht="16.5" x14ac:dyDescent="0.15">
      <c r="A259" s="58">
        <v>82000377</v>
      </c>
      <c r="B259" s="58" t="s">
        <v>55</v>
      </c>
      <c r="C259" s="58">
        <v>250</v>
      </c>
      <c r="D259" s="58">
        <v>15</v>
      </c>
      <c r="E259" s="58">
        <v>9520</v>
      </c>
      <c r="F259" s="58">
        <v>23</v>
      </c>
      <c r="G259" s="58">
        <v>264</v>
      </c>
      <c r="H259" s="58">
        <v>276</v>
      </c>
      <c r="I259" s="58">
        <v>11</v>
      </c>
    </row>
    <row r="260" spans="1:9" ht="16.5" x14ac:dyDescent="0.15">
      <c r="A260" s="58">
        <v>82000378</v>
      </c>
      <c r="B260" s="58" t="s">
        <v>55</v>
      </c>
      <c r="C260" s="58">
        <v>300</v>
      </c>
      <c r="D260" s="58">
        <v>10</v>
      </c>
      <c r="E260" s="58">
        <v>9530</v>
      </c>
      <c r="F260" s="58">
        <v>24</v>
      </c>
      <c r="G260" s="58">
        <v>276</v>
      </c>
      <c r="H260" s="58">
        <v>288</v>
      </c>
      <c r="I260" s="58">
        <v>11</v>
      </c>
    </row>
    <row r="261" spans="1:9" ht="16.5" x14ac:dyDescent="0.15">
      <c r="A261" s="58">
        <v>82000379</v>
      </c>
      <c r="B261" s="58" t="s">
        <v>55</v>
      </c>
      <c r="C261" s="58">
        <v>350</v>
      </c>
      <c r="D261" s="58">
        <v>8</v>
      </c>
      <c r="E261" s="58">
        <v>9538</v>
      </c>
      <c r="F261" s="58">
        <v>25</v>
      </c>
      <c r="G261" s="58">
        <v>288</v>
      </c>
      <c r="H261" s="58">
        <v>300</v>
      </c>
      <c r="I261" s="58">
        <v>12</v>
      </c>
    </row>
    <row r="262" spans="1:9" ht="16.5" x14ac:dyDescent="0.15">
      <c r="A262" s="58">
        <v>82000380</v>
      </c>
      <c r="B262" s="58" t="s">
        <v>55</v>
      </c>
      <c r="C262" s="58">
        <v>400</v>
      </c>
      <c r="D262" s="58">
        <v>4</v>
      </c>
      <c r="E262" s="58">
        <v>9542</v>
      </c>
      <c r="F262" s="58">
        <v>26</v>
      </c>
      <c r="G262" s="58">
        <v>300</v>
      </c>
      <c r="H262" s="58">
        <v>312</v>
      </c>
      <c r="I262" s="58">
        <v>12</v>
      </c>
    </row>
    <row r="263" spans="1:9" ht="16.5" x14ac:dyDescent="0.15">
      <c r="A263" s="58">
        <v>82000201</v>
      </c>
      <c r="B263" s="58" t="s">
        <v>56</v>
      </c>
      <c r="C263" s="58">
        <v>0</v>
      </c>
      <c r="D263" s="58">
        <v>1000</v>
      </c>
      <c r="E263" s="58">
        <v>1000</v>
      </c>
      <c r="F263" s="58">
        <v>1</v>
      </c>
      <c r="G263" s="58">
        <v>1</v>
      </c>
      <c r="H263" s="58">
        <v>12</v>
      </c>
      <c r="I263" s="58">
        <v>1</v>
      </c>
    </row>
    <row r="264" spans="1:9" ht="16.5" x14ac:dyDescent="0.15">
      <c r="A264" s="58">
        <v>82000202</v>
      </c>
      <c r="B264" s="58" t="s">
        <v>56</v>
      </c>
      <c r="C264" s="58">
        <v>0</v>
      </c>
      <c r="D264" s="58">
        <v>950</v>
      </c>
      <c r="E264" s="58">
        <v>1950</v>
      </c>
      <c r="F264" s="58">
        <v>2</v>
      </c>
      <c r="G264" s="58">
        <v>12</v>
      </c>
      <c r="H264" s="58">
        <v>24</v>
      </c>
      <c r="I264" s="58">
        <v>1</v>
      </c>
    </row>
    <row r="265" spans="1:9" ht="16.5" x14ac:dyDescent="0.15">
      <c r="A265" s="58">
        <v>82000203</v>
      </c>
      <c r="B265" s="58" t="s">
        <v>56</v>
      </c>
      <c r="C265" s="58">
        <v>0</v>
      </c>
      <c r="D265" s="58">
        <v>900</v>
      </c>
      <c r="E265" s="58">
        <v>2850</v>
      </c>
      <c r="F265" s="58">
        <v>3</v>
      </c>
      <c r="G265" s="58">
        <v>24</v>
      </c>
      <c r="H265" s="58">
        <v>36</v>
      </c>
      <c r="I265" s="58">
        <v>1</v>
      </c>
    </row>
    <row r="266" spans="1:9" ht="16.5" x14ac:dyDescent="0.15">
      <c r="A266" s="58">
        <v>82000204</v>
      </c>
      <c r="B266" s="58" t="s">
        <v>56</v>
      </c>
      <c r="C266" s="58">
        <v>0</v>
      </c>
      <c r="D266" s="58">
        <v>850</v>
      </c>
      <c r="E266" s="58">
        <v>3700</v>
      </c>
      <c r="F266" s="58">
        <v>4</v>
      </c>
      <c r="G266" s="58">
        <v>36</v>
      </c>
      <c r="H266" s="58">
        <v>48</v>
      </c>
      <c r="I266" s="58">
        <v>2</v>
      </c>
    </row>
    <row r="267" spans="1:9" ht="16.5" x14ac:dyDescent="0.15">
      <c r="A267" s="58">
        <v>82000205</v>
      </c>
      <c r="B267" s="58" t="s">
        <v>56</v>
      </c>
      <c r="C267" s="58">
        <v>0</v>
      </c>
      <c r="D267" s="58">
        <v>800</v>
      </c>
      <c r="E267" s="58">
        <v>4500</v>
      </c>
      <c r="F267" s="58">
        <v>5</v>
      </c>
      <c r="G267" s="58">
        <v>48</v>
      </c>
      <c r="H267" s="58">
        <v>60</v>
      </c>
      <c r="I267" s="58">
        <v>2</v>
      </c>
    </row>
    <row r="268" spans="1:9" ht="16.5" x14ac:dyDescent="0.15">
      <c r="A268" s="58">
        <v>82000206</v>
      </c>
      <c r="B268" s="58" t="s">
        <v>56</v>
      </c>
      <c r="C268" s="58">
        <v>0</v>
      </c>
      <c r="D268" s="58">
        <v>750</v>
      </c>
      <c r="E268" s="58">
        <v>5250</v>
      </c>
      <c r="F268" s="58">
        <v>6</v>
      </c>
      <c r="G268" s="58">
        <v>60</v>
      </c>
      <c r="H268" s="58">
        <v>72</v>
      </c>
      <c r="I268" s="58">
        <v>2</v>
      </c>
    </row>
    <row r="269" spans="1:9" ht="16.5" x14ac:dyDescent="0.15">
      <c r="A269" s="58">
        <v>82000207</v>
      </c>
      <c r="B269" s="58" t="s">
        <v>56</v>
      </c>
      <c r="C269" s="58">
        <v>0</v>
      </c>
      <c r="D269" s="58">
        <v>700</v>
      </c>
      <c r="E269" s="58">
        <v>5950</v>
      </c>
      <c r="F269" s="58">
        <v>7</v>
      </c>
      <c r="G269" s="58">
        <v>72</v>
      </c>
      <c r="H269" s="58">
        <v>84</v>
      </c>
      <c r="I269" s="58">
        <v>3</v>
      </c>
    </row>
    <row r="270" spans="1:9" ht="16.5" x14ac:dyDescent="0.15">
      <c r="A270" s="58">
        <v>82000208</v>
      </c>
      <c r="B270" s="58" t="s">
        <v>56</v>
      </c>
      <c r="C270" s="58">
        <v>0</v>
      </c>
      <c r="D270" s="58">
        <v>650</v>
      </c>
      <c r="E270" s="58">
        <v>6600</v>
      </c>
      <c r="F270" s="58">
        <v>8</v>
      </c>
      <c r="G270" s="58">
        <v>84</v>
      </c>
      <c r="H270" s="58">
        <v>96</v>
      </c>
      <c r="I270" s="58">
        <v>3</v>
      </c>
    </row>
    <row r="271" spans="1:9" ht="16.5" x14ac:dyDescent="0.15">
      <c r="A271" s="58">
        <v>82000209</v>
      </c>
      <c r="B271" s="58" t="s">
        <v>56</v>
      </c>
      <c r="C271" s="58">
        <v>0</v>
      </c>
      <c r="D271" s="58">
        <v>600</v>
      </c>
      <c r="E271" s="58">
        <v>7200</v>
      </c>
      <c r="F271" s="58">
        <v>9</v>
      </c>
      <c r="G271" s="58">
        <v>96</v>
      </c>
      <c r="H271" s="58">
        <v>108</v>
      </c>
      <c r="I271" s="58">
        <v>4</v>
      </c>
    </row>
    <row r="272" spans="1:9" ht="16.5" x14ac:dyDescent="0.15">
      <c r="A272" s="58">
        <v>82000210</v>
      </c>
      <c r="B272" s="58" t="s">
        <v>56</v>
      </c>
      <c r="C272" s="58">
        <v>30</v>
      </c>
      <c r="D272" s="58">
        <v>550</v>
      </c>
      <c r="E272" s="58">
        <v>7750</v>
      </c>
      <c r="F272" s="58">
        <v>10</v>
      </c>
      <c r="G272" s="58">
        <v>108</v>
      </c>
      <c r="H272" s="58">
        <v>120</v>
      </c>
      <c r="I272" s="58">
        <v>4</v>
      </c>
    </row>
    <row r="273" spans="1:9" ht="16.5" x14ac:dyDescent="0.15">
      <c r="A273" s="58">
        <v>82000211</v>
      </c>
      <c r="B273" s="58" t="s">
        <v>56</v>
      </c>
      <c r="C273" s="58">
        <v>10</v>
      </c>
      <c r="D273" s="58">
        <v>400</v>
      </c>
      <c r="E273" s="58">
        <v>8150</v>
      </c>
      <c r="F273" s="58">
        <v>11</v>
      </c>
      <c r="G273" s="58">
        <v>120</v>
      </c>
      <c r="H273" s="58">
        <v>132</v>
      </c>
      <c r="I273" s="58">
        <v>5</v>
      </c>
    </row>
    <row r="274" spans="1:9" ht="16.5" x14ac:dyDescent="0.15">
      <c r="A274" s="58">
        <v>82000212</v>
      </c>
      <c r="B274" s="58" t="s">
        <v>56</v>
      </c>
      <c r="C274" s="58">
        <v>30</v>
      </c>
      <c r="D274" s="58">
        <v>300</v>
      </c>
      <c r="E274" s="58">
        <v>8450</v>
      </c>
      <c r="F274" s="58">
        <v>12</v>
      </c>
      <c r="G274" s="58">
        <v>132</v>
      </c>
      <c r="H274" s="58">
        <v>144</v>
      </c>
      <c r="I274" s="58">
        <v>5</v>
      </c>
    </row>
    <row r="275" spans="1:9" ht="16.5" x14ac:dyDescent="0.15">
      <c r="A275" s="58">
        <v>82000213</v>
      </c>
      <c r="B275" s="58" t="s">
        <v>56</v>
      </c>
      <c r="C275" s="58">
        <v>10</v>
      </c>
      <c r="D275" s="58">
        <v>250</v>
      </c>
      <c r="E275" s="58">
        <v>8700</v>
      </c>
      <c r="F275" s="58">
        <v>13</v>
      </c>
      <c r="G275" s="58">
        <v>144</v>
      </c>
      <c r="H275" s="58">
        <v>156</v>
      </c>
      <c r="I275" s="58">
        <v>6</v>
      </c>
    </row>
    <row r="276" spans="1:9" ht="16.5" x14ac:dyDescent="0.15">
      <c r="A276" s="58">
        <v>82000214</v>
      </c>
      <c r="B276" s="58" t="s">
        <v>56</v>
      </c>
      <c r="C276" s="58">
        <v>30</v>
      </c>
      <c r="D276" s="58">
        <v>200</v>
      </c>
      <c r="E276" s="58">
        <v>8900</v>
      </c>
      <c r="F276" s="58">
        <v>14</v>
      </c>
      <c r="G276" s="58">
        <v>156</v>
      </c>
      <c r="H276" s="58">
        <v>168</v>
      </c>
      <c r="I276" s="58">
        <v>6</v>
      </c>
    </row>
    <row r="277" spans="1:9" ht="16.5" x14ac:dyDescent="0.15">
      <c r="A277" s="58">
        <v>82000215</v>
      </c>
      <c r="B277" s="58" t="s">
        <v>56</v>
      </c>
      <c r="C277" s="58">
        <v>30</v>
      </c>
      <c r="D277" s="58">
        <v>160</v>
      </c>
      <c r="E277" s="58">
        <v>9060</v>
      </c>
      <c r="F277" s="58">
        <v>15</v>
      </c>
      <c r="G277" s="58">
        <v>168</v>
      </c>
      <c r="H277" s="58">
        <v>180</v>
      </c>
      <c r="I277" s="58">
        <v>7</v>
      </c>
    </row>
    <row r="278" spans="1:9" ht="16.5" x14ac:dyDescent="0.15">
      <c r="A278" s="58">
        <v>82000216</v>
      </c>
      <c r="B278" s="58" t="s">
        <v>56</v>
      </c>
      <c r="C278" s="58">
        <v>50</v>
      </c>
      <c r="D278" s="58">
        <v>130</v>
      </c>
      <c r="E278" s="58">
        <v>9190</v>
      </c>
      <c r="F278" s="58">
        <v>16</v>
      </c>
      <c r="G278" s="58">
        <v>180</v>
      </c>
      <c r="H278" s="58">
        <v>192</v>
      </c>
      <c r="I278" s="58">
        <v>7</v>
      </c>
    </row>
    <row r="279" spans="1:9" ht="16.5" x14ac:dyDescent="0.15">
      <c r="A279" s="58">
        <v>82000217</v>
      </c>
      <c r="B279" s="58" t="s">
        <v>56</v>
      </c>
      <c r="C279" s="58">
        <v>30</v>
      </c>
      <c r="D279" s="58">
        <v>100</v>
      </c>
      <c r="E279" s="58">
        <v>9290</v>
      </c>
      <c r="F279" s="58">
        <v>17</v>
      </c>
      <c r="G279" s="58">
        <v>192</v>
      </c>
      <c r="H279" s="58">
        <v>204</v>
      </c>
      <c r="I279" s="58">
        <v>8</v>
      </c>
    </row>
    <row r="280" spans="1:9" ht="16.5" x14ac:dyDescent="0.15">
      <c r="A280" s="58">
        <v>82000218</v>
      </c>
      <c r="B280" s="58" t="s">
        <v>56</v>
      </c>
      <c r="C280" s="58">
        <v>50</v>
      </c>
      <c r="D280" s="58">
        <v>80</v>
      </c>
      <c r="E280" s="58">
        <v>9370</v>
      </c>
      <c r="F280" s="58">
        <v>18</v>
      </c>
      <c r="G280" s="58">
        <v>204</v>
      </c>
      <c r="H280" s="58">
        <v>216</v>
      </c>
      <c r="I280" s="58">
        <v>8</v>
      </c>
    </row>
    <row r="281" spans="1:9" ht="16.5" x14ac:dyDescent="0.15">
      <c r="A281" s="58">
        <v>82000219</v>
      </c>
      <c r="B281" s="58" t="s">
        <v>56</v>
      </c>
      <c r="C281" s="58">
        <v>50</v>
      </c>
      <c r="D281" s="58">
        <v>60</v>
      </c>
      <c r="E281" s="58">
        <v>9430</v>
      </c>
      <c r="F281" s="58">
        <v>19</v>
      </c>
      <c r="G281" s="58">
        <v>216</v>
      </c>
      <c r="H281" s="58">
        <v>228</v>
      </c>
      <c r="I281" s="58">
        <v>9</v>
      </c>
    </row>
    <row r="282" spans="1:9" ht="16.5" x14ac:dyDescent="0.15">
      <c r="A282" s="58">
        <v>82000220</v>
      </c>
      <c r="B282" s="58" t="s">
        <v>56</v>
      </c>
      <c r="C282" s="58">
        <v>100</v>
      </c>
      <c r="D282" s="58">
        <v>30</v>
      </c>
      <c r="E282" s="58">
        <v>9460</v>
      </c>
      <c r="F282" s="58">
        <v>20</v>
      </c>
      <c r="G282" s="58">
        <v>228</v>
      </c>
      <c r="H282" s="58">
        <v>240</v>
      </c>
      <c r="I282" s="58">
        <v>9</v>
      </c>
    </row>
    <row r="283" spans="1:9" ht="16.5" x14ac:dyDescent="0.15">
      <c r="A283" s="58">
        <v>82000381</v>
      </c>
      <c r="B283" s="58" t="s">
        <v>56</v>
      </c>
      <c r="C283" s="58">
        <v>150</v>
      </c>
      <c r="D283" s="58">
        <v>25</v>
      </c>
      <c r="E283" s="58">
        <v>9485</v>
      </c>
      <c r="F283" s="58">
        <v>21</v>
      </c>
      <c r="G283" s="58">
        <v>240</v>
      </c>
      <c r="H283" s="58">
        <v>252</v>
      </c>
      <c r="I283" s="58">
        <v>10</v>
      </c>
    </row>
    <row r="284" spans="1:9" ht="16.5" x14ac:dyDescent="0.15">
      <c r="A284" s="58">
        <v>82000382</v>
      </c>
      <c r="B284" s="58" t="s">
        <v>56</v>
      </c>
      <c r="C284" s="58">
        <v>200</v>
      </c>
      <c r="D284" s="58">
        <v>20</v>
      </c>
      <c r="E284" s="58">
        <v>9505</v>
      </c>
      <c r="F284" s="58">
        <v>22</v>
      </c>
      <c r="G284" s="58">
        <v>252</v>
      </c>
      <c r="H284" s="58">
        <v>264</v>
      </c>
      <c r="I284" s="58">
        <v>10</v>
      </c>
    </row>
    <row r="285" spans="1:9" ht="16.5" x14ac:dyDescent="0.15">
      <c r="A285" s="58">
        <v>82000383</v>
      </c>
      <c r="B285" s="58" t="s">
        <v>56</v>
      </c>
      <c r="C285" s="58">
        <v>250</v>
      </c>
      <c r="D285" s="58">
        <v>15</v>
      </c>
      <c r="E285" s="58">
        <v>9520</v>
      </c>
      <c r="F285" s="58">
        <v>23</v>
      </c>
      <c r="G285" s="58">
        <v>264</v>
      </c>
      <c r="H285" s="58">
        <v>276</v>
      </c>
      <c r="I285" s="58">
        <v>11</v>
      </c>
    </row>
    <row r="286" spans="1:9" ht="16.5" x14ac:dyDescent="0.15">
      <c r="A286" s="58">
        <v>82000384</v>
      </c>
      <c r="B286" s="58" t="s">
        <v>56</v>
      </c>
      <c r="C286" s="58">
        <v>300</v>
      </c>
      <c r="D286" s="58">
        <v>10</v>
      </c>
      <c r="E286" s="58">
        <v>9530</v>
      </c>
      <c r="F286" s="58">
        <v>24</v>
      </c>
      <c r="G286" s="58">
        <v>276</v>
      </c>
      <c r="H286" s="58">
        <v>288</v>
      </c>
      <c r="I286" s="58">
        <v>11</v>
      </c>
    </row>
    <row r="287" spans="1:9" ht="16.5" x14ac:dyDescent="0.15">
      <c r="A287" s="58">
        <v>82000385</v>
      </c>
      <c r="B287" s="58" t="s">
        <v>56</v>
      </c>
      <c r="C287" s="58">
        <v>350</v>
      </c>
      <c r="D287" s="58">
        <v>8</v>
      </c>
      <c r="E287" s="58">
        <v>9538</v>
      </c>
      <c r="F287" s="58">
        <v>25</v>
      </c>
      <c r="G287" s="58">
        <v>288</v>
      </c>
      <c r="H287" s="58">
        <v>300</v>
      </c>
      <c r="I287" s="58">
        <v>12</v>
      </c>
    </row>
    <row r="288" spans="1:9" ht="16.5" x14ac:dyDescent="0.15">
      <c r="A288" s="58">
        <v>82000386</v>
      </c>
      <c r="B288" s="58" t="s">
        <v>56</v>
      </c>
      <c r="C288" s="58">
        <v>400</v>
      </c>
      <c r="D288" s="58">
        <v>4</v>
      </c>
      <c r="E288" s="58">
        <v>9542</v>
      </c>
      <c r="F288" s="58">
        <v>26</v>
      </c>
      <c r="G288" s="58">
        <v>300</v>
      </c>
      <c r="H288" s="58">
        <v>312</v>
      </c>
      <c r="I288" s="58">
        <v>12</v>
      </c>
    </row>
    <row r="289" spans="1:9" ht="16.5" x14ac:dyDescent="0.15">
      <c r="A289" s="58">
        <v>82000221</v>
      </c>
      <c r="B289" s="58" t="s">
        <v>351</v>
      </c>
      <c r="C289" s="58">
        <v>0</v>
      </c>
      <c r="D289" s="58">
        <v>1000</v>
      </c>
      <c r="E289" s="58">
        <v>1000</v>
      </c>
      <c r="F289" s="58">
        <v>1</v>
      </c>
      <c r="G289" s="58">
        <v>1</v>
      </c>
      <c r="H289" s="58">
        <v>70</v>
      </c>
      <c r="I289" s="58">
        <v>1</v>
      </c>
    </row>
    <row r="290" spans="1:9" ht="16.5" x14ac:dyDescent="0.15">
      <c r="A290" s="58">
        <v>82000222</v>
      </c>
      <c r="B290" s="58" t="s">
        <v>351</v>
      </c>
      <c r="C290" s="58">
        <v>0</v>
      </c>
      <c r="D290" s="58">
        <v>950</v>
      </c>
      <c r="E290" s="58">
        <v>1950</v>
      </c>
      <c r="F290" s="58">
        <v>2</v>
      </c>
      <c r="G290" s="58">
        <v>70</v>
      </c>
      <c r="H290" s="58">
        <v>140</v>
      </c>
      <c r="I290" s="58">
        <v>1</v>
      </c>
    </row>
    <row r="291" spans="1:9" ht="16.5" x14ac:dyDescent="0.15">
      <c r="A291" s="58">
        <v>82000223</v>
      </c>
      <c r="B291" s="58" t="s">
        <v>351</v>
      </c>
      <c r="C291" s="58">
        <v>0</v>
      </c>
      <c r="D291" s="58">
        <v>900</v>
      </c>
      <c r="E291" s="58">
        <v>2850</v>
      </c>
      <c r="F291" s="58">
        <v>3</v>
      </c>
      <c r="G291" s="58">
        <v>140</v>
      </c>
      <c r="H291" s="58">
        <v>210</v>
      </c>
      <c r="I291" s="58">
        <v>1</v>
      </c>
    </row>
    <row r="292" spans="1:9" ht="16.5" x14ac:dyDescent="0.15">
      <c r="A292" s="58">
        <v>82000224</v>
      </c>
      <c r="B292" s="58" t="s">
        <v>351</v>
      </c>
      <c r="C292" s="58">
        <v>0</v>
      </c>
      <c r="D292" s="58">
        <v>850</v>
      </c>
      <c r="E292" s="58">
        <v>3700</v>
      </c>
      <c r="F292" s="58">
        <v>4</v>
      </c>
      <c r="G292" s="58">
        <v>210</v>
      </c>
      <c r="H292" s="58">
        <v>280</v>
      </c>
      <c r="I292" s="58">
        <v>2</v>
      </c>
    </row>
    <row r="293" spans="1:9" ht="16.5" x14ac:dyDescent="0.15">
      <c r="A293" s="58">
        <v>82000225</v>
      </c>
      <c r="B293" s="58" t="s">
        <v>351</v>
      </c>
      <c r="C293" s="58">
        <v>0</v>
      </c>
      <c r="D293" s="58">
        <v>800</v>
      </c>
      <c r="E293" s="58">
        <v>4500</v>
      </c>
      <c r="F293" s="58">
        <v>5</v>
      </c>
      <c r="G293" s="58">
        <v>280</v>
      </c>
      <c r="H293" s="58">
        <v>350</v>
      </c>
      <c r="I293" s="58">
        <v>2</v>
      </c>
    </row>
    <row r="294" spans="1:9" ht="16.5" x14ac:dyDescent="0.15">
      <c r="A294" s="58">
        <v>82000226</v>
      </c>
      <c r="B294" s="58" t="s">
        <v>351</v>
      </c>
      <c r="C294" s="58">
        <v>0</v>
      </c>
      <c r="D294" s="58">
        <v>750</v>
      </c>
      <c r="E294" s="58">
        <v>5250</v>
      </c>
      <c r="F294" s="58">
        <v>6</v>
      </c>
      <c r="G294" s="58">
        <v>350</v>
      </c>
      <c r="H294" s="58">
        <v>420</v>
      </c>
      <c r="I294" s="58">
        <v>2</v>
      </c>
    </row>
    <row r="295" spans="1:9" ht="16.5" x14ac:dyDescent="0.15">
      <c r="A295" s="58">
        <v>82000227</v>
      </c>
      <c r="B295" s="58" t="s">
        <v>351</v>
      </c>
      <c r="C295" s="58">
        <v>0</v>
      </c>
      <c r="D295" s="58">
        <v>700</v>
      </c>
      <c r="E295" s="58">
        <v>5950</v>
      </c>
      <c r="F295" s="58">
        <v>7</v>
      </c>
      <c r="G295" s="58">
        <v>420</v>
      </c>
      <c r="H295" s="58">
        <v>490</v>
      </c>
      <c r="I295" s="58">
        <v>3</v>
      </c>
    </row>
    <row r="296" spans="1:9" ht="16.5" x14ac:dyDescent="0.15">
      <c r="A296" s="58">
        <v>82000228</v>
      </c>
      <c r="B296" s="58" t="s">
        <v>351</v>
      </c>
      <c r="C296" s="58">
        <v>0</v>
      </c>
      <c r="D296" s="58">
        <v>650</v>
      </c>
      <c r="E296" s="58">
        <v>6600</v>
      </c>
      <c r="F296" s="58">
        <v>8</v>
      </c>
      <c r="G296" s="58">
        <v>490</v>
      </c>
      <c r="H296" s="58">
        <v>560</v>
      </c>
      <c r="I296" s="58">
        <v>3</v>
      </c>
    </row>
    <row r="297" spans="1:9" ht="16.5" x14ac:dyDescent="0.15">
      <c r="A297" s="58">
        <v>82000229</v>
      </c>
      <c r="B297" s="58" t="s">
        <v>351</v>
      </c>
      <c r="C297" s="58">
        <v>0</v>
      </c>
      <c r="D297" s="58">
        <v>600</v>
      </c>
      <c r="E297" s="58">
        <v>7200</v>
      </c>
      <c r="F297" s="58">
        <v>9</v>
      </c>
      <c r="G297" s="58">
        <v>560</v>
      </c>
      <c r="H297" s="58">
        <v>630</v>
      </c>
      <c r="I297" s="58">
        <v>4</v>
      </c>
    </row>
    <row r="298" spans="1:9" ht="16.5" x14ac:dyDescent="0.15">
      <c r="A298" s="58">
        <v>82000230</v>
      </c>
      <c r="B298" s="58" t="s">
        <v>351</v>
      </c>
      <c r="C298" s="58">
        <v>80</v>
      </c>
      <c r="D298" s="58">
        <v>550</v>
      </c>
      <c r="E298" s="58">
        <v>7750</v>
      </c>
      <c r="F298" s="58">
        <v>10</v>
      </c>
      <c r="G298" s="58">
        <v>630</v>
      </c>
      <c r="H298" s="58">
        <v>700</v>
      </c>
      <c r="I298" s="58">
        <v>4</v>
      </c>
    </row>
    <row r="299" spans="1:9" ht="16.5" x14ac:dyDescent="0.15">
      <c r="A299" s="58">
        <v>82000231</v>
      </c>
      <c r="B299" s="58" t="s">
        <v>351</v>
      </c>
      <c r="C299" s="58">
        <v>50</v>
      </c>
      <c r="D299" s="58">
        <v>400</v>
      </c>
      <c r="E299" s="58">
        <v>8150</v>
      </c>
      <c r="F299" s="58">
        <v>11</v>
      </c>
      <c r="G299" s="58">
        <v>700</v>
      </c>
      <c r="H299" s="58">
        <v>770</v>
      </c>
      <c r="I299" s="58">
        <v>5</v>
      </c>
    </row>
    <row r="300" spans="1:9" ht="16.5" x14ac:dyDescent="0.15">
      <c r="A300" s="58">
        <v>82000232</v>
      </c>
      <c r="B300" s="58" t="s">
        <v>351</v>
      </c>
      <c r="C300" s="58">
        <v>80</v>
      </c>
      <c r="D300" s="58">
        <v>300</v>
      </c>
      <c r="E300" s="58">
        <v>8450</v>
      </c>
      <c r="F300" s="58">
        <v>12</v>
      </c>
      <c r="G300" s="58">
        <v>770</v>
      </c>
      <c r="H300" s="58">
        <v>840</v>
      </c>
      <c r="I300" s="58">
        <v>5</v>
      </c>
    </row>
    <row r="301" spans="1:9" ht="16.5" x14ac:dyDescent="0.15">
      <c r="A301" s="58">
        <v>82000233</v>
      </c>
      <c r="B301" s="58" t="s">
        <v>351</v>
      </c>
      <c r="C301" s="58">
        <v>50</v>
      </c>
      <c r="D301" s="58">
        <v>250</v>
      </c>
      <c r="E301" s="58">
        <v>8700</v>
      </c>
      <c r="F301" s="58">
        <v>13</v>
      </c>
      <c r="G301" s="58">
        <v>840</v>
      </c>
      <c r="H301" s="58">
        <v>910</v>
      </c>
      <c r="I301" s="58">
        <v>6</v>
      </c>
    </row>
    <row r="302" spans="1:9" ht="16.5" x14ac:dyDescent="0.15">
      <c r="A302" s="58">
        <v>82000234</v>
      </c>
      <c r="B302" s="58" t="s">
        <v>351</v>
      </c>
      <c r="C302" s="58">
        <v>80</v>
      </c>
      <c r="D302" s="58">
        <v>200</v>
      </c>
      <c r="E302" s="58">
        <v>8900</v>
      </c>
      <c r="F302" s="58">
        <v>14</v>
      </c>
      <c r="G302" s="58">
        <v>910</v>
      </c>
      <c r="H302" s="58">
        <v>980</v>
      </c>
      <c r="I302" s="58">
        <v>6</v>
      </c>
    </row>
    <row r="303" spans="1:9" ht="16.5" x14ac:dyDescent="0.15">
      <c r="A303" s="58">
        <v>82000235</v>
      </c>
      <c r="B303" s="58" t="s">
        <v>351</v>
      </c>
      <c r="C303" s="58">
        <v>80</v>
      </c>
      <c r="D303" s="58">
        <v>160</v>
      </c>
      <c r="E303" s="58">
        <v>9060</v>
      </c>
      <c r="F303" s="58">
        <v>15</v>
      </c>
      <c r="G303" s="58">
        <v>980</v>
      </c>
      <c r="H303" s="58">
        <v>1050</v>
      </c>
      <c r="I303" s="58">
        <v>7</v>
      </c>
    </row>
    <row r="304" spans="1:9" ht="16.5" x14ac:dyDescent="0.15">
      <c r="A304" s="58">
        <v>82000236</v>
      </c>
      <c r="B304" s="58" t="s">
        <v>351</v>
      </c>
      <c r="C304" s="58">
        <v>100</v>
      </c>
      <c r="D304" s="58">
        <v>130</v>
      </c>
      <c r="E304" s="58">
        <v>9190</v>
      </c>
      <c r="F304" s="58">
        <v>16</v>
      </c>
      <c r="G304" s="58">
        <v>1050</v>
      </c>
      <c r="H304" s="58">
        <v>1120</v>
      </c>
      <c r="I304" s="58">
        <v>7</v>
      </c>
    </row>
    <row r="305" spans="1:9" ht="16.5" x14ac:dyDescent="0.15">
      <c r="A305" s="58">
        <v>82000237</v>
      </c>
      <c r="B305" s="58" t="s">
        <v>351</v>
      </c>
      <c r="C305" s="58">
        <v>80</v>
      </c>
      <c r="D305" s="58">
        <v>100</v>
      </c>
      <c r="E305" s="58">
        <v>9290</v>
      </c>
      <c r="F305" s="58">
        <v>17</v>
      </c>
      <c r="G305" s="58">
        <v>1120</v>
      </c>
      <c r="H305" s="58">
        <v>1190</v>
      </c>
      <c r="I305" s="58">
        <v>8</v>
      </c>
    </row>
    <row r="306" spans="1:9" ht="16.5" x14ac:dyDescent="0.15">
      <c r="A306" s="58">
        <v>82000238</v>
      </c>
      <c r="B306" s="58" t="s">
        <v>351</v>
      </c>
      <c r="C306" s="58">
        <v>100</v>
      </c>
      <c r="D306" s="58">
        <v>80</v>
      </c>
      <c r="E306" s="58">
        <v>9370</v>
      </c>
      <c r="F306" s="58">
        <v>18</v>
      </c>
      <c r="G306" s="58">
        <v>1190</v>
      </c>
      <c r="H306" s="58">
        <v>1260</v>
      </c>
      <c r="I306" s="58">
        <v>8</v>
      </c>
    </row>
    <row r="307" spans="1:9" ht="16.5" x14ac:dyDescent="0.15">
      <c r="A307" s="58">
        <v>82000239</v>
      </c>
      <c r="B307" s="58" t="s">
        <v>351</v>
      </c>
      <c r="C307" s="58">
        <v>80</v>
      </c>
      <c r="D307" s="58">
        <v>60</v>
      </c>
      <c r="E307" s="58">
        <v>9430</v>
      </c>
      <c r="F307" s="58">
        <v>19</v>
      </c>
      <c r="G307" s="58">
        <v>1260</v>
      </c>
      <c r="H307" s="58">
        <v>1330</v>
      </c>
      <c r="I307" s="58">
        <v>9</v>
      </c>
    </row>
    <row r="308" spans="1:9" ht="16.5" x14ac:dyDescent="0.15">
      <c r="A308" s="58">
        <v>82000240</v>
      </c>
      <c r="B308" s="58" t="s">
        <v>351</v>
      </c>
      <c r="C308" s="58">
        <v>150</v>
      </c>
      <c r="D308" s="58">
        <v>30</v>
      </c>
      <c r="E308" s="58">
        <v>9460</v>
      </c>
      <c r="F308" s="58">
        <v>20</v>
      </c>
      <c r="G308" s="58">
        <v>1330</v>
      </c>
      <c r="H308" s="58">
        <v>1400</v>
      </c>
      <c r="I308" s="58">
        <v>9</v>
      </c>
    </row>
    <row r="309" spans="1:9" ht="16.5" x14ac:dyDescent="0.15">
      <c r="A309" s="58">
        <v>82000387</v>
      </c>
      <c r="B309" s="58" t="s">
        <v>351</v>
      </c>
      <c r="C309" s="58">
        <v>150</v>
      </c>
      <c r="D309" s="58">
        <v>25</v>
      </c>
      <c r="E309" s="58">
        <v>9485</v>
      </c>
      <c r="F309" s="58">
        <v>21</v>
      </c>
      <c r="G309" s="58">
        <v>1400</v>
      </c>
      <c r="H309" s="58">
        <v>1470</v>
      </c>
      <c r="I309" s="58">
        <v>10</v>
      </c>
    </row>
    <row r="310" spans="1:9" ht="16.5" x14ac:dyDescent="0.15">
      <c r="A310" s="58">
        <v>82000388</v>
      </c>
      <c r="B310" s="58" t="s">
        <v>351</v>
      </c>
      <c r="C310" s="58">
        <v>200</v>
      </c>
      <c r="D310" s="58">
        <v>20</v>
      </c>
      <c r="E310" s="58">
        <v>9505</v>
      </c>
      <c r="F310" s="58">
        <v>22</v>
      </c>
      <c r="G310" s="58">
        <v>1470</v>
      </c>
      <c r="H310" s="58">
        <v>1540</v>
      </c>
      <c r="I310" s="58">
        <v>10</v>
      </c>
    </row>
    <row r="311" spans="1:9" ht="16.5" x14ac:dyDescent="0.15">
      <c r="A311" s="58">
        <v>82000389</v>
      </c>
      <c r="B311" s="58" t="s">
        <v>351</v>
      </c>
      <c r="C311" s="58">
        <v>250</v>
      </c>
      <c r="D311" s="58">
        <v>15</v>
      </c>
      <c r="E311" s="58">
        <v>9520</v>
      </c>
      <c r="F311" s="58">
        <v>23</v>
      </c>
      <c r="G311" s="58">
        <v>1540</v>
      </c>
      <c r="H311" s="58">
        <v>1610</v>
      </c>
      <c r="I311" s="58">
        <v>11</v>
      </c>
    </row>
    <row r="312" spans="1:9" ht="16.5" x14ac:dyDescent="0.15">
      <c r="A312" s="58">
        <v>82000390</v>
      </c>
      <c r="B312" s="58" t="s">
        <v>351</v>
      </c>
      <c r="C312" s="58">
        <v>300</v>
      </c>
      <c r="D312" s="58">
        <v>10</v>
      </c>
      <c r="E312" s="58">
        <v>9530</v>
      </c>
      <c r="F312" s="58">
        <v>24</v>
      </c>
      <c r="G312" s="58">
        <v>1610</v>
      </c>
      <c r="H312" s="58">
        <v>1680</v>
      </c>
      <c r="I312" s="58">
        <v>11</v>
      </c>
    </row>
    <row r="313" spans="1:9" ht="16.5" x14ac:dyDescent="0.15">
      <c r="A313" s="58">
        <v>82000391</v>
      </c>
      <c r="B313" s="58" t="s">
        <v>351</v>
      </c>
      <c r="C313" s="58">
        <v>350</v>
      </c>
      <c r="D313" s="58">
        <v>8</v>
      </c>
      <c r="E313" s="58">
        <v>9538</v>
      </c>
      <c r="F313" s="58">
        <v>25</v>
      </c>
      <c r="G313" s="58">
        <v>1680</v>
      </c>
      <c r="H313" s="58">
        <v>1750</v>
      </c>
      <c r="I313" s="58">
        <v>12</v>
      </c>
    </row>
    <row r="314" spans="1:9" ht="16.5" x14ac:dyDescent="0.15">
      <c r="A314" s="58">
        <v>82000392</v>
      </c>
      <c r="B314" s="58" t="s">
        <v>351</v>
      </c>
      <c r="C314" s="58">
        <v>400</v>
      </c>
      <c r="D314" s="58">
        <v>4</v>
      </c>
      <c r="E314" s="58">
        <v>9542</v>
      </c>
      <c r="F314" s="58">
        <v>26</v>
      </c>
      <c r="G314" s="58">
        <v>1750</v>
      </c>
      <c r="H314" s="58">
        <v>1820</v>
      </c>
      <c r="I314" s="58">
        <v>12</v>
      </c>
    </row>
    <row r="315" spans="1:9" ht="16.5" x14ac:dyDescent="0.15">
      <c r="A315" s="58">
        <v>82000241</v>
      </c>
      <c r="B315" s="58" t="s">
        <v>104</v>
      </c>
      <c r="C315" s="58">
        <v>0</v>
      </c>
      <c r="D315" s="58">
        <v>1000</v>
      </c>
      <c r="E315" s="58">
        <v>1000</v>
      </c>
      <c r="F315" s="58">
        <v>1</v>
      </c>
      <c r="G315" s="58">
        <v>1</v>
      </c>
      <c r="H315" s="58">
        <v>16</v>
      </c>
      <c r="I315" s="58">
        <v>1</v>
      </c>
    </row>
    <row r="316" spans="1:9" ht="16.5" x14ac:dyDescent="0.15">
      <c r="A316" s="58">
        <v>82000242</v>
      </c>
      <c r="B316" s="58" t="s">
        <v>104</v>
      </c>
      <c r="C316" s="58">
        <v>50</v>
      </c>
      <c r="D316" s="58">
        <v>950</v>
      </c>
      <c r="E316" s="58">
        <v>1950</v>
      </c>
      <c r="F316" s="58">
        <v>2</v>
      </c>
      <c r="G316" s="58">
        <v>16</v>
      </c>
      <c r="H316" s="58">
        <v>32</v>
      </c>
      <c r="I316" s="58">
        <v>1</v>
      </c>
    </row>
    <row r="317" spans="1:9" ht="16.5" x14ac:dyDescent="0.15">
      <c r="A317" s="58">
        <v>82000243</v>
      </c>
      <c r="B317" s="58" t="s">
        <v>104</v>
      </c>
      <c r="C317" s="58">
        <v>50</v>
      </c>
      <c r="D317" s="58">
        <v>900</v>
      </c>
      <c r="E317" s="58">
        <v>2850</v>
      </c>
      <c r="F317" s="58">
        <v>3</v>
      </c>
      <c r="G317" s="58">
        <v>32</v>
      </c>
      <c r="H317" s="58">
        <v>48</v>
      </c>
      <c r="I317" s="58">
        <v>1</v>
      </c>
    </row>
    <row r="318" spans="1:9" ht="16.5" x14ac:dyDescent="0.15">
      <c r="A318" s="58">
        <v>82000244</v>
      </c>
      <c r="B318" s="58" t="s">
        <v>104</v>
      </c>
      <c r="C318" s="58">
        <v>50</v>
      </c>
      <c r="D318" s="58">
        <v>850</v>
      </c>
      <c r="E318" s="58">
        <v>3700</v>
      </c>
      <c r="F318" s="58">
        <v>4</v>
      </c>
      <c r="G318" s="58">
        <v>48</v>
      </c>
      <c r="H318" s="58">
        <v>64</v>
      </c>
      <c r="I318" s="58">
        <v>2</v>
      </c>
    </row>
    <row r="319" spans="1:9" ht="16.5" x14ac:dyDescent="0.15">
      <c r="A319" s="58">
        <v>82000245</v>
      </c>
      <c r="B319" s="58" t="s">
        <v>104</v>
      </c>
      <c r="C319" s="58">
        <v>50</v>
      </c>
      <c r="D319" s="58">
        <v>800</v>
      </c>
      <c r="E319" s="58">
        <v>4500</v>
      </c>
      <c r="F319" s="58">
        <v>5</v>
      </c>
      <c r="G319" s="58">
        <v>64</v>
      </c>
      <c r="H319" s="58">
        <v>80</v>
      </c>
      <c r="I319" s="58">
        <v>2</v>
      </c>
    </row>
    <row r="320" spans="1:9" ht="16.5" x14ac:dyDescent="0.15">
      <c r="A320" s="58">
        <v>82000246</v>
      </c>
      <c r="B320" s="58" t="s">
        <v>104</v>
      </c>
      <c r="C320" s="58">
        <v>50</v>
      </c>
      <c r="D320" s="58">
        <v>750</v>
      </c>
      <c r="E320" s="58">
        <v>5250</v>
      </c>
      <c r="F320" s="58">
        <v>6</v>
      </c>
      <c r="G320" s="58">
        <v>80</v>
      </c>
      <c r="H320" s="58">
        <v>96</v>
      </c>
      <c r="I320" s="58">
        <v>2</v>
      </c>
    </row>
    <row r="321" spans="1:9" ht="16.5" x14ac:dyDescent="0.15">
      <c r="A321" s="58">
        <v>82000247</v>
      </c>
      <c r="B321" s="58" t="s">
        <v>104</v>
      </c>
      <c r="C321" s="58">
        <v>50</v>
      </c>
      <c r="D321" s="58">
        <v>700</v>
      </c>
      <c r="E321" s="58">
        <v>5950</v>
      </c>
      <c r="F321" s="58">
        <v>7</v>
      </c>
      <c r="G321" s="58">
        <v>96</v>
      </c>
      <c r="H321" s="58">
        <v>112</v>
      </c>
      <c r="I321" s="58">
        <v>3</v>
      </c>
    </row>
    <row r="322" spans="1:9" ht="16.5" x14ac:dyDescent="0.15">
      <c r="A322" s="58">
        <v>82000248</v>
      </c>
      <c r="B322" s="58" t="s">
        <v>104</v>
      </c>
      <c r="C322" s="58">
        <v>50</v>
      </c>
      <c r="D322" s="58">
        <v>650</v>
      </c>
      <c r="E322" s="58">
        <v>6600</v>
      </c>
      <c r="F322" s="58">
        <v>8</v>
      </c>
      <c r="G322" s="58">
        <v>112</v>
      </c>
      <c r="H322" s="58">
        <v>128</v>
      </c>
      <c r="I322" s="58">
        <v>3</v>
      </c>
    </row>
    <row r="323" spans="1:9" x14ac:dyDescent="0.15">
      <c r="A323">
        <v>82000249</v>
      </c>
      <c r="B323" t="s">
        <v>104</v>
      </c>
      <c r="C323">
        <v>50</v>
      </c>
      <c r="D323">
        <v>600</v>
      </c>
      <c r="E323">
        <v>7200</v>
      </c>
      <c r="F323">
        <v>9</v>
      </c>
      <c r="G323">
        <v>128</v>
      </c>
      <c r="H323">
        <v>144</v>
      </c>
      <c r="I323">
        <v>4</v>
      </c>
    </row>
    <row r="324" spans="1:9" x14ac:dyDescent="0.15">
      <c r="A324">
        <v>82000250</v>
      </c>
      <c r="B324" t="s">
        <v>104</v>
      </c>
      <c r="C324">
        <v>200</v>
      </c>
      <c r="D324">
        <v>550</v>
      </c>
      <c r="E324">
        <v>7750</v>
      </c>
      <c r="F324">
        <v>10</v>
      </c>
      <c r="G324">
        <v>144</v>
      </c>
      <c r="H324">
        <v>160</v>
      </c>
      <c r="I324">
        <v>4</v>
      </c>
    </row>
    <row r="325" spans="1:9" x14ac:dyDescent="0.15">
      <c r="A325">
        <v>82000251</v>
      </c>
      <c r="B325" t="s">
        <v>104</v>
      </c>
      <c r="C325">
        <v>150</v>
      </c>
      <c r="D325">
        <v>400</v>
      </c>
      <c r="E325">
        <v>8150</v>
      </c>
      <c r="F325">
        <v>11</v>
      </c>
      <c r="G325">
        <v>160</v>
      </c>
      <c r="H325">
        <v>176</v>
      </c>
      <c r="I325">
        <v>5</v>
      </c>
    </row>
    <row r="326" spans="1:9" x14ac:dyDescent="0.15">
      <c r="A326">
        <v>82000252</v>
      </c>
      <c r="B326" t="s">
        <v>104</v>
      </c>
      <c r="C326">
        <v>200</v>
      </c>
      <c r="D326">
        <v>300</v>
      </c>
      <c r="E326">
        <v>8450</v>
      </c>
      <c r="F326">
        <v>12</v>
      </c>
      <c r="G326">
        <v>176</v>
      </c>
      <c r="H326">
        <v>192</v>
      </c>
      <c r="I326">
        <v>5</v>
      </c>
    </row>
    <row r="327" spans="1:9" x14ac:dyDescent="0.15">
      <c r="A327">
        <v>82000253</v>
      </c>
      <c r="B327" t="s">
        <v>104</v>
      </c>
      <c r="C327">
        <v>150</v>
      </c>
      <c r="D327">
        <v>250</v>
      </c>
      <c r="E327">
        <v>8700</v>
      </c>
      <c r="F327">
        <v>13</v>
      </c>
      <c r="G327">
        <v>192</v>
      </c>
      <c r="H327">
        <v>208</v>
      </c>
      <c r="I327">
        <v>6</v>
      </c>
    </row>
    <row r="328" spans="1:9" x14ac:dyDescent="0.15">
      <c r="A328">
        <v>82000254</v>
      </c>
      <c r="B328" t="s">
        <v>104</v>
      </c>
      <c r="C328">
        <v>200</v>
      </c>
      <c r="D328">
        <v>200</v>
      </c>
      <c r="E328">
        <v>8900</v>
      </c>
      <c r="F328">
        <v>14</v>
      </c>
      <c r="G328">
        <v>208</v>
      </c>
      <c r="H328">
        <v>224</v>
      </c>
      <c r="I328">
        <v>6</v>
      </c>
    </row>
    <row r="329" spans="1:9" x14ac:dyDescent="0.15">
      <c r="A329">
        <v>82000255</v>
      </c>
      <c r="B329" t="s">
        <v>104</v>
      </c>
      <c r="C329">
        <v>200</v>
      </c>
      <c r="D329">
        <v>160</v>
      </c>
      <c r="E329">
        <v>9060</v>
      </c>
      <c r="F329">
        <v>15</v>
      </c>
      <c r="G329">
        <v>224</v>
      </c>
      <c r="H329">
        <v>240</v>
      </c>
      <c r="I329">
        <v>7</v>
      </c>
    </row>
    <row r="330" spans="1:9" x14ac:dyDescent="0.15">
      <c r="A330">
        <v>82000256</v>
      </c>
      <c r="B330" t="s">
        <v>104</v>
      </c>
      <c r="C330">
        <v>250</v>
      </c>
      <c r="D330">
        <v>130</v>
      </c>
      <c r="E330">
        <v>9190</v>
      </c>
      <c r="F330">
        <v>16</v>
      </c>
      <c r="G330">
        <v>240</v>
      </c>
      <c r="H330">
        <v>256</v>
      </c>
      <c r="I330">
        <v>7</v>
      </c>
    </row>
    <row r="331" spans="1:9" x14ac:dyDescent="0.15">
      <c r="A331">
        <v>82000257</v>
      </c>
      <c r="B331" t="s">
        <v>104</v>
      </c>
      <c r="C331">
        <v>200</v>
      </c>
      <c r="D331">
        <v>100</v>
      </c>
      <c r="E331">
        <v>9290</v>
      </c>
      <c r="F331">
        <v>17</v>
      </c>
      <c r="G331">
        <v>256</v>
      </c>
      <c r="H331">
        <v>272</v>
      </c>
      <c r="I331">
        <v>8</v>
      </c>
    </row>
    <row r="332" spans="1:9" x14ac:dyDescent="0.15">
      <c r="A332">
        <v>82000258</v>
      </c>
      <c r="B332" t="s">
        <v>104</v>
      </c>
      <c r="C332">
        <v>250</v>
      </c>
      <c r="D332">
        <v>80</v>
      </c>
      <c r="E332">
        <v>9370</v>
      </c>
      <c r="F332">
        <v>18</v>
      </c>
      <c r="G332">
        <v>272</v>
      </c>
      <c r="H332">
        <v>288</v>
      </c>
      <c r="I332">
        <v>8</v>
      </c>
    </row>
    <row r="333" spans="1:9" x14ac:dyDescent="0.15">
      <c r="A333">
        <v>82000259</v>
      </c>
      <c r="B333" t="s">
        <v>104</v>
      </c>
      <c r="C333">
        <v>350</v>
      </c>
      <c r="D333">
        <v>60</v>
      </c>
      <c r="E333">
        <v>9430</v>
      </c>
      <c r="F333">
        <v>19</v>
      </c>
      <c r="G333">
        <v>288</v>
      </c>
      <c r="H333">
        <v>304</v>
      </c>
      <c r="I333">
        <v>9</v>
      </c>
    </row>
    <row r="334" spans="1:9" x14ac:dyDescent="0.15">
      <c r="A334">
        <v>82000260</v>
      </c>
      <c r="B334" t="s">
        <v>104</v>
      </c>
      <c r="C334">
        <v>450</v>
      </c>
      <c r="D334">
        <v>30</v>
      </c>
      <c r="E334">
        <v>9460</v>
      </c>
      <c r="F334">
        <v>20</v>
      </c>
      <c r="G334">
        <v>304</v>
      </c>
      <c r="H334">
        <v>320</v>
      </c>
      <c r="I334">
        <v>9</v>
      </c>
    </row>
    <row r="335" spans="1:9" x14ac:dyDescent="0.15">
      <c r="A335">
        <v>82000393</v>
      </c>
      <c r="B335" t="s">
        <v>104</v>
      </c>
      <c r="C335">
        <v>550</v>
      </c>
      <c r="D335">
        <v>25</v>
      </c>
      <c r="E335">
        <v>9485</v>
      </c>
      <c r="F335">
        <v>21</v>
      </c>
      <c r="G335">
        <v>320</v>
      </c>
      <c r="H335">
        <v>336</v>
      </c>
      <c r="I335">
        <v>10</v>
      </c>
    </row>
    <row r="336" spans="1:9" x14ac:dyDescent="0.15">
      <c r="A336">
        <v>82000394</v>
      </c>
      <c r="B336" t="s">
        <v>104</v>
      </c>
      <c r="C336">
        <v>650</v>
      </c>
      <c r="D336">
        <v>20</v>
      </c>
      <c r="E336">
        <v>9505</v>
      </c>
      <c r="F336">
        <v>22</v>
      </c>
      <c r="G336">
        <v>336</v>
      </c>
      <c r="H336">
        <v>352</v>
      </c>
      <c r="I336">
        <v>10</v>
      </c>
    </row>
    <row r="337" spans="1:9" x14ac:dyDescent="0.15">
      <c r="A337">
        <v>82000395</v>
      </c>
      <c r="B337" t="s">
        <v>104</v>
      </c>
      <c r="C337">
        <v>750</v>
      </c>
      <c r="D337">
        <v>15</v>
      </c>
      <c r="E337">
        <v>9520</v>
      </c>
      <c r="F337">
        <v>23</v>
      </c>
      <c r="G337">
        <v>352</v>
      </c>
      <c r="H337">
        <v>368</v>
      </c>
      <c r="I337">
        <v>11</v>
      </c>
    </row>
    <row r="338" spans="1:9" x14ac:dyDescent="0.15">
      <c r="A338">
        <v>82000396</v>
      </c>
      <c r="B338" t="s">
        <v>104</v>
      </c>
      <c r="C338">
        <v>850</v>
      </c>
      <c r="D338">
        <v>10</v>
      </c>
      <c r="E338">
        <v>9530</v>
      </c>
      <c r="F338">
        <v>24</v>
      </c>
      <c r="G338">
        <v>368</v>
      </c>
      <c r="H338">
        <v>384</v>
      </c>
      <c r="I338">
        <v>11</v>
      </c>
    </row>
    <row r="339" spans="1:9" x14ac:dyDescent="0.15">
      <c r="A339">
        <v>82000397</v>
      </c>
      <c r="B339" t="s">
        <v>104</v>
      </c>
      <c r="C339">
        <v>950</v>
      </c>
      <c r="D339">
        <v>8</v>
      </c>
      <c r="E339">
        <v>9538</v>
      </c>
      <c r="F339">
        <v>25</v>
      </c>
      <c r="G339">
        <v>384</v>
      </c>
      <c r="H339">
        <v>400</v>
      </c>
      <c r="I339">
        <v>12</v>
      </c>
    </row>
    <row r="340" spans="1:9" x14ac:dyDescent="0.15">
      <c r="A340">
        <v>82000398</v>
      </c>
      <c r="B340" t="s">
        <v>104</v>
      </c>
      <c r="C340">
        <v>1050</v>
      </c>
      <c r="D340">
        <v>4</v>
      </c>
      <c r="E340">
        <v>9542</v>
      </c>
      <c r="F340">
        <v>26</v>
      </c>
      <c r="G340">
        <v>400</v>
      </c>
      <c r="H340">
        <v>416</v>
      </c>
      <c r="I340">
        <v>12</v>
      </c>
    </row>
    <row r="341" spans="1:9" x14ac:dyDescent="0.15">
      <c r="A341">
        <v>82000261</v>
      </c>
      <c r="B341" t="s">
        <v>106</v>
      </c>
      <c r="C341">
        <v>50</v>
      </c>
      <c r="D341">
        <v>1000</v>
      </c>
      <c r="E341">
        <v>1000</v>
      </c>
      <c r="F341">
        <v>1</v>
      </c>
      <c r="G341">
        <v>1</v>
      </c>
      <c r="H341">
        <v>16</v>
      </c>
      <c r="I341">
        <v>1</v>
      </c>
    </row>
    <row r="342" spans="1:9" x14ac:dyDescent="0.15">
      <c r="A342">
        <v>82000262</v>
      </c>
      <c r="B342" t="s">
        <v>106</v>
      </c>
      <c r="C342">
        <v>50</v>
      </c>
      <c r="D342">
        <v>950</v>
      </c>
      <c r="E342">
        <v>1950</v>
      </c>
      <c r="F342">
        <v>2</v>
      </c>
      <c r="G342">
        <v>16</v>
      </c>
      <c r="H342">
        <v>32</v>
      </c>
      <c r="I342">
        <v>1</v>
      </c>
    </row>
    <row r="343" spans="1:9" x14ac:dyDescent="0.15">
      <c r="A343">
        <v>82000263</v>
      </c>
      <c r="B343" t="s">
        <v>106</v>
      </c>
      <c r="C343">
        <v>50</v>
      </c>
      <c r="D343">
        <v>900</v>
      </c>
      <c r="E343">
        <v>2850</v>
      </c>
      <c r="F343">
        <v>3</v>
      </c>
      <c r="G343">
        <v>32</v>
      </c>
      <c r="H343">
        <v>48</v>
      </c>
      <c r="I343">
        <v>1</v>
      </c>
    </row>
    <row r="344" spans="1:9" x14ac:dyDescent="0.15">
      <c r="A344">
        <v>82000264</v>
      </c>
      <c r="B344" t="s">
        <v>106</v>
      </c>
      <c r="C344">
        <v>50</v>
      </c>
      <c r="D344">
        <v>850</v>
      </c>
      <c r="E344">
        <v>3700</v>
      </c>
      <c r="F344">
        <v>4</v>
      </c>
      <c r="G344">
        <v>48</v>
      </c>
      <c r="H344">
        <v>64</v>
      </c>
      <c r="I344">
        <v>2</v>
      </c>
    </row>
    <row r="345" spans="1:9" x14ac:dyDescent="0.15">
      <c r="A345">
        <v>82000265</v>
      </c>
      <c r="B345" t="s">
        <v>106</v>
      </c>
      <c r="C345">
        <v>50</v>
      </c>
      <c r="D345">
        <v>800</v>
      </c>
      <c r="E345">
        <v>4500</v>
      </c>
      <c r="F345">
        <v>5</v>
      </c>
      <c r="G345">
        <v>64</v>
      </c>
      <c r="H345">
        <v>80</v>
      </c>
      <c r="I345">
        <v>2</v>
      </c>
    </row>
    <row r="346" spans="1:9" x14ac:dyDescent="0.15">
      <c r="A346">
        <v>82000266</v>
      </c>
      <c r="B346" t="s">
        <v>106</v>
      </c>
      <c r="C346">
        <v>50</v>
      </c>
      <c r="D346">
        <v>750</v>
      </c>
      <c r="E346">
        <v>5250</v>
      </c>
      <c r="F346">
        <v>6</v>
      </c>
      <c r="G346">
        <v>80</v>
      </c>
      <c r="H346">
        <v>96</v>
      </c>
      <c r="I346">
        <v>2</v>
      </c>
    </row>
    <row r="347" spans="1:9" x14ac:dyDescent="0.15">
      <c r="A347">
        <v>82000267</v>
      </c>
      <c r="B347" t="s">
        <v>106</v>
      </c>
      <c r="C347">
        <v>50</v>
      </c>
      <c r="D347">
        <v>700</v>
      </c>
      <c r="E347">
        <v>5950</v>
      </c>
      <c r="F347">
        <v>7</v>
      </c>
      <c r="G347">
        <v>96</v>
      </c>
      <c r="H347">
        <v>112</v>
      </c>
      <c r="I347">
        <v>3</v>
      </c>
    </row>
    <row r="348" spans="1:9" x14ac:dyDescent="0.15">
      <c r="A348">
        <v>82000268</v>
      </c>
      <c r="B348" t="s">
        <v>106</v>
      </c>
      <c r="C348">
        <v>50</v>
      </c>
      <c r="D348">
        <v>650</v>
      </c>
      <c r="E348">
        <v>6600</v>
      </c>
      <c r="F348">
        <v>8</v>
      </c>
      <c r="G348">
        <v>112</v>
      </c>
      <c r="H348">
        <v>128</v>
      </c>
      <c r="I348">
        <v>3</v>
      </c>
    </row>
    <row r="349" spans="1:9" x14ac:dyDescent="0.15">
      <c r="A349">
        <v>82000269</v>
      </c>
      <c r="B349" t="s">
        <v>106</v>
      </c>
      <c r="C349">
        <v>50</v>
      </c>
      <c r="D349">
        <v>600</v>
      </c>
      <c r="E349">
        <v>7200</v>
      </c>
      <c r="F349">
        <v>9</v>
      </c>
      <c r="G349">
        <v>128</v>
      </c>
      <c r="H349">
        <v>144</v>
      </c>
      <c r="I349">
        <v>4</v>
      </c>
    </row>
    <row r="350" spans="1:9" x14ac:dyDescent="0.15">
      <c r="A350">
        <v>82000270</v>
      </c>
      <c r="B350" t="s">
        <v>106</v>
      </c>
      <c r="C350">
        <v>200</v>
      </c>
      <c r="D350">
        <v>550</v>
      </c>
      <c r="E350">
        <v>7750</v>
      </c>
      <c r="F350">
        <v>10</v>
      </c>
      <c r="G350">
        <v>144</v>
      </c>
      <c r="H350">
        <v>160</v>
      </c>
      <c r="I350">
        <v>4</v>
      </c>
    </row>
    <row r="351" spans="1:9" x14ac:dyDescent="0.15">
      <c r="A351">
        <v>82000271</v>
      </c>
      <c r="B351" t="s">
        <v>106</v>
      </c>
      <c r="C351">
        <v>150</v>
      </c>
      <c r="D351">
        <v>400</v>
      </c>
      <c r="E351">
        <v>8150</v>
      </c>
      <c r="F351">
        <v>11</v>
      </c>
      <c r="G351">
        <v>160</v>
      </c>
      <c r="H351">
        <v>176</v>
      </c>
      <c r="I351">
        <v>5</v>
      </c>
    </row>
    <row r="352" spans="1:9" x14ac:dyDescent="0.15">
      <c r="A352">
        <v>82000272</v>
      </c>
      <c r="B352" t="s">
        <v>106</v>
      </c>
      <c r="C352">
        <v>200</v>
      </c>
      <c r="D352">
        <v>300</v>
      </c>
      <c r="E352">
        <v>8450</v>
      </c>
      <c r="F352">
        <v>12</v>
      </c>
      <c r="G352">
        <v>176</v>
      </c>
      <c r="H352">
        <v>192</v>
      </c>
      <c r="I352">
        <v>5</v>
      </c>
    </row>
    <row r="353" spans="1:9" x14ac:dyDescent="0.15">
      <c r="A353">
        <v>82000273</v>
      </c>
      <c r="B353" t="s">
        <v>106</v>
      </c>
      <c r="C353">
        <v>150</v>
      </c>
      <c r="D353">
        <v>250</v>
      </c>
      <c r="E353">
        <v>8700</v>
      </c>
      <c r="F353">
        <v>13</v>
      </c>
      <c r="G353">
        <v>192</v>
      </c>
      <c r="H353">
        <v>208</v>
      </c>
      <c r="I353">
        <v>6</v>
      </c>
    </row>
    <row r="354" spans="1:9" x14ac:dyDescent="0.15">
      <c r="A354">
        <v>82000274</v>
      </c>
      <c r="B354" t="s">
        <v>106</v>
      </c>
      <c r="C354">
        <v>200</v>
      </c>
      <c r="D354">
        <v>200</v>
      </c>
      <c r="E354">
        <v>8900</v>
      </c>
      <c r="F354">
        <v>14</v>
      </c>
      <c r="G354">
        <v>208</v>
      </c>
      <c r="H354">
        <v>224</v>
      </c>
      <c r="I354">
        <v>6</v>
      </c>
    </row>
    <row r="355" spans="1:9" x14ac:dyDescent="0.15">
      <c r="A355">
        <v>82000275</v>
      </c>
      <c r="B355" t="s">
        <v>106</v>
      </c>
      <c r="C355">
        <v>200</v>
      </c>
      <c r="D355">
        <v>160</v>
      </c>
      <c r="E355">
        <v>9060</v>
      </c>
      <c r="F355">
        <v>15</v>
      </c>
      <c r="G355">
        <v>224</v>
      </c>
      <c r="H355">
        <v>240</v>
      </c>
      <c r="I355">
        <v>7</v>
      </c>
    </row>
    <row r="356" spans="1:9" x14ac:dyDescent="0.15">
      <c r="A356">
        <v>82000276</v>
      </c>
      <c r="B356" t="s">
        <v>106</v>
      </c>
      <c r="C356">
        <v>250</v>
      </c>
      <c r="D356">
        <v>130</v>
      </c>
      <c r="E356">
        <v>9190</v>
      </c>
      <c r="F356">
        <v>16</v>
      </c>
      <c r="G356">
        <v>240</v>
      </c>
      <c r="H356">
        <v>256</v>
      </c>
      <c r="I356">
        <v>7</v>
      </c>
    </row>
    <row r="357" spans="1:9" x14ac:dyDescent="0.15">
      <c r="A357">
        <v>82000277</v>
      </c>
      <c r="B357" t="s">
        <v>106</v>
      </c>
      <c r="C357">
        <v>200</v>
      </c>
      <c r="D357">
        <v>100</v>
      </c>
      <c r="E357">
        <v>9290</v>
      </c>
      <c r="F357">
        <v>17</v>
      </c>
      <c r="G357">
        <v>256</v>
      </c>
      <c r="H357">
        <v>272</v>
      </c>
      <c r="I357">
        <v>8</v>
      </c>
    </row>
    <row r="358" spans="1:9" x14ac:dyDescent="0.15">
      <c r="A358">
        <v>82000278</v>
      </c>
      <c r="B358" t="s">
        <v>106</v>
      </c>
      <c r="C358">
        <v>250</v>
      </c>
      <c r="D358">
        <v>80</v>
      </c>
      <c r="E358">
        <v>9370</v>
      </c>
      <c r="F358">
        <v>18</v>
      </c>
      <c r="G358">
        <v>272</v>
      </c>
      <c r="H358">
        <v>288</v>
      </c>
      <c r="I358">
        <v>8</v>
      </c>
    </row>
    <row r="359" spans="1:9" x14ac:dyDescent="0.15">
      <c r="A359">
        <v>82000279</v>
      </c>
      <c r="B359" t="s">
        <v>106</v>
      </c>
      <c r="C359">
        <v>350</v>
      </c>
      <c r="D359">
        <v>60</v>
      </c>
      <c r="E359">
        <v>9430</v>
      </c>
      <c r="F359">
        <v>19</v>
      </c>
      <c r="G359">
        <v>288</v>
      </c>
      <c r="H359">
        <v>304</v>
      </c>
      <c r="I359">
        <v>9</v>
      </c>
    </row>
    <row r="360" spans="1:9" x14ac:dyDescent="0.15">
      <c r="A360">
        <v>82000280</v>
      </c>
      <c r="B360" t="s">
        <v>106</v>
      </c>
      <c r="C360">
        <v>450</v>
      </c>
      <c r="D360">
        <v>30</v>
      </c>
      <c r="E360">
        <v>9460</v>
      </c>
      <c r="F360">
        <v>20</v>
      </c>
      <c r="G360">
        <v>304</v>
      </c>
      <c r="H360">
        <v>320</v>
      </c>
      <c r="I360">
        <v>9</v>
      </c>
    </row>
    <row r="361" spans="1:9" x14ac:dyDescent="0.15">
      <c r="A361">
        <v>82000399</v>
      </c>
      <c r="B361" t="s">
        <v>106</v>
      </c>
      <c r="C361">
        <v>550</v>
      </c>
      <c r="D361">
        <v>25</v>
      </c>
      <c r="E361">
        <v>9485</v>
      </c>
      <c r="F361">
        <v>21</v>
      </c>
      <c r="G361">
        <v>320</v>
      </c>
      <c r="H361">
        <v>336</v>
      </c>
      <c r="I361">
        <v>10</v>
      </c>
    </row>
    <row r="362" spans="1:9" x14ac:dyDescent="0.15">
      <c r="A362">
        <v>82000400</v>
      </c>
      <c r="B362" t="s">
        <v>106</v>
      </c>
      <c r="C362">
        <v>650</v>
      </c>
      <c r="D362">
        <v>20</v>
      </c>
      <c r="E362">
        <v>9505</v>
      </c>
      <c r="F362">
        <v>22</v>
      </c>
      <c r="G362">
        <v>336</v>
      </c>
      <c r="H362">
        <v>352</v>
      </c>
      <c r="I362">
        <v>10</v>
      </c>
    </row>
    <row r="363" spans="1:9" x14ac:dyDescent="0.15">
      <c r="A363">
        <v>82000401</v>
      </c>
      <c r="B363" t="s">
        <v>106</v>
      </c>
      <c r="C363">
        <v>750</v>
      </c>
      <c r="D363">
        <v>15</v>
      </c>
      <c r="E363">
        <v>9520</v>
      </c>
      <c r="F363">
        <v>23</v>
      </c>
      <c r="G363">
        <v>352</v>
      </c>
      <c r="H363">
        <v>368</v>
      </c>
      <c r="I363">
        <v>11</v>
      </c>
    </row>
    <row r="364" spans="1:9" x14ac:dyDescent="0.15">
      <c r="A364">
        <v>82000402</v>
      </c>
      <c r="B364" t="s">
        <v>106</v>
      </c>
      <c r="C364">
        <v>850</v>
      </c>
      <c r="D364">
        <v>10</v>
      </c>
      <c r="E364">
        <v>9530</v>
      </c>
      <c r="F364">
        <v>24</v>
      </c>
      <c r="G364">
        <v>368</v>
      </c>
      <c r="H364">
        <v>384</v>
      </c>
      <c r="I364">
        <v>11</v>
      </c>
    </row>
    <row r="365" spans="1:9" x14ac:dyDescent="0.15">
      <c r="A365">
        <v>82000403</v>
      </c>
      <c r="B365" t="s">
        <v>106</v>
      </c>
      <c r="C365">
        <v>950</v>
      </c>
      <c r="D365">
        <v>8</v>
      </c>
      <c r="E365">
        <v>9538</v>
      </c>
      <c r="F365">
        <v>25</v>
      </c>
      <c r="G365">
        <v>384</v>
      </c>
      <c r="H365">
        <v>400</v>
      </c>
      <c r="I365">
        <v>12</v>
      </c>
    </row>
    <row r="366" spans="1:9" x14ac:dyDescent="0.15">
      <c r="A366">
        <v>82000404</v>
      </c>
      <c r="B366" t="s">
        <v>106</v>
      </c>
      <c r="C366">
        <v>1050</v>
      </c>
      <c r="D366">
        <v>4</v>
      </c>
      <c r="E366">
        <v>9542</v>
      </c>
      <c r="F366">
        <v>26</v>
      </c>
      <c r="G366">
        <v>400</v>
      </c>
      <c r="H366">
        <v>416</v>
      </c>
      <c r="I366">
        <v>12</v>
      </c>
    </row>
    <row r="367" spans="1:9" x14ac:dyDescent="0.15">
      <c r="A367">
        <v>82000281</v>
      </c>
      <c r="B367" t="s">
        <v>108</v>
      </c>
      <c r="C367">
        <v>50</v>
      </c>
      <c r="D367">
        <v>1000</v>
      </c>
      <c r="E367">
        <v>1000</v>
      </c>
      <c r="F367">
        <v>1</v>
      </c>
      <c r="G367">
        <v>5</v>
      </c>
      <c r="H367">
        <v>12</v>
      </c>
      <c r="I367">
        <v>1</v>
      </c>
    </row>
    <row r="368" spans="1:9" x14ac:dyDescent="0.15">
      <c r="A368">
        <v>82000282</v>
      </c>
      <c r="B368" t="s">
        <v>108</v>
      </c>
      <c r="C368">
        <v>50</v>
      </c>
      <c r="D368">
        <v>950</v>
      </c>
      <c r="E368">
        <v>1950</v>
      </c>
      <c r="F368">
        <v>2</v>
      </c>
      <c r="G368">
        <v>12</v>
      </c>
      <c r="H368">
        <v>20</v>
      </c>
      <c r="I368">
        <v>1</v>
      </c>
    </row>
    <row r="369" spans="1:9" x14ac:dyDescent="0.15">
      <c r="A369">
        <v>82000283</v>
      </c>
      <c r="B369" t="s">
        <v>108</v>
      </c>
      <c r="C369">
        <v>50</v>
      </c>
      <c r="D369">
        <v>900</v>
      </c>
      <c r="E369">
        <v>2850</v>
      </c>
      <c r="F369">
        <v>3</v>
      </c>
      <c r="G369">
        <v>20</v>
      </c>
      <c r="H369">
        <v>27</v>
      </c>
      <c r="I369">
        <v>1</v>
      </c>
    </row>
    <row r="370" spans="1:9" x14ac:dyDescent="0.15">
      <c r="A370">
        <v>82000284</v>
      </c>
      <c r="B370" t="s">
        <v>108</v>
      </c>
      <c r="C370">
        <v>50</v>
      </c>
      <c r="D370">
        <v>850</v>
      </c>
      <c r="E370">
        <v>3700</v>
      </c>
      <c r="F370">
        <v>4</v>
      </c>
      <c r="G370">
        <v>27</v>
      </c>
      <c r="H370">
        <v>35</v>
      </c>
      <c r="I370">
        <v>2</v>
      </c>
    </row>
    <row r="371" spans="1:9" x14ac:dyDescent="0.15">
      <c r="A371">
        <v>82000285</v>
      </c>
      <c r="B371" t="s">
        <v>108</v>
      </c>
      <c r="C371">
        <v>50</v>
      </c>
      <c r="D371">
        <v>800</v>
      </c>
      <c r="E371">
        <v>4500</v>
      </c>
      <c r="F371">
        <v>5</v>
      </c>
      <c r="G371">
        <v>35</v>
      </c>
      <c r="H371">
        <v>42</v>
      </c>
      <c r="I371">
        <v>2</v>
      </c>
    </row>
    <row r="372" spans="1:9" x14ac:dyDescent="0.15">
      <c r="A372">
        <v>82000286</v>
      </c>
      <c r="B372" t="s">
        <v>108</v>
      </c>
      <c r="C372">
        <v>50</v>
      </c>
      <c r="D372">
        <v>750</v>
      </c>
      <c r="E372">
        <v>5250</v>
      </c>
      <c r="F372">
        <v>6</v>
      </c>
      <c r="G372">
        <v>42</v>
      </c>
      <c r="H372">
        <v>50</v>
      </c>
      <c r="I372">
        <v>2</v>
      </c>
    </row>
    <row r="373" spans="1:9" x14ac:dyDescent="0.15">
      <c r="A373">
        <v>82000287</v>
      </c>
      <c r="B373" t="s">
        <v>108</v>
      </c>
      <c r="C373">
        <v>50</v>
      </c>
      <c r="D373">
        <v>700</v>
      </c>
      <c r="E373">
        <v>5950</v>
      </c>
      <c r="F373">
        <v>7</v>
      </c>
      <c r="G373">
        <v>50</v>
      </c>
      <c r="H373">
        <v>57</v>
      </c>
      <c r="I373">
        <v>3</v>
      </c>
    </row>
    <row r="374" spans="1:9" x14ac:dyDescent="0.15">
      <c r="A374">
        <v>82000288</v>
      </c>
      <c r="B374" t="s">
        <v>108</v>
      </c>
      <c r="C374">
        <v>50</v>
      </c>
      <c r="D374">
        <v>650</v>
      </c>
      <c r="E374">
        <v>6600</v>
      </c>
      <c r="F374">
        <v>8</v>
      </c>
      <c r="G374">
        <v>57</v>
      </c>
      <c r="H374">
        <v>65</v>
      </c>
      <c r="I374">
        <v>3</v>
      </c>
    </row>
    <row r="375" spans="1:9" x14ac:dyDescent="0.15">
      <c r="A375">
        <v>82000289</v>
      </c>
      <c r="B375" t="s">
        <v>108</v>
      </c>
      <c r="C375">
        <v>50</v>
      </c>
      <c r="D375">
        <v>600</v>
      </c>
      <c r="E375">
        <v>7200</v>
      </c>
      <c r="F375">
        <v>9</v>
      </c>
      <c r="G375">
        <v>65</v>
      </c>
      <c r="H375">
        <v>72</v>
      </c>
      <c r="I375">
        <v>4</v>
      </c>
    </row>
    <row r="376" spans="1:9" x14ac:dyDescent="0.15">
      <c r="A376">
        <v>82000290</v>
      </c>
      <c r="B376" t="s">
        <v>108</v>
      </c>
      <c r="C376">
        <v>200</v>
      </c>
      <c r="D376">
        <v>550</v>
      </c>
      <c r="E376">
        <v>7750</v>
      </c>
      <c r="F376">
        <v>10</v>
      </c>
      <c r="G376">
        <v>72</v>
      </c>
      <c r="H376">
        <v>80</v>
      </c>
      <c r="I376">
        <v>4</v>
      </c>
    </row>
    <row r="377" spans="1:9" x14ac:dyDescent="0.15">
      <c r="A377">
        <v>82000291</v>
      </c>
      <c r="B377" t="s">
        <v>108</v>
      </c>
      <c r="C377">
        <v>150</v>
      </c>
      <c r="D377">
        <v>400</v>
      </c>
      <c r="E377">
        <v>8150</v>
      </c>
      <c r="F377">
        <v>11</v>
      </c>
      <c r="G377">
        <v>80</v>
      </c>
      <c r="H377">
        <v>87</v>
      </c>
      <c r="I377">
        <v>5</v>
      </c>
    </row>
    <row r="378" spans="1:9" x14ac:dyDescent="0.15">
      <c r="A378">
        <v>82000292</v>
      </c>
      <c r="B378" t="s">
        <v>108</v>
      </c>
      <c r="C378">
        <v>200</v>
      </c>
      <c r="D378">
        <v>300</v>
      </c>
      <c r="E378">
        <v>8450</v>
      </c>
      <c r="F378">
        <v>12</v>
      </c>
      <c r="G378">
        <v>87</v>
      </c>
      <c r="H378">
        <v>95</v>
      </c>
      <c r="I378">
        <v>5</v>
      </c>
    </row>
    <row r="379" spans="1:9" x14ac:dyDescent="0.15">
      <c r="A379">
        <v>82000293</v>
      </c>
      <c r="B379" t="s">
        <v>108</v>
      </c>
      <c r="C379">
        <v>150</v>
      </c>
      <c r="D379">
        <v>250</v>
      </c>
      <c r="E379">
        <v>8700</v>
      </c>
      <c r="F379">
        <v>13</v>
      </c>
      <c r="G379">
        <v>95</v>
      </c>
      <c r="H379">
        <v>102</v>
      </c>
      <c r="I379">
        <v>6</v>
      </c>
    </row>
    <row r="380" spans="1:9" x14ac:dyDescent="0.15">
      <c r="A380">
        <v>82000294</v>
      </c>
      <c r="B380" t="s">
        <v>108</v>
      </c>
      <c r="C380">
        <v>200</v>
      </c>
      <c r="D380">
        <v>200</v>
      </c>
      <c r="E380">
        <v>8900</v>
      </c>
      <c r="F380">
        <v>14</v>
      </c>
      <c r="G380">
        <v>102</v>
      </c>
      <c r="H380">
        <v>110</v>
      </c>
      <c r="I380">
        <v>6</v>
      </c>
    </row>
    <row r="381" spans="1:9" x14ac:dyDescent="0.15">
      <c r="A381">
        <v>82000295</v>
      </c>
      <c r="B381" t="s">
        <v>108</v>
      </c>
      <c r="C381">
        <v>200</v>
      </c>
      <c r="D381">
        <v>160</v>
      </c>
      <c r="E381">
        <v>9060</v>
      </c>
      <c r="F381">
        <v>15</v>
      </c>
      <c r="G381">
        <v>110</v>
      </c>
      <c r="H381">
        <v>117</v>
      </c>
      <c r="I381">
        <v>7</v>
      </c>
    </row>
    <row r="382" spans="1:9" x14ac:dyDescent="0.15">
      <c r="A382">
        <v>82000296</v>
      </c>
      <c r="B382" t="s">
        <v>108</v>
      </c>
      <c r="C382">
        <v>250</v>
      </c>
      <c r="D382">
        <v>130</v>
      </c>
      <c r="E382">
        <v>9190</v>
      </c>
      <c r="F382">
        <v>16</v>
      </c>
      <c r="G382">
        <v>117</v>
      </c>
      <c r="H382">
        <v>125</v>
      </c>
      <c r="I382">
        <v>7</v>
      </c>
    </row>
    <row r="383" spans="1:9" x14ac:dyDescent="0.15">
      <c r="A383">
        <v>82000297</v>
      </c>
      <c r="B383" t="s">
        <v>108</v>
      </c>
      <c r="C383">
        <v>200</v>
      </c>
      <c r="D383">
        <v>100</v>
      </c>
      <c r="E383">
        <v>9290</v>
      </c>
      <c r="F383">
        <v>17</v>
      </c>
      <c r="G383">
        <v>125</v>
      </c>
      <c r="H383">
        <v>132</v>
      </c>
      <c r="I383">
        <v>8</v>
      </c>
    </row>
    <row r="384" spans="1:9" x14ac:dyDescent="0.15">
      <c r="A384">
        <v>82000298</v>
      </c>
      <c r="B384" t="s">
        <v>108</v>
      </c>
      <c r="C384">
        <v>250</v>
      </c>
      <c r="D384">
        <v>80</v>
      </c>
      <c r="E384">
        <v>9370</v>
      </c>
      <c r="F384">
        <v>18</v>
      </c>
      <c r="G384">
        <v>132</v>
      </c>
      <c r="H384">
        <v>140</v>
      </c>
      <c r="I384">
        <v>8</v>
      </c>
    </row>
    <row r="385" spans="1:9" x14ac:dyDescent="0.15">
      <c r="A385">
        <v>82000299</v>
      </c>
      <c r="B385" t="s">
        <v>108</v>
      </c>
      <c r="C385">
        <v>350</v>
      </c>
      <c r="D385">
        <v>60</v>
      </c>
      <c r="E385">
        <v>9430</v>
      </c>
      <c r="F385">
        <v>19</v>
      </c>
      <c r="G385">
        <v>140</v>
      </c>
      <c r="H385">
        <v>147</v>
      </c>
      <c r="I385">
        <v>9</v>
      </c>
    </row>
    <row r="386" spans="1:9" x14ac:dyDescent="0.15">
      <c r="A386">
        <v>82000300</v>
      </c>
      <c r="B386" t="s">
        <v>108</v>
      </c>
      <c r="C386">
        <v>450</v>
      </c>
      <c r="D386">
        <v>30</v>
      </c>
      <c r="E386">
        <v>9460</v>
      </c>
      <c r="F386">
        <v>20</v>
      </c>
      <c r="G386">
        <v>147</v>
      </c>
      <c r="H386">
        <v>155</v>
      </c>
      <c r="I386">
        <v>9</v>
      </c>
    </row>
    <row r="387" spans="1:9" x14ac:dyDescent="0.15">
      <c r="A387">
        <v>82000405</v>
      </c>
      <c r="B387" t="s">
        <v>108</v>
      </c>
      <c r="C387">
        <v>550</v>
      </c>
      <c r="D387">
        <v>25</v>
      </c>
      <c r="E387">
        <v>9485</v>
      </c>
      <c r="F387">
        <v>21</v>
      </c>
      <c r="G387">
        <v>155</v>
      </c>
      <c r="H387">
        <v>162</v>
      </c>
      <c r="I387">
        <v>10</v>
      </c>
    </row>
    <row r="388" spans="1:9" x14ac:dyDescent="0.15">
      <c r="A388">
        <v>82000406</v>
      </c>
      <c r="B388" t="s">
        <v>108</v>
      </c>
      <c r="C388">
        <v>650</v>
      </c>
      <c r="D388">
        <v>20</v>
      </c>
      <c r="E388">
        <v>9505</v>
      </c>
      <c r="F388">
        <v>22</v>
      </c>
      <c r="G388">
        <v>162</v>
      </c>
      <c r="H388">
        <v>170</v>
      </c>
      <c r="I388">
        <v>10</v>
      </c>
    </row>
    <row r="389" spans="1:9" x14ac:dyDescent="0.15">
      <c r="A389">
        <v>82000407</v>
      </c>
      <c r="B389" t="s">
        <v>108</v>
      </c>
      <c r="C389">
        <v>750</v>
      </c>
      <c r="D389">
        <v>15</v>
      </c>
      <c r="E389">
        <v>9520</v>
      </c>
      <c r="F389">
        <v>23</v>
      </c>
      <c r="G389">
        <v>170</v>
      </c>
      <c r="H389">
        <v>177</v>
      </c>
      <c r="I389">
        <v>11</v>
      </c>
    </row>
    <row r="390" spans="1:9" x14ac:dyDescent="0.15">
      <c r="A390">
        <v>82000408</v>
      </c>
      <c r="B390" t="s">
        <v>108</v>
      </c>
      <c r="C390">
        <v>850</v>
      </c>
      <c r="D390">
        <v>10</v>
      </c>
      <c r="E390">
        <v>9530</v>
      </c>
      <c r="F390">
        <v>24</v>
      </c>
      <c r="G390">
        <v>177</v>
      </c>
      <c r="H390">
        <v>185</v>
      </c>
      <c r="I390">
        <v>11</v>
      </c>
    </row>
    <row r="391" spans="1:9" x14ac:dyDescent="0.15">
      <c r="A391">
        <v>82000409</v>
      </c>
      <c r="B391" t="s">
        <v>108</v>
      </c>
      <c r="C391">
        <v>950</v>
      </c>
      <c r="D391">
        <v>8</v>
      </c>
      <c r="E391">
        <v>9538</v>
      </c>
      <c r="F391">
        <v>25</v>
      </c>
      <c r="G391">
        <v>185</v>
      </c>
      <c r="H391">
        <v>192</v>
      </c>
      <c r="I391">
        <v>12</v>
      </c>
    </row>
    <row r="392" spans="1:9" x14ac:dyDescent="0.15">
      <c r="A392">
        <v>82000410</v>
      </c>
      <c r="B392" t="s">
        <v>108</v>
      </c>
      <c r="C392">
        <v>1050</v>
      </c>
      <c r="D392">
        <v>4</v>
      </c>
      <c r="E392">
        <v>9542</v>
      </c>
      <c r="F392">
        <v>26</v>
      </c>
      <c r="G392">
        <v>192</v>
      </c>
      <c r="H392">
        <v>200</v>
      </c>
      <c r="I392">
        <v>12</v>
      </c>
    </row>
    <row r="393" spans="1:9" x14ac:dyDescent="0.15">
      <c r="A393">
        <v>82000301</v>
      </c>
      <c r="B393" t="s">
        <v>110</v>
      </c>
      <c r="C393">
        <v>50</v>
      </c>
      <c r="D393">
        <v>1000</v>
      </c>
      <c r="E393">
        <v>1000</v>
      </c>
      <c r="F393">
        <v>1</v>
      </c>
      <c r="G393">
        <v>10</v>
      </c>
      <c r="H393">
        <v>25</v>
      </c>
      <c r="I393">
        <v>1</v>
      </c>
    </row>
    <row r="394" spans="1:9" x14ac:dyDescent="0.15">
      <c r="A394">
        <v>82000302</v>
      </c>
      <c r="B394" t="s">
        <v>110</v>
      </c>
      <c r="C394">
        <v>50</v>
      </c>
      <c r="D394">
        <v>950</v>
      </c>
      <c r="E394">
        <v>1950</v>
      </c>
      <c r="F394">
        <v>2</v>
      </c>
      <c r="G394">
        <v>25</v>
      </c>
      <c r="H394">
        <v>40</v>
      </c>
      <c r="I394">
        <v>1</v>
      </c>
    </row>
    <row r="395" spans="1:9" x14ac:dyDescent="0.15">
      <c r="A395">
        <v>82000303</v>
      </c>
      <c r="B395" t="s">
        <v>110</v>
      </c>
      <c r="C395">
        <v>50</v>
      </c>
      <c r="D395">
        <v>900</v>
      </c>
      <c r="E395">
        <v>2850</v>
      </c>
      <c r="F395">
        <v>3</v>
      </c>
      <c r="G395">
        <v>40</v>
      </c>
      <c r="H395">
        <v>55</v>
      </c>
      <c r="I395">
        <v>1</v>
      </c>
    </row>
    <row r="396" spans="1:9" x14ac:dyDescent="0.15">
      <c r="A396">
        <v>82000304</v>
      </c>
      <c r="B396" t="s">
        <v>110</v>
      </c>
      <c r="C396">
        <v>50</v>
      </c>
      <c r="D396">
        <v>850</v>
      </c>
      <c r="E396">
        <v>3700</v>
      </c>
      <c r="F396">
        <v>4</v>
      </c>
      <c r="G396">
        <v>55</v>
      </c>
      <c r="H396">
        <v>70</v>
      </c>
      <c r="I396">
        <v>2</v>
      </c>
    </row>
    <row r="397" spans="1:9" x14ac:dyDescent="0.15">
      <c r="A397">
        <v>82000305</v>
      </c>
      <c r="B397" t="s">
        <v>110</v>
      </c>
      <c r="C397">
        <v>50</v>
      </c>
      <c r="D397">
        <v>800</v>
      </c>
      <c r="E397">
        <v>4500</v>
      </c>
      <c r="F397">
        <v>5</v>
      </c>
      <c r="G397">
        <v>70</v>
      </c>
      <c r="H397">
        <v>85</v>
      </c>
      <c r="I397">
        <v>2</v>
      </c>
    </row>
    <row r="398" spans="1:9" x14ac:dyDescent="0.15">
      <c r="A398">
        <v>82000306</v>
      </c>
      <c r="B398" t="s">
        <v>110</v>
      </c>
      <c r="C398">
        <v>50</v>
      </c>
      <c r="D398">
        <v>750</v>
      </c>
      <c r="E398">
        <v>5250</v>
      </c>
      <c r="F398">
        <v>6</v>
      </c>
      <c r="G398">
        <v>85</v>
      </c>
      <c r="H398">
        <v>100</v>
      </c>
      <c r="I398">
        <v>2</v>
      </c>
    </row>
    <row r="399" spans="1:9" x14ac:dyDescent="0.15">
      <c r="A399">
        <v>82000307</v>
      </c>
      <c r="B399" t="s">
        <v>110</v>
      </c>
      <c r="C399">
        <v>50</v>
      </c>
      <c r="D399">
        <v>700</v>
      </c>
      <c r="E399">
        <v>5950</v>
      </c>
      <c r="F399">
        <v>7</v>
      </c>
      <c r="G399">
        <v>100</v>
      </c>
      <c r="H399">
        <v>115</v>
      </c>
      <c r="I399">
        <v>3</v>
      </c>
    </row>
    <row r="400" spans="1:9" x14ac:dyDescent="0.15">
      <c r="A400">
        <v>82000308</v>
      </c>
      <c r="B400" t="s">
        <v>110</v>
      </c>
      <c r="C400">
        <v>50</v>
      </c>
      <c r="D400">
        <v>650</v>
      </c>
      <c r="E400">
        <v>6600</v>
      </c>
      <c r="F400">
        <v>8</v>
      </c>
      <c r="G400">
        <v>115</v>
      </c>
      <c r="H400">
        <v>130</v>
      </c>
      <c r="I400">
        <v>3</v>
      </c>
    </row>
    <row r="401" spans="1:9" x14ac:dyDescent="0.15">
      <c r="A401">
        <v>82000309</v>
      </c>
      <c r="B401" t="s">
        <v>110</v>
      </c>
      <c r="C401">
        <v>50</v>
      </c>
      <c r="D401">
        <v>600</v>
      </c>
      <c r="E401">
        <v>7200</v>
      </c>
      <c r="F401">
        <v>9</v>
      </c>
      <c r="G401">
        <v>130</v>
      </c>
      <c r="H401">
        <v>145</v>
      </c>
      <c r="I401">
        <v>4</v>
      </c>
    </row>
    <row r="402" spans="1:9" x14ac:dyDescent="0.15">
      <c r="A402">
        <v>82000310</v>
      </c>
      <c r="B402" t="s">
        <v>110</v>
      </c>
      <c r="C402">
        <v>200</v>
      </c>
      <c r="D402">
        <v>550</v>
      </c>
      <c r="E402">
        <v>7750</v>
      </c>
      <c r="F402">
        <v>10</v>
      </c>
      <c r="G402">
        <v>145</v>
      </c>
      <c r="H402">
        <v>160</v>
      </c>
      <c r="I402">
        <v>4</v>
      </c>
    </row>
    <row r="403" spans="1:9" x14ac:dyDescent="0.15">
      <c r="A403">
        <v>82000311</v>
      </c>
      <c r="B403" t="s">
        <v>110</v>
      </c>
      <c r="C403">
        <v>150</v>
      </c>
      <c r="D403">
        <v>400</v>
      </c>
      <c r="E403">
        <v>8150</v>
      </c>
      <c r="F403">
        <v>11</v>
      </c>
      <c r="G403">
        <v>160</v>
      </c>
      <c r="H403">
        <v>175</v>
      </c>
      <c r="I403">
        <v>5</v>
      </c>
    </row>
    <row r="404" spans="1:9" x14ac:dyDescent="0.15">
      <c r="A404">
        <v>82000312</v>
      </c>
      <c r="B404" t="s">
        <v>110</v>
      </c>
      <c r="C404">
        <v>200</v>
      </c>
      <c r="D404">
        <v>300</v>
      </c>
      <c r="E404">
        <v>8450</v>
      </c>
      <c r="F404">
        <v>12</v>
      </c>
      <c r="G404">
        <v>175</v>
      </c>
      <c r="H404">
        <v>190</v>
      </c>
      <c r="I404">
        <v>5</v>
      </c>
    </row>
    <row r="405" spans="1:9" x14ac:dyDescent="0.15">
      <c r="A405">
        <v>82000313</v>
      </c>
      <c r="B405" t="s">
        <v>110</v>
      </c>
      <c r="C405">
        <v>150</v>
      </c>
      <c r="D405">
        <v>250</v>
      </c>
      <c r="E405">
        <v>8700</v>
      </c>
      <c r="F405">
        <v>13</v>
      </c>
      <c r="G405">
        <v>190</v>
      </c>
      <c r="H405">
        <v>205</v>
      </c>
      <c r="I405">
        <v>6</v>
      </c>
    </row>
    <row r="406" spans="1:9" x14ac:dyDescent="0.15">
      <c r="A406">
        <v>82000314</v>
      </c>
      <c r="B406" t="s">
        <v>110</v>
      </c>
      <c r="C406">
        <v>200</v>
      </c>
      <c r="D406">
        <v>200</v>
      </c>
      <c r="E406">
        <v>8900</v>
      </c>
      <c r="F406">
        <v>14</v>
      </c>
      <c r="G406">
        <v>205</v>
      </c>
      <c r="H406">
        <v>220</v>
      </c>
      <c r="I406">
        <v>6</v>
      </c>
    </row>
    <row r="407" spans="1:9" x14ac:dyDescent="0.15">
      <c r="A407">
        <v>82000315</v>
      </c>
      <c r="B407" t="s">
        <v>110</v>
      </c>
      <c r="C407">
        <v>200</v>
      </c>
      <c r="D407">
        <v>160</v>
      </c>
      <c r="E407">
        <v>9060</v>
      </c>
      <c r="F407">
        <v>15</v>
      </c>
      <c r="G407">
        <v>220</v>
      </c>
      <c r="H407">
        <v>235</v>
      </c>
      <c r="I407">
        <v>7</v>
      </c>
    </row>
    <row r="408" spans="1:9" x14ac:dyDescent="0.15">
      <c r="A408">
        <v>82000316</v>
      </c>
      <c r="B408" t="s">
        <v>110</v>
      </c>
      <c r="C408">
        <v>250</v>
      </c>
      <c r="D408">
        <v>130</v>
      </c>
      <c r="E408">
        <v>9190</v>
      </c>
      <c r="F408">
        <v>16</v>
      </c>
      <c r="G408">
        <v>235</v>
      </c>
      <c r="H408">
        <v>250</v>
      </c>
      <c r="I408">
        <v>7</v>
      </c>
    </row>
    <row r="409" spans="1:9" x14ac:dyDescent="0.15">
      <c r="A409">
        <v>82000317</v>
      </c>
      <c r="B409" t="s">
        <v>110</v>
      </c>
      <c r="C409">
        <v>200</v>
      </c>
      <c r="D409">
        <v>100</v>
      </c>
      <c r="E409">
        <v>9290</v>
      </c>
      <c r="F409">
        <v>17</v>
      </c>
      <c r="G409">
        <v>250</v>
      </c>
      <c r="H409">
        <v>265</v>
      </c>
      <c r="I409">
        <v>8</v>
      </c>
    </row>
    <row r="410" spans="1:9" x14ac:dyDescent="0.15">
      <c r="A410">
        <v>82000318</v>
      </c>
      <c r="B410" t="s">
        <v>110</v>
      </c>
      <c r="C410">
        <v>250</v>
      </c>
      <c r="D410">
        <v>80</v>
      </c>
      <c r="E410">
        <v>9370</v>
      </c>
      <c r="F410">
        <v>18</v>
      </c>
      <c r="G410">
        <v>265</v>
      </c>
      <c r="H410">
        <v>280</v>
      </c>
      <c r="I410">
        <v>8</v>
      </c>
    </row>
    <row r="411" spans="1:9" x14ac:dyDescent="0.15">
      <c r="A411">
        <v>82000319</v>
      </c>
      <c r="B411" t="s">
        <v>110</v>
      </c>
      <c r="C411">
        <v>350</v>
      </c>
      <c r="D411">
        <v>60</v>
      </c>
      <c r="E411">
        <v>9430</v>
      </c>
      <c r="F411">
        <v>19</v>
      </c>
      <c r="G411">
        <v>280</v>
      </c>
      <c r="H411">
        <v>295</v>
      </c>
      <c r="I411">
        <v>9</v>
      </c>
    </row>
    <row r="412" spans="1:9" x14ac:dyDescent="0.15">
      <c r="A412">
        <v>82000320</v>
      </c>
      <c r="B412" t="s">
        <v>110</v>
      </c>
      <c r="C412">
        <v>450</v>
      </c>
      <c r="D412">
        <v>30</v>
      </c>
      <c r="E412">
        <v>9460</v>
      </c>
      <c r="F412">
        <v>20</v>
      </c>
      <c r="G412">
        <v>295</v>
      </c>
      <c r="H412">
        <v>310</v>
      </c>
      <c r="I412">
        <v>9</v>
      </c>
    </row>
    <row r="413" spans="1:9" x14ac:dyDescent="0.15">
      <c r="A413">
        <v>82000411</v>
      </c>
      <c r="B413" t="s">
        <v>108</v>
      </c>
      <c r="C413">
        <v>550</v>
      </c>
      <c r="D413">
        <v>25</v>
      </c>
      <c r="E413">
        <v>9485</v>
      </c>
      <c r="F413">
        <v>21</v>
      </c>
      <c r="G413">
        <v>310</v>
      </c>
      <c r="H413">
        <v>325</v>
      </c>
      <c r="I413">
        <v>10</v>
      </c>
    </row>
    <row r="414" spans="1:9" x14ac:dyDescent="0.15">
      <c r="A414">
        <v>82000412</v>
      </c>
      <c r="B414" t="s">
        <v>108</v>
      </c>
      <c r="C414">
        <v>650</v>
      </c>
      <c r="D414">
        <v>20</v>
      </c>
      <c r="E414">
        <v>9505</v>
      </c>
      <c r="F414">
        <v>22</v>
      </c>
      <c r="G414">
        <v>325</v>
      </c>
      <c r="H414">
        <v>340</v>
      </c>
      <c r="I414">
        <v>10</v>
      </c>
    </row>
    <row r="415" spans="1:9" x14ac:dyDescent="0.15">
      <c r="A415">
        <v>82000413</v>
      </c>
      <c r="B415" t="s">
        <v>108</v>
      </c>
      <c r="C415">
        <v>750</v>
      </c>
      <c r="D415">
        <v>15</v>
      </c>
      <c r="E415">
        <v>9520</v>
      </c>
      <c r="F415">
        <v>23</v>
      </c>
      <c r="G415">
        <v>340</v>
      </c>
      <c r="H415">
        <v>355</v>
      </c>
      <c r="I415">
        <v>11</v>
      </c>
    </row>
    <row r="416" spans="1:9" x14ac:dyDescent="0.15">
      <c r="A416">
        <v>82000414</v>
      </c>
      <c r="B416" t="s">
        <v>108</v>
      </c>
      <c r="C416">
        <v>850</v>
      </c>
      <c r="D416">
        <v>10</v>
      </c>
      <c r="E416">
        <v>9530</v>
      </c>
      <c r="F416">
        <v>24</v>
      </c>
      <c r="G416">
        <v>355</v>
      </c>
      <c r="H416">
        <v>370</v>
      </c>
      <c r="I416">
        <v>11</v>
      </c>
    </row>
    <row r="417" spans="1:9" x14ac:dyDescent="0.15">
      <c r="A417">
        <v>82000415</v>
      </c>
      <c r="B417" t="s">
        <v>108</v>
      </c>
      <c r="C417">
        <v>950</v>
      </c>
      <c r="D417">
        <v>8</v>
      </c>
      <c r="E417">
        <v>9538</v>
      </c>
      <c r="F417">
        <v>25</v>
      </c>
      <c r="G417">
        <v>370</v>
      </c>
      <c r="H417">
        <v>385</v>
      </c>
      <c r="I417">
        <v>12</v>
      </c>
    </row>
    <row r="418" spans="1:9" x14ac:dyDescent="0.15">
      <c r="A418">
        <v>82000416</v>
      </c>
      <c r="B418" t="s">
        <v>108</v>
      </c>
      <c r="C418">
        <v>1050</v>
      </c>
      <c r="D418">
        <v>4</v>
      </c>
      <c r="E418">
        <v>9542</v>
      </c>
      <c r="F418">
        <v>26</v>
      </c>
      <c r="G418">
        <v>385</v>
      </c>
      <c r="H418">
        <v>400</v>
      </c>
      <c r="I418">
        <v>12</v>
      </c>
    </row>
  </sheetData>
  <sortState ref="A3:I322">
    <sortCondition ref="B3:B322"/>
    <sortCondition ref="C3:C322"/>
    <sortCondition ref="F3:F32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8"/>
  <sheetViews>
    <sheetView workbookViewId="0">
      <selection activeCell="G22" sqref="G22"/>
    </sheetView>
  </sheetViews>
  <sheetFormatPr defaultColWidth="9" defaultRowHeight="16.5" x14ac:dyDescent="0.3"/>
  <cols>
    <col min="1" max="1" width="9" style="4"/>
    <col min="2" max="2" width="15.625" style="4" bestFit="1" customWidth="1"/>
    <col min="3" max="3" width="13.25" style="4" bestFit="1" customWidth="1"/>
    <col min="4" max="4" width="9.25" style="4" bestFit="1" customWidth="1"/>
    <col min="5" max="5" width="13.25" style="4" bestFit="1" customWidth="1"/>
    <col min="6" max="6" width="9.25" style="4" bestFit="1" customWidth="1"/>
    <col min="7" max="16384" width="9" style="4"/>
  </cols>
  <sheetData>
    <row r="1" spans="1:6" x14ac:dyDescent="0.3">
      <c r="A1" s="3" t="s">
        <v>198</v>
      </c>
      <c r="B1" s="3" t="s">
        <v>23</v>
      </c>
      <c r="C1" s="3" t="s">
        <v>29</v>
      </c>
      <c r="D1" s="3" t="s">
        <v>28</v>
      </c>
      <c r="E1" s="3" t="s">
        <v>197</v>
      </c>
      <c r="F1" s="3" t="s">
        <v>329</v>
      </c>
    </row>
    <row r="2" spans="1:6" x14ac:dyDescent="0.3">
      <c r="A2" s="3" t="s">
        <v>195</v>
      </c>
      <c r="B2" s="3" t="s">
        <v>194</v>
      </c>
      <c r="C2" s="3" t="s">
        <v>191</v>
      </c>
      <c r="D2" s="3" t="s">
        <v>174</v>
      </c>
      <c r="E2" s="3" t="s">
        <v>196</v>
      </c>
      <c r="F2" s="3"/>
    </row>
    <row r="3" spans="1:6" x14ac:dyDescent="0.3">
      <c r="A3" s="4">
        <v>1</v>
      </c>
      <c r="B3" s="21" t="s">
        <v>100</v>
      </c>
      <c r="C3" s="4">
        <v>0</v>
      </c>
      <c r="D3" s="4">
        <v>60</v>
      </c>
      <c r="E3" s="4">
        <f>D3</f>
        <v>60</v>
      </c>
      <c r="F3" s="24">
        <f>D3/$E$18</f>
        <v>9.8360655737704916E-2</v>
      </c>
    </row>
    <row r="4" spans="1:6" x14ac:dyDescent="0.3">
      <c r="A4" s="4">
        <v>1</v>
      </c>
      <c r="B4" s="21" t="s">
        <v>102</v>
      </c>
      <c r="C4" s="4">
        <v>0</v>
      </c>
      <c r="D4" s="4">
        <v>60</v>
      </c>
      <c r="E4" s="4">
        <f>D4+E3</f>
        <v>120</v>
      </c>
      <c r="F4" s="24">
        <f t="shared" ref="F4:F18" si="0">D4/$E$18</f>
        <v>9.8360655737704916E-2</v>
      </c>
    </row>
    <row r="5" spans="1:6" x14ac:dyDescent="0.3">
      <c r="A5" s="4">
        <v>1</v>
      </c>
      <c r="B5" s="19" t="s">
        <v>51</v>
      </c>
      <c r="C5" s="4">
        <v>0</v>
      </c>
      <c r="D5" s="31">
        <v>60</v>
      </c>
      <c r="E5" s="4">
        <f t="shared" ref="E5:E18" si="1">D5+E4</f>
        <v>180</v>
      </c>
      <c r="F5" s="24">
        <f t="shared" si="0"/>
        <v>9.8360655737704916E-2</v>
      </c>
    </row>
    <row r="6" spans="1:6" x14ac:dyDescent="0.3">
      <c r="A6" s="4">
        <v>1</v>
      </c>
      <c r="B6" s="19" t="s">
        <v>52</v>
      </c>
      <c r="C6" s="4">
        <v>0</v>
      </c>
      <c r="D6" s="4">
        <v>20</v>
      </c>
      <c r="E6" s="4">
        <f t="shared" si="1"/>
        <v>200</v>
      </c>
      <c r="F6" s="24">
        <f t="shared" si="0"/>
        <v>3.2786885245901641E-2</v>
      </c>
    </row>
    <row r="7" spans="1:6" x14ac:dyDescent="0.3">
      <c r="A7" s="4">
        <v>1</v>
      </c>
      <c r="B7" s="19" t="s">
        <v>53</v>
      </c>
      <c r="C7" s="4">
        <v>0</v>
      </c>
      <c r="D7" s="4">
        <v>20</v>
      </c>
      <c r="E7" s="4">
        <f t="shared" si="1"/>
        <v>220</v>
      </c>
      <c r="F7" s="24">
        <f t="shared" si="0"/>
        <v>3.2786885245901641E-2</v>
      </c>
    </row>
    <row r="8" spans="1:6" x14ac:dyDescent="0.3">
      <c r="A8" s="4">
        <v>1</v>
      </c>
      <c r="B8" s="19" t="s">
        <v>54</v>
      </c>
      <c r="C8" s="4">
        <v>0</v>
      </c>
      <c r="D8" s="31">
        <v>60</v>
      </c>
      <c r="E8" s="4">
        <f t="shared" si="1"/>
        <v>280</v>
      </c>
      <c r="F8" s="24">
        <f t="shared" si="0"/>
        <v>9.8360655737704916E-2</v>
      </c>
    </row>
    <row r="9" spans="1:6" x14ac:dyDescent="0.3">
      <c r="A9" s="4">
        <v>1</v>
      </c>
      <c r="B9" s="19" t="s">
        <v>55</v>
      </c>
      <c r="C9" s="4">
        <v>0</v>
      </c>
      <c r="D9" s="4">
        <v>40</v>
      </c>
      <c r="E9" s="4">
        <f t="shared" si="1"/>
        <v>320</v>
      </c>
      <c r="F9" s="24">
        <f t="shared" si="0"/>
        <v>6.5573770491803282E-2</v>
      </c>
    </row>
    <row r="10" spans="1:6" x14ac:dyDescent="0.3">
      <c r="A10" s="4">
        <v>1</v>
      </c>
      <c r="B10" s="19" t="s">
        <v>56</v>
      </c>
      <c r="C10" s="4">
        <v>0</v>
      </c>
      <c r="D10" s="31">
        <v>60</v>
      </c>
      <c r="E10" s="4">
        <f t="shared" si="1"/>
        <v>380</v>
      </c>
      <c r="F10" s="24">
        <f t="shared" si="0"/>
        <v>9.8360655737704916E-2</v>
      </c>
    </row>
    <row r="11" spans="1:6" x14ac:dyDescent="0.3">
      <c r="A11" s="4">
        <v>1</v>
      </c>
      <c r="B11" s="20" t="s">
        <v>13</v>
      </c>
      <c r="C11" s="4">
        <v>10</v>
      </c>
      <c r="D11" s="4">
        <v>60</v>
      </c>
      <c r="E11" s="4">
        <f t="shared" si="1"/>
        <v>440</v>
      </c>
      <c r="F11" s="24">
        <f t="shared" si="0"/>
        <v>9.8360655737704916E-2</v>
      </c>
    </row>
    <row r="12" spans="1:6" x14ac:dyDescent="0.3">
      <c r="A12" s="4">
        <v>1</v>
      </c>
      <c r="B12" s="20" t="s">
        <v>69</v>
      </c>
      <c r="C12" s="4">
        <v>10</v>
      </c>
      <c r="D12" s="4">
        <v>5</v>
      </c>
      <c r="E12" s="4">
        <f t="shared" si="1"/>
        <v>445</v>
      </c>
      <c r="F12" s="24">
        <f t="shared" si="0"/>
        <v>8.1967213114754103E-3</v>
      </c>
    </row>
    <row r="13" spans="1:6" x14ac:dyDescent="0.3">
      <c r="A13" s="4">
        <v>1</v>
      </c>
      <c r="B13" s="20" t="s">
        <v>70</v>
      </c>
      <c r="C13" s="4">
        <v>10</v>
      </c>
      <c r="D13" s="4">
        <v>5</v>
      </c>
      <c r="E13" s="4">
        <f t="shared" si="1"/>
        <v>450</v>
      </c>
      <c r="F13" s="24">
        <f t="shared" si="0"/>
        <v>8.1967213114754103E-3</v>
      </c>
    </row>
    <row r="14" spans="1:6" x14ac:dyDescent="0.3">
      <c r="A14" s="4">
        <v>1</v>
      </c>
      <c r="B14" s="22" t="s">
        <v>58</v>
      </c>
      <c r="C14" s="4">
        <v>50</v>
      </c>
      <c r="D14" s="4">
        <v>40</v>
      </c>
      <c r="E14" s="4">
        <f t="shared" si="1"/>
        <v>490</v>
      </c>
      <c r="F14" s="24">
        <f t="shared" si="0"/>
        <v>6.5573770491803282E-2</v>
      </c>
    </row>
    <row r="15" spans="1:6" x14ac:dyDescent="0.3">
      <c r="A15" s="4">
        <v>1</v>
      </c>
      <c r="B15" s="23" t="s">
        <v>104</v>
      </c>
      <c r="C15" s="4">
        <v>50</v>
      </c>
      <c r="D15" s="4">
        <v>40</v>
      </c>
      <c r="E15" s="4">
        <f t="shared" si="1"/>
        <v>530</v>
      </c>
      <c r="F15" s="24">
        <f t="shared" si="0"/>
        <v>6.5573770491803282E-2</v>
      </c>
    </row>
    <row r="16" spans="1:6" x14ac:dyDescent="0.3">
      <c r="A16" s="4">
        <v>1</v>
      </c>
      <c r="B16" s="23" t="s">
        <v>106</v>
      </c>
      <c r="C16" s="4">
        <f>C15</f>
        <v>50</v>
      </c>
      <c r="D16" s="4">
        <v>40</v>
      </c>
      <c r="E16" s="4">
        <f t="shared" si="1"/>
        <v>570</v>
      </c>
      <c r="F16" s="24">
        <f t="shared" si="0"/>
        <v>6.5573770491803282E-2</v>
      </c>
    </row>
    <row r="17" spans="1:6" x14ac:dyDescent="0.3">
      <c r="A17" s="4">
        <v>1</v>
      </c>
      <c r="B17" s="23" t="s">
        <v>108</v>
      </c>
      <c r="C17" s="4">
        <f t="shared" ref="C17:C18" si="2">C16</f>
        <v>50</v>
      </c>
      <c r="D17" s="4">
        <v>20</v>
      </c>
      <c r="E17" s="4">
        <f t="shared" si="1"/>
        <v>590</v>
      </c>
      <c r="F17" s="24">
        <f t="shared" si="0"/>
        <v>3.2786885245901641E-2</v>
      </c>
    </row>
    <row r="18" spans="1:6" x14ac:dyDescent="0.3">
      <c r="A18" s="4">
        <v>1</v>
      </c>
      <c r="B18" s="23" t="s">
        <v>110</v>
      </c>
      <c r="C18" s="4">
        <f t="shared" si="2"/>
        <v>50</v>
      </c>
      <c r="D18" s="4">
        <v>20</v>
      </c>
      <c r="E18" s="4">
        <f t="shared" si="1"/>
        <v>610</v>
      </c>
      <c r="F18" s="24">
        <f t="shared" si="0"/>
        <v>3.2786885245901641E-2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87"/>
  <sheetViews>
    <sheetView workbookViewId="0">
      <selection activeCell="J8" sqref="J8"/>
    </sheetView>
  </sheetViews>
  <sheetFormatPr defaultRowHeight="13.5" x14ac:dyDescent="0.15"/>
  <cols>
    <col min="1" max="1" width="9.375" style="66" bestFit="1" customWidth="1"/>
    <col min="2" max="2" width="15.25" style="66" bestFit="1" customWidth="1"/>
    <col min="3" max="3" width="40.5" style="66" customWidth="1"/>
    <col min="4" max="4" width="9.125" style="66" bestFit="1" customWidth="1"/>
    <col min="5" max="5" width="9.5" style="66" bestFit="1" customWidth="1"/>
    <col min="6" max="6" width="9" style="66"/>
    <col min="7" max="7" width="6" style="66" bestFit="1" customWidth="1"/>
    <col min="8" max="8" width="6" style="66" customWidth="1"/>
    <col min="9" max="9" width="12.125" style="66" bestFit="1" customWidth="1"/>
    <col min="10" max="10" width="13.125" style="66" bestFit="1" customWidth="1"/>
    <col min="11" max="11" width="9" style="66"/>
    <col min="12" max="12" width="13.125" style="66" bestFit="1" customWidth="1"/>
    <col min="13" max="13" width="9" style="66"/>
    <col min="14" max="14" width="13.125" style="66" bestFit="1" customWidth="1"/>
    <col min="15" max="15" width="9" style="66"/>
    <col min="16" max="16" width="13.125" style="66" bestFit="1" customWidth="1"/>
    <col min="17" max="17" width="9" style="66"/>
    <col min="18" max="18" width="13.125" style="66" bestFit="1" customWidth="1"/>
    <col min="19" max="19" width="9" style="66"/>
    <col min="20" max="20" width="13.125" style="66" bestFit="1" customWidth="1"/>
    <col min="21" max="21" width="12.875" style="66" customWidth="1"/>
    <col min="22" max="16384" width="9" style="66"/>
  </cols>
  <sheetData>
    <row r="1" spans="1:29" ht="16.5" x14ac:dyDescent="0.15">
      <c r="A1" s="64" t="s">
        <v>372</v>
      </c>
      <c r="B1" s="65" t="s">
        <v>373</v>
      </c>
      <c r="C1" s="64" t="s">
        <v>374</v>
      </c>
      <c r="D1" s="64" t="s">
        <v>375</v>
      </c>
      <c r="E1" s="64" t="s">
        <v>376</v>
      </c>
      <c r="F1" s="64" t="s">
        <v>377</v>
      </c>
      <c r="G1" s="64" t="s">
        <v>378</v>
      </c>
      <c r="H1" s="64" t="s">
        <v>645</v>
      </c>
      <c r="I1" s="64" t="s">
        <v>379</v>
      </c>
      <c r="J1" s="64" t="s">
        <v>380</v>
      </c>
      <c r="K1" s="64" t="s">
        <v>381</v>
      </c>
      <c r="L1" s="64" t="s">
        <v>382</v>
      </c>
      <c r="M1" s="64" t="s">
        <v>270</v>
      </c>
      <c r="N1" s="64" t="s">
        <v>208</v>
      </c>
      <c r="O1" s="64" t="s">
        <v>383</v>
      </c>
      <c r="P1" s="64" t="s">
        <v>384</v>
      </c>
      <c r="Q1" s="64" t="s">
        <v>385</v>
      </c>
      <c r="R1" s="64" t="s">
        <v>386</v>
      </c>
      <c r="S1" s="64" t="s">
        <v>387</v>
      </c>
      <c r="T1" s="64" t="s">
        <v>388</v>
      </c>
      <c r="U1" s="64" t="s">
        <v>641</v>
      </c>
    </row>
    <row r="2" spans="1:29" ht="16.5" x14ac:dyDescent="0.15">
      <c r="A2" s="64" t="s">
        <v>214</v>
      </c>
      <c r="B2" s="65" t="s">
        <v>389</v>
      </c>
      <c r="C2" s="64" t="s">
        <v>390</v>
      </c>
      <c r="D2" s="64" t="s">
        <v>391</v>
      </c>
      <c r="E2" s="64" t="s">
        <v>392</v>
      </c>
      <c r="F2" s="64" t="s">
        <v>393</v>
      </c>
      <c r="G2" s="64" t="s">
        <v>167</v>
      </c>
      <c r="H2" s="64" t="s">
        <v>644</v>
      </c>
      <c r="I2" s="64" t="s">
        <v>394</v>
      </c>
      <c r="J2" s="64" t="s">
        <v>273</v>
      </c>
      <c r="K2" s="64" t="s">
        <v>274</v>
      </c>
      <c r="L2" s="64" t="s">
        <v>395</v>
      </c>
      <c r="M2" s="64" t="s">
        <v>396</v>
      </c>
      <c r="N2" s="64" t="s">
        <v>277</v>
      </c>
      <c r="O2" s="64" t="s">
        <v>278</v>
      </c>
      <c r="P2" s="64" t="s">
        <v>397</v>
      </c>
      <c r="Q2" s="64" t="s">
        <v>398</v>
      </c>
      <c r="R2" s="64" t="s">
        <v>399</v>
      </c>
      <c r="S2" s="64" t="s">
        <v>400</v>
      </c>
      <c r="T2" s="64" t="s">
        <v>282</v>
      </c>
      <c r="U2" s="67" t="s">
        <v>642</v>
      </c>
    </row>
    <row r="3" spans="1:29" s="70" customFormat="1" ht="16.5" x14ac:dyDescent="0.35">
      <c r="A3" s="68">
        <v>81200001</v>
      </c>
      <c r="B3" s="62" t="s">
        <v>401</v>
      </c>
      <c r="C3" s="68" t="s">
        <v>402</v>
      </c>
      <c r="D3" s="68"/>
      <c r="E3" s="68">
        <v>81200001</v>
      </c>
      <c r="F3" s="69">
        <v>2</v>
      </c>
      <c r="G3" s="69">
        <v>6</v>
      </c>
      <c r="H3" s="69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 spans="1:29" s="70" customFormat="1" ht="16.5" x14ac:dyDescent="0.35">
      <c r="A4" s="68">
        <v>81200002</v>
      </c>
      <c r="B4" s="62" t="s">
        <v>403</v>
      </c>
      <c r="C4" s="68" t="s">
        <v>402</v>
      </c>
      <c r="D4" s="68"/>
      <c r="E4" s="68">
        <v>81200002</v>
      </c>
      <c r="F4" s="69">
        <v>2</v>
      </c>
      <c r="G4" s="69">
        <v>6</v>
      </c>
      <c r="H4" s="69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</row>
    <row r="5" spans="1:29" s="70" customFormat="1" ht="16.5" x14ac:dyDescent="0.35">
      <c r="A5" s="68">
        <v>81200003</v>
      </c>
      <c r="B5" s="62" t="s">
        <v>404</v>
      </c>
      <c r="C5" s="68" t="s">
        <v>402</v>
      </c>
      <c r="D5" s="68"/>
      <c r="E5" s="68">
        <v>81200003</v>
      </c>
      <c r="F5" s="69">
        <v>2</v>
      </c>
      <c r="G5" s="69">
        <v>6</v>
      </c>
      <c r="H5" s="69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 spans="1:29" s="70" customFormat="1" ht="16.5" x14ac:dyDescent="0.35">
      <c r="A6" s="68">
        <v>81200004</v>
      </c>
      <c r="B6" s="62" t="s">
        <v>405</v>
      </c>
      <c r="C6" s="68" t="s">
        <v>406</v>
      </c>
      <c r="D6" s="68"/>
      <c r="E6" s="68">
        <v>81200004</v>
      </c>
      <c r="F6" s="69">
        <v>2</v>
      </c>
      <c r="G6" s="69">
        <v>6</v>
      </c>
      <c r="H6" s="69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 spans="1:29" s="70" customFormat="1" ht="16.5" x14ac:dyDescent="0.35">
      <c r="A7" s="68">
        <v>81200005</v>
      </c>
      <c r="B7" s="62" t="s">
        <v>407</v>
      </c>
      <c r="C7" s="68" t="s">
        <v>406</v>
      </c>
      <c r="D7" s="68"/>
      <c r="E7" s="68">
        <v>81200005</v>
      </c>
      <c r="F7" s="69">
        <v>2</v>
      </c>
      <c r="G7" s="69">
        <v>6</v>
      </c>
      <c r="H7" s="69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 spans="1:29" s="70" customFormat="1" ht="16.5" x14ac:dyDescent="0.35">
      <c r="A8" s="68">
        <v>81200006</v>
      </c>
      <c r="B8" s="62" t="s">
        <v>408</v>
      </c>
      <c r="C8" s="68" t="s">
        <v>406</v>
      </c>
      <c r="D8" s="68"/>
      <c r="E8" s="68">
        <v>81200006</v>
      </c>
      <c r="F8" s="69">
        <v>2</v>
      </c>
      <c r="G8" s="69">
        <v>6</v>
      </c>
      <c r="H8" s="69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 spans="1:29" s="70" customFormat="1" ht="16.5" x14ac:dyDescent="0.35">
      <c r="A9" s="68">
        <v>81200007</v>
      </c>
      <c r="B9" s="62" t="s">
        <v>409</v>
      </c>
      <c r="C9" s="68" t="s">
        <v>410</v>
      </c>
      <c r="D9" s="68"/>
      <c r="E9" s="68">
        <v>81200007</v>
      </c>
      <c r="F9" s="69">
        <v>2</v>
      </c>
      <c r="G9" s="69">
        <v>6</v>
      </c>
      <c r="H9" s="69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s="70" customFormat="1" ht="16.5" x14ac:dyDescent="0.35">
      <c r="A10" s="68">
        <v>81200008</v>
      </c>
      <c r="B10" s="62" t="s">
        <v>411</v>
      </c>
      <c r="C10" s="68" t="s">
        <v>410</v>
      </c>
      <c r="D10" s="68"/>
      <c r="E10" s="68">
        <v>81200008</v>
      </c>
      <c r="F10" s="69">
        <v>2</v>
      </c>
      <c r="G10" s="69">
        <v>6</v>
      </c>
      <c r="H10" s="69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 s="70" customFormat="1" ht="16.5" x14ac:dyDescent="0.35">
      <c r="A11" s="68">
        <v>81200009</v>
      </c>
      <c r="B11" s="62" t="s">
        <v>412</v>
      </c>
      <c r="C11" s="68" t="s">
        <v>410</v>
      </c>
      <c r="D11" s="68"/>
      <c r="E11" s="68">
        <v>81200009</v>
      </c>
      <c r="F11" s="69">
        <v>2</v>
      </c>
      <c r="G11" s="69">
        <v>6</v>
      </c>
      <c r="H11" s="69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 spans="1:29" s="70" customFormat="1" ht="16.5" x14ac:dyDescent="0.35">
      <c r="A12" s="68">
        <v>81200010</v>
      </c>
      <c r="B12" s="62" t="s">
        <v>413</v>
      </c>
      <c r="C12" s="68" t="s">
        <v>414</v>
      </c>
      <c r="D12" s="68"/>
      <c r="E12" s="68">
        <v>81200010</v>
      </c>
      <c r="F12" s="69">
        <v>2</v>
      </c>
      <c r="G12" s="69">
        <v>6</v>
      </c>
      <c r="H12" s="69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 spans="1:29" s="70" customFormat="1" ht="16.5" x14ac:dyDescent="0.35">
      <c r="A13" s="68">
        <v>81200011</v>
      </c>
      <c r="B13" s="62" t="s">
        <v>415</v>
      </c>
      <c r="C13" s="68" t="s">
        <v>414</v>
      </c>
      <c r="D13" s="68"/>
      <c r="E13" s="68">
        <v>81200011</v>
      </c>
      <c r="F13" s="69">
        <v>2</v>
      </c>
      <c r="G13" s="69">
        <v>6</v>
      </c>
      <c r="H13" s="69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 spans="1:29" s="70" customFormat="1" ht="16.5" x14ac:dyDescent="0.35">
      <c r="A14" s="68">
        <v>81200012</v>
      </c>
      <c r="B14" s="62" t="s">
        <v>416</v>
      </c>
      <c r="C14" s="68" t="s">
        <v>414</v>
      </c>
      <c r="D14" s="68"/>
      <c r="E14" s="68">
        <v>81200012</v>
      </c>
      <c r="F14" s="69">
        <v>2</v>
      </c>
      <c r="G14" s="69">
        <v>6</v>
      </c>
      <c r="H14" s="69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 spans="1:29" s="70" customFormat="1" ht="16.5" x14ac:dyDescent="0.35">
      <c r="A15" s="68">
        <v>81200013</v>
      </c>
      <c r="B15" s="62" t="s">
        <v>417</v>
      </c>
      <c r="C15" s="68" t="s">
        <v>418</v>
      </c>
      <c r="D15" s="68"/>
      <c r="E15" s="68">
        <v>81200013</v>
      </c>
      <c r="F15" s="69">
        <v>2</v>
      </c>
      <c r="G15" s="69">
        <v>7</v>
      </c>
      <c r="H15" s="69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 spans="1:29" s="70" customFormat="1" ht="16.5" x14ac:dyDescent="0.35">
      <c r="A16" s="68">
        <v>81200014</v>
      </c>
      <c r="B16" s="62" t="s">
        <v>419</v>
      </c>
      <c r="C16" s="68" t="s">
        <v>418</v>
      </c>
      <c r="D16" s="68"/>
      <c r="E16" s="68">
        <v>81200014</v>
      </c>
      <c r="F16" s="69">
        <v>2</v>
      </c>
      <c r="G16" s="69">
        <v>7</v>
      </c>
      <c r="H16" s="69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 spans="1:29" s="70" customFormat="1" ht="16.5" x14ac:dyDescent="0.35">
      <c r="A17" s="68">
        <v>81200015</v>
      </c>
      <c r="B17" s="62" t="s">
        <v>420</v>
      </c>
      <c r="C17" s="68" t="s">
        <v>418</v>
      </c>
      <c r="D17" s="68"/>
      <c r="E17" s="68">
        <v>81200015</v>
      </c>
      <c r="F17" s="69">
        <v>2</v>
      </c>
      <c r="G17" s="69">
        <v>7</v>
      </c>
      <c r="H17" s="69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 s="70" customFormat="1" ht="16.5" x14ac:dyDescent="0.35">
      <c r="A18" s="68">
        <v>81200016</v>
      </c>
      <c r="B18" s="62" t="s">
        <v>421</v>
      </c>
      <c r="C18" s="68" t="s">
        <v>422</v>
      </c>
      <c r="D18" s="68"/>
      <c r="E18" s="68">
        <v>81200016</v>
      </c>
      <c r="F18" s="69">
        <v>2</v>
      </c>
      <c r="G18" s="69">
        <v>7</v>
      </c>
      <c r="H18" s="69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 s="70" customFormat="1" ht="16.5" x14ac:dyDescent="0.35">
      <c r="A19" s="68">
        <v>81200017</v>
      </c>
      <c r="B19" s="62" t="s">
        <v>423</v>
      </c>
      <c r="C19" s="68" t="s">
        <v>422</v>
      </c>
      <c r="D19" s="68"/>
      <c r="E19" s="68">
        <v>81200017</v>
      </c>
      <c r="F19" s="69">
        <v>2</v>
      </c>
      <c r="G19" s="69">
        <v>7</v>
      </c>
      <c r="H19" s="69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s="70" customFormat="1" ht="16.5" x14ac:dyDescent="0.35">
      <c r="A20" s="68">
        <v>81200018</v>
      </c>
      <c r="B20" s="62" t="s">
        <v>424</v>
      </c>
      <c r="C20" s="68" t="s">
        <v>422</v>
      </c>
      <c r="D20" s="68"/>
      <c r="E20" s="68">
        <v>81200018</v>
      </c>
      <c r="F20" s="69">
        <v>2</v>
      </c>
      <c r="G20" s="69">
        <v>7</v>
      </c>
      <c r="H20" s="69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s="70" customFormat="1" ht="16.5" x14ac:dyDescent="0.35">
      <c r="A21" s="68">
        <v>81200019</v>
      </c>
      <c r="B21" s="62" t="s">
        <v>425</v>
      </c>
      <c r="C21" s="68" t="s">
        <v>426</v>
      </c>
      <c r="D21" s="68"/>
      <c r="E21" s="68">
        <v>81200019</v>
      </c>
      <c r="F21" s="69">
        <v>3</v>
      </c>
      <c r="G21" s="69">
        <v>11</v>
      </c>
      <c r="H21" s="69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s="70" customFormat="1" ht="16.5" x14ac:dyDescent="0.35">
      <c r="A22" s="68">
        <v>81200020</v>
      </c>
      <c r="B22" s="62" t="s">
        <v>427</v>
      </c>
      <c r="C22" s="68" t="s">
        <v>426</v>
      </c>
      <c r="D22" s="68"/>
      <c r="E22" s="68">
        <v>81200020</v>
      </c>
      <c r="F22" s="69">
        <v>3</v>
      </c>
      <c r="G22" s="69">
        <v>11</v>
      </c>
      <c r="H22" s="69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s="70" customFormat="1" ht="16.5" x14ac:dyDescent="0.35">
      <c r="A23" s="68">
        <v>81200021</v>
      </c>
      <c r="B23" s="62" t="s">
        <v>428</v>
      </c>
      <c r="C23" s="68" t="s">
        <v>426</v>
      </c>
      <c r="D23" s="68"/>
      <c r="E23" s="68">
        <v>81200021</v>
      </c>
      <c r="F23" s="69">
        <v>3</v>
      </c>
      <c r="G23" s="69">
        <v>11</v>
      </c>
      <c r="H23" s="69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s="70" customFormat="1" ht="16.5" x14ac:dyDescent="0.35">
      <c r="A24" s="68">
        <v>81200022</v>
      </c>
      <c r="B24" s="62" t="s">
        <v>429</v>
      </c>
      <c r="C24" s="68" t="s">
        <v>426</v>
      </c>
      <c r="D24" s="68"/>
      <c r="E24" s="68">
        <v>81200022</v>
      </c>
      <c r="F24" s="69">
        <v>3</v>
      </c>
      <c r="G24" s="69">
        <v>11</v>
      </c>
      <c r="H24" s="69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s="70" customFormat="1" ht="16.5" x14ac:dyDescent="0.35">
      <c r="A25" s="68">
        <v>81200023</v>
      </c>
      <c r="B25" s="62" t="s">
        <v>430</v>
      </c>
      <c r="C25" s="68" t="s">
        <v>431</v>
      </c>
      <c r="D25" s="68"/>
      <c r="E25" s="68">
        <v>81200023</v>
      </c>
      <c r="F25" s="69">
        <v>3</v>
      </c>
      <c r="G25" s="69">
        <v>11</v>
      </c>
      <c r="H25" s="69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s="70" customFormat="1" ht="16.5" x14ac:dyDescent="0.35">
      <c r="A26" s="68">
        <v>81200024</v>
      </c>
      <c r="B26" s="62" t="s">
        <v>432</v>
      </c>
      <c r="C26" s="68" t="s">
        <v>431</v>
      </c>
      <c r="D26" s="68"/>
      <c r="E26" s="68">
        <v>81200024</v>
      </c>
      <c r="F26" s="69">
        <v>3</v>
      </c>
      <c r="G26" s="69">
        <v>11</v>
      </c>
      <c r="H26" s="69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s="70" customFormat="1" ht="16.5" x14ac:dyDescent="0.35">
      <c r="A27" s="68">
        <v>81200025</v>
      </c>
      <c r="B27" s="62" t="s">
        <v>433</v>
      </c>
      <c r="C27" s="68" t="s">
        <v>431</v>
      </c>
      <c r="D27" s="68"/>
      <c r="E27" s="68">
        <v>81200025</v>
      </c>
      <c r="F27" s="69">
        <v>3</v>
      </c>
      <c r="G27" s="69">
        <v>11</v>
      </c>
      <c r="H27" s="69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s="70" customFormat="1" ht="16.5" x14ac:dyDescent="0.35">
      <c r="A28" s="68">
        <v>81200026</v>
      </c>
      <c r="B28" s="62" t="s">
        <v>434</v>
      </c>
      <c r="C28" s="68" t="s">
        <v>431</v>
      </c>
      <c r="D28" s="68"/>
      <c r="E28" s="68">
        <v>81200026</v>
      </c>
      <c r="F28" s="69">
        <v>3</v>
      </c>
      <c r="G28" s="69">
        <v>11</v>
      </c>
      <c r="H28" s="69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s="70" customFormat="1" ht="16.5" x14ac:dyDescent="0.35">
      <c r="A29" s="68">
        <v>81200027</v>
      </c>
      <c r="B29" s="62" t="s">
        <v>435</v>
      </c>
      <c r="C29" s="68" t="s">
        <v>436</v>
      </c>
      <c r="D29" s="68"/>
      <c r="E29" s="68">
        <v>81200027</v>
      </c>
      <c r="F29" s="69">
        <v>3</v>
      </c>
      <c r="G29" s="69">
        <v>12</v>
      </c>
      <c r="H29" s="69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s="70" customFormat="1" ht="16.5" x14ac:dyDescent="0.35">
      <c r="A30" s="68">
        <v>81200028</v>
      </c>
      <c r="B30" s="62" t="s">
        <v>437</v>
      </c>
      <c r="C30" s="68" t="s">
        <v>436</v>
      </c>
      <c r="D30" s="68"/>
      <c r="E30" s="68">
        <v>81200028</v>
      </c>
      <c r="F30" s="69">
        <v>3</v>
      </c>
      <c r="G30" s="69">
        <v>12</v>
      </c>
      <c r="H30" s="69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s="70" customFormat="1" ht="16.5" x14ac:dyDescent="0.35">
      <c r="A31" s="68">
        <v>81200029</v>
      </c>
      <c r="B31" s="62" t="s">
        <v>438</v>
      </c>
      <c r="C31" s="68" t="s">
        <v>436</v>
      </c>
      <c r="D31" s="68"/>
      <c r="E31" s="68">
        <v>81200029</v>
      </c>
      <c r="F31" s="69">
        <v>3</v>
      </c>
      <c r="G31" s="69">
        <v>12</v>
      </c>
      <c r="H31" s="69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s="70" customFormat="1" ht="16.5" x14ac:dyDescent="0.35">
      <c r="A32" s="68">
        <v>81200030</v>
      </c>
      <c r="B32" s="62" t="s">
        <v>439</v>
      </c>
      <c r="C32" s="68" t="s">
        <v>436</v>
      </c>
      <c r="D32" s="68"/>
      <c r="E32" s="68">
        <v>81200030</v>
      </c>
      <c r="F32" s="69">
        <v>3</v>
      </c>
      <c r="G32" s="69">
        <v>12</v>
      </c>
      <c r="H32" s="69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s="70" customFormat="1" ht="16.5" x14ac:dyDescent="0.35">
      <c r="A33" s="68">
        <v>81200031</v>
      </c>
      <c r="B33" s="62" t="s">
        <v>440</v>
      </c>
      <c r="C33" s="68" t="s">
        <v>441</v>
      </c>
      <c r="D33" s="68"/>
      <c r="E33" s="68">
        <v>81200031</v>
      </c>
      <c r="F33" s="69">
        <v>3</v>
      </c>
      <c r="G33" s="69">
        <v>12</v>
      </c>
      <c r="H33" s="69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s="70" customFormat="1" ht="16.5" x14ac:dyDescent="0.35">
      <c r="A34" s="68">
        <v>81200032</v>
      </c>
      <c r="B34" s="62" t="s">
        <v>442</v>
      </c>
      <c r="C34" s="68" t="s">
        <v>441</v>
      </c>
      <c r="D34" s="68"/>
      <c r="E34" s="68">
        <v>81200032</v>
      </c>
      <c r="F34" s="69">
        <v>3</v>
      </c>
      <c r="G34" s="69">
        <v>12</v>
      </c>
      <c r="H34" s="69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s="70" customFormat="1" ht="16.5" x14ac:dyDescent="0.35">
      <c r="A35" s="68">
        <v>81200033</v>
      </c>
      <c r="B35" s="62" t="s">
        <v>443</v>
      </c>
      <c r="C35" s="68" t="s">
        <v>441</v>
      </c>
      <c r="D35" s="68"/>
      <c r="E35" s="68">
        <v>81200033</v>
      </c>
      <c r="F35" s="69">
        <v>3</v>
      </c>
      <c r="G35" s="69">
        <v>12</v>
      </c>
      <c r="H35" s="69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s="70" customFormat="1" ht="16.5" x14ac:dyDescent="0.35">
      <c r="A36" s="68">
        <v>81200034</v>
      </c>
      <c r="B36" s="62" t="s">
        <v>444</v>
      </c>
      <c r="C36" s="68" t="s">
        <v>441</v>
      </c>
      <c r="D36" s="68"/>
      <c r="E36" s="68">
        <v>81200034</v>
      </c>
      <c r="F36" s="69">
        <v>3</v>
      </c>
      <c r="G36" s="69">
        <v>12</v>
      </c>
      <c r="H36" s="69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s="70" customFormat="1" ht="16.5" x14ac:dyDescent="0.35">
      <c r="A37" s="68">
        <v>81200035</v>
      </c>
      <c r="B37" s="62" t="s">
        <v>445</v>
      </c>
      <c r="C37" s="68" t="s">
        <v>446</v>
      </c>
      <c r="D37" s="68"/>
      <c r="E37" s="68">
        <v>81200035</v>
      </c>
      <c r="F37" s="69">
        <v>4</v>
      </c>
      <c r="G37" s="69">
        <v>16</v>
      </c>
      <c r="H37" s="69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s="70" customFormat="1" ht="16.5" x14ac:dyDescent="0.35">
      <c r="A38" s="68">
        <v>81200036</v>
      </c>
      <c r="B38" s="62" t="s">
        <v>447</v>
      </c>
      <c r="C38" s="68" t="s">
        <v>446</v>
      </c>
      <c r="D38" s="68"/>
      <c r="E38" s="68">
        <v>81200036</v>
      </c>
      <c r="F38" s="69">
        <v>4</v>
      </c>
      <c r="G38" s="69">
        <v>16</v>
      </c>
      <c r="H38" s="69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s="70" customFormat="1" ht="16.5" x14ac:dyDescent="0.35">
      <c r="A39" s="68">
        <v>81200037</v>
      </c>
      <c r="B39" s="62" t="s">
        <v>448</v>
      </c>
      <c r="C39" s="68" t="s">
        <v>446</v>
      </c>
      <c r="D39" s="68"/>
      <c r="E39" s="68">
        <v>81200037</v>
      </c>
      <c r="F39" s="69">
        <v>4</v>
      </c>
      <c r="G39" s="69">
        <v>16</v>
      </c>
      <c r="H39" s="69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s="70" customFormat="1" ht="16.5" x14ac:dyDescent="0.35">
      <c r="A40" s="68">
        <v>81200038</v>
      </c>
      <c r="B40" s="62" t="s">
        <v>449</v>
      </c>
      <c r="C40" s="68" t="s">
        <v>446</v>
      </c>
      <c r="D40" s="68"/>
      <c r="E40" s="68">
        <v>81200038</v>
      </c>
      <c r="F40" s="69">
        <v>4</v>
      </c>
      <c r="G40" s="69">
        <v>16</v>
      </c>
      <c r="H40" s="69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s="70" customFormat="1" ht="16.5" x14ac:dyDescent="0.35">
      <c r="A41" s="68">
        <v>81200039</v>
      </c>
      <c r="B41" s="62" t="s">
        <v>450</v>
      </c>
      <c r="C41" s="68" t="s">
        <v>446</v>
      </c>
      <c r="D41" s="68"/>
      <c r="E41" s="68">
        <v>81200039</v>
      </c>
      <c r="F41" s="69">
        <v>4</v>
      </c>
      <c r="G41" s="69">
        <v>16</v>
      </c>
      <c r="H41" s="69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s="70" customFormat="1" ht="16.5" x14ac:dyDescent="0.35">
      <c r="A42" s="68">
        <v>81200040</v>
      </c>
      <c r="B42" s="62" t="s">
        <v>451</v>
      </c>
      <c r="C42" s="68" t="s">
        <v>452</v>
      </c>
      <c r="D42" s="68"/>
      <c r="E42" s="68">
        <v>81200040</v>
      </c>
      <c r="F42" s="69">
        <v>4</v>
      </c>
      <c r="G42" s="69">
        <v>16</v>
      </c>
      <c r="H42" s="69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s="70" customFormat="1" ht="16.5" x14ac:dyDescent="0.35">
      <c r="A43" s="68">
        <v>81200041</v>
      </c>
      <c r="B43" s="62" t="s">
        <v>453</v>
      </c>
      <c r="C43" s="68" t="s">
        <v>452</v>
      </c>
      <c r="D43" s="68"/>
      <c r="E43" s="68">
        <v>81200041</v>
      </c>
      <c r="F43" s="69">
        <v>4</v>
      </c>
      <c r="G43" s="69">
        <v>16</v>
      </c>
      <c r="H43" s="69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</row>
    <row r="44" spans="1:29" s="70" customFormat="1" ht="16.5" x14ac:dyDescent="0.35">
      <c r="A44" s="68">
        <v>81200042</v>
      </c>
      <c r="B44" s="62" t="s">
        <v>454</v>
      </c>
      <c r="C44" s="68" t="s">
        <v>452</v>
      </c>
      <c r="D44" s="68"/>
      <c r="E44" s="68">
        <v>81200042</v>
      </c>
      <c r="F44" s="69">
        <v>4</v>
      </c>
      <c r="G44" s="69">
        <v>16</v>
      </c>
      <c r="H44" s="69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s="70" customFormat="1" ht="16.5" x14ac:dyDescent="0.35">
      <c r="A45" s="68">
        <v>81200043</v>
      </c>
      <c r="B45" s="62" t="s">
        <v>455</v>
      </c>
      <c r="C45" s="68" t="s">
        <v>452</v>
      </c>
      <c r="D45" s="68"/>
      <c r="E45" s="68">
        <v>81200043</v>
      </c>
      <c r="F45" s="69">
        <v>4</v>
      </c>
      <c r="G45" s="69">
        <v>16</v>
      </c>
      <c r="H45" s="69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70" customFormat="1" ht="16.5" x14ac:dyDescent="0.35">
      <c r="A46" s="68">
        <v>81200044</v>
      </c>
      <c r="B46" s="62" t="s">
        <v>456</v>
      </c>
      <c r="C46" s="68" t="s">
        <v>452</v>
      </c>
      <c r="D46" s="68"/>
      <c r="E46" s="68">
        <v>81200044</v>
      </c>
      <c r="F46" s="69">
        <v>4</v>
      </c>
      <c r="G46" s="69">
        <v>16</v>
      </c>
      <c r="H46" s="69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s="70" customFormat="1" ht="16.5" x14ac:dyDescent="0.35">
      <c r="A47" s="68">
        <v>81200045</v>
      </c>
      <c r="B47" s="62" t="s">
        <v>457</v>
      </c>
      <c r="C47" s="68" t="s">
        <v>458</v>
      </c>
      <c r="D47" s="68"/>
      <c r="E47" s="68">
        <v>81200045</v>
      </c>
      <c r="F47" s="69">
        <v>4</v>
      </c>
      <c r="G47" s="69">
        <v>16</v>
      </c>
      <c r="H47" s="69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s="70" customFormat="1" ht="16.5" x14ac:dyDescent="0.35">
      <c r="A48" s="68">
        <v>81200046</v>
      </c>
      <c r="B48" s="62" t="s">
        <v>459</v>
      </c>
      <c r="C48" s="68" t="s">
        <v>458</v>
      </c>
      <c r="D48" s="68"/>
      <c r="E48" s="68">
        <v>81200046</v>
      </c>
      <c r="F48" s="69">
        <v>4</v>
      </c>
      <c r="G48" s="69">
        <v>16</v>
      </c>
      <c r="H48" s="69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</row>
    <row r="49" spans="1:29" s="70" customFormat="1" ht="16.5" x14ac:dyDescent="0.35">
      <c r="A49" s="68">
        <v>81200047</v>
      </c>
      <c r="B49" s="62" t="s">
        <v>460</v>
      </c>
      <c r="C49" s="68" t="s">
        <v>458</v>
      </c>
      <c r="D49" s="68"/>
      <c r="E49" s="68">
        <v>81200047</v>
      </c>
      <c r="F49" s="69">
        <v>4</v>
      </c>
      <c r="G49" s="69">
        <v>16</v>
      </c>
      <c r="H49" s="69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</row>
    <row r="50" spans="1:29" s="70" customFormat="1" ht="16.5" x14ac:dyDescent="0.35">
      <c r="A50" s="68">
        <v>81200048</v>
      </c>
      <c r="B50" s="62" t="s">
        <v>461</v>
      </c>
      <c r="C50" s="68" t="s">
        <v>458</v>
      </c>
      <c r="D50" s="68"/>
      <c r="E50" s="68">
        <v>81200048</v>
      </c>
      <c r="F50" s="69">
        <v>4</v>
      </c>
      <c r="G50" s="69">
        <v>16</v>
      </c>
      <c r="H50" s="69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</row>
    <row r="51" spans="1:29" s="70" customFormat="1" ht="16.5" x14ac:dyDescent="0.35">
      <c r="A51" s="68">
        <v>81200049</v>
      </c>
      <c r="B51" s="62" t="s">
        <v>462</v>
      </c>
      <c r="C51" s="68" t="s">
        <v>458</v>
      </c>
      <c r="D51" s="68"/>
      <c r="E51" s="68">
        <v>81200049</v>
      </c>
      <c r="F51" s="69">
        <v>4</v>
      </c>
      <c r="G51" s="69">
        <v>16</v>
      </c>
      <c r="H51" s="69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 s="70" customFormat="1" ht="16.5" x14ac:dyDescent="0.35">
      <c r="A52" s="68">
        <v>81200050</v>
      </c>
      <c r="B52" s="62" t="s">
        <v>463</v>
      </c>
      <c r="C52" s="68" t="s">
        <v>464</v>
      </c>
      <c r="D52" s="68"/>
      <c r="E52" s="68">
        <v>81200050</v>
      </c>
      <c r="F52" s="69">
        <v>4</v>
      </c>
      <c r="G52" s="69">
        <v>16</v>
      </c>
      <c r="H52" s="69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</row>
    <row r="53" spans="1:29" s="70" customFormat="1" ht="16.5" x14ac:dyDescent="0.35">
      <c r="A53" s="68">
        <v>81200051</v>
      </c>
      <c r="B53" s="62" t="s">
        <v>465</v>
      </c>
      <c r="C53" s="68" t="s">
        <v>464</v>
      </c>
      <c r="D53" s="68"/>
      <c r="E53" s="68">
        <v>81200051</v>
      </c>
      <c r="F53" s="69">
        <v>4</v>
      </c>
      <c r="G53" s="69">
        <v>16</v>
      </c>
      <c r="H53" s="69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</row>
    <row r="54" spans="1:29" s="70" customFormat="1" ht="16.5" x14ac:dyDescent="0.35">
      <c r="A54" s="68">
        <v>81200052</v>
      </c>
      <c r="B54" s="62" t="s">
        <v>466</v>
      </c>
      <c r="C54" s="68" t="s">
        <v>464</v>
      </c>
      <c r="D54" s="68"/>
      <c r="E54" s="68">
        <v>81200052</v>
      </c>
      <c r="F54" s="69">
        <v>4</v>
      </c>
      <c r="G54" s="69">
        <v>16</v>
      </c>
      <c r="H54" s="69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</row>
    <row r="55" spans="1:29" s="70" customFormat="1" ht="16.5" x14ac:dyDescent="0.35">
      <c r="A55" s="68">
        <v>81200053</v>
      </c>
      <c r="B55" s="62" t="s">
        <v>467</v>
      </c>
      <c r="C55" s="68" t="s">
        <v>464</v>
      </c>
      <c r="D55" s="68"/>
      <c r="E55" s="68">
        <v>81200053</v>
      </c>
      <c r="F55" s="69">
        <v>4</v>
      </c>
      <c r="G55" s="69">
        <v>16</v>
      </c>
      <c r="H55" s="69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</row>
    <row r="56" spans="1:29" s="70" customFormat="1" ht="16.5" x14ac:dyDescent="0.35">
      <c r="A56" s="68">
        <v>81200054</v>
      </c>
      <c r="B56" s="62" t="s">
        <v>468</v>
      </c>
      <c r="C56" s="68" t="s">
        <v>464</v>
      </c>
      <c r="D56" s="68"/>
      <c r="E56" s="68">
        <v>81200054</v>
      </c>
      <c r="F56" s="69">
        <v>4</v>
      </c>
      <c r="G56" s="69">
        <v>16</v>
      </c>
      <c r="H56" s="69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</row>
    <row r="57" spans="1:29" s="70" customFormat="1" ht="16.5" x14ac:dyDescent="0.35">
      <c r="A57" s="68">
        <v>81200055</v>
      </c>
      <c r="B57" s="62" t="s">
        <v>469</v>
      </c>
      <c r="C57" s="68" t="s">
        <v>470</v>
      </c>
      <c r="D57" s="68"/>
      <c r="E57" s="68">
        <v>81200055</v>
      </c>
      <c r="F57" s="69">
        <v>4</v>
      </c>
      <c r="G57" s="69">
        <v>16</v>
      </c>
      <c r="H57" s="69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</row>
    <row r="58" spans="1:29" s="70" customFormat="1" ht="16.5" x14ac:dyDescent="0.35">
      <c r="A58" s="68">
        <v>81200056</v>
      </c>
      <c r="B58" s="62" t="s">
        <v>471</v>
      </c>
      <c r="C58" s="68" t="s">
        <v>470</v>
      </c>
      <c r="D58" s="68"/>
      <c r="E58" s="68">
        <v>81200056</v>
      </c>
      <c r="F58" s="69">
        <v>4</v>
      </c>
      <c r="G58" s="69">
        <v>16</v>
      </c>
      <c r="H58" s="69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</row>
    <row r="59" spans="1:29" s="70" customFormat="1" ht="16.5" x14ac:dyDescent="0.35">
      <c r="A59" s="68">
        <v>81200057</v>
      </c>
      <c r="B59" s="62" t="s">
        <v>472</v>
      </c>
      <c r="C59" s="68" t="s">
        <v>470</v>
      </c>
      <c r="D59" s="68"/>
      <c r="E59" s="68">
        <v>81200057</v>
      </c>
      <c r="F59" s="69">
        <v>4</v>
      </c>
      <c r="G59" s="69">
        <v>16</v>
      </c>
      <c r="H59" s="69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</row>
    <row r="60" spans="1:29" s="70" customFormat="1" ht="16.5" x14ac:dyDescent="0.35">
      <c r="A60" s="68">
        <v>81200058</v>
      </c>
      <c r="B60" s="62" t="s">
        <v>473</v>
      </c>
      <c r="C60" s="68" t="s">
        <v>470</v>
      </c>
      <c r="D60" s="68"/>
      <c r="E60" s="68">
        <v>81200058</v>
      </c>
      <c r="F60" s="69">
        <v>4</v>
      </c>
      <c r="G60" s="69">
        <v>16</v>
      </c>
      <c r="H60" s="69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</row>
    <row r="61" spans="1:29" s="70" customFormat="1" ht="16.5" x14ac:dyDescent="0.35">
      <c r="A61" s="68">
        <v>81200059</v>
      </c>
      <c r="B61" s="62" t="s">
        <v>474</v>
      </c>
      <c r="C61" s="68" t="s">
        <v>470</v>
      </c>
      <c r="D61" s="68"/>
      <c r="E61" s="68">
        <v>81200059</v>
      </c>
      <c r="F61" s="69">
        <v>4</v>
      </c>
      <c r="G61" s="69">
        <v>16</v>
      </c>
      <c r="H61" s="69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</row>
    <row r="62" spans="1:29" s="70" customFormat="1" ht="16.5" x14ac:dyDescent="0.35">
      <c r="A62" s="68">
        <v>81200060</v>
      </c>
      <c r="B62" s="62" t="s">
        <v>475</v>
      </c>
      <c r="C62" s="68" t="s">
        <v>476</v>
      </c>
      <c r="D62" s="68"/>
      <c r="E62" s="68">
        <v>81200060</v>
      </c>
      <c r="F62" s="69">
        <v>4</v>
      </c>
      <c r="G62" s="69">
        <v>16</v>
      </c>
      <c r="H62" s="69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70" customFormat="1" ht="16.5" x14ac:dyDescent="0.35">
      <c r="A63" s="68">
        <v>81200061</v>
      </c>
      <c r="B63" s="62" t="s">
        <v>477</v>
      </c>
      <c r="C63" s="68" t="s">
        <v>476</v>
      </c>
      <c r="D63" s="68"/>
      <c r="E63" s="68">
        <v>81200061</v>
      </c>
      <c r="F63" s="69">
        <v>4</v>
      </c>
      <c r="G63" s="69">
        <v>16</v>
      </c>
      <c r="H63" s="69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</row>
    <row r="64" spans="1:29" s="70" customFormat="1" ht="16.5" x14ac:dyDescent="0.35">
      <c r="A64" s="68">
        <v>81200062</v>
      </c>
      <c r="B64" s="62" t="s">
        <v>478</v>
      </c>
      <c r="C64" s="68" t="s">
        <v>476</v>
      </c>
      <c r="D64" s="68"/>
      <c r="E64" s="68">
        <v>81200062</v>
      </c>
      <c r="F64" s="69">
        <v>4</v>
      </c>
      <c r="G64" s="69">
        <v>16</v>
      </c>
      <c r="H64" s="69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</row>
    <row r="65" spans="1:29" s="70" customFormat="1" ht="16.5" x14ac:dyDescent="0.35">
      <c r="A65" s="68">
        <v>81200063</v>
      </c>
      <c r="B65" s="62" t="s">
        <v>479</v>
      </c>
      <c r="C65" s="68" t="s">
        <v>476</v>
      </c>
      <c r="D65" s="68"/>
      <c r="E65" s="68">
        <v>81200063</v>
      </c>
      <c r="F65" s="69">
        <v>4</v>
      </c>
      <c r="G65" s="69">
        <v>16</v>
      </c>
      <c r="H65" s="69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</row>
    <row r="66" spans="1:29" s="70" customFormat="1" ht="16.5" x14ac:dyDescent="0.35">
      <c r="A66" s="68">
        <v>81200064</v>
      </c>
      <c r="B66" s="62" t="s">
        <v>480</v>
      </c>
      <c r="C66" s="68" t="s">
        <v>476</v>
      </c>
      <c r="D66" s="68"/>
      <c r="E66" s="68">
        <v>81200064</v>
      </c>
      <c r="F66" s="69">
        <v>4</v>
      </c>
      <c r="G66" s="69">
        <v>16</v>
      </c>
      <c r="H66" s="69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</row>
    <row r="67" spans="1:29" s="70" customFormat="1" ht="16.5" x14ac:dyDescent="0.35">
      <c r="A67" s="68">
        <v>81200065</v>
      </c>
      <c r="B67" s="62" t="s">
        <v>481</v>
      </c>
      <c r="C67" s="68" t="s">
        <v>482</v>
      </c>
      <c r="D67" s="68"/>
      <c r="E67" s="68">
        <v>81200065</v>
      </c>
      <c r="F67" s="69">
        <v>4</v>
      </c>
      <c r="G67" s="69">
        <v>16</v>
      </c>
      <c r="H67" s="69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</row>
    <row r="68" spans="1:29" s="70" customFormat="1" ht="16.5" x14ac:dyDescent="0.35">
      <c r="A68" s="68">
        <v>81200066</v>
      </c>
      <c r="B68" s="62" t="s">
        <v>483</v>
      </c>
      <c r="C68" s="68" t="s">
        <v>482</v>
      </c>
      <c r="D68" s="68"/>
      <c r="E68" s="68">
        <v>81200066</v>
      </c>
      <c r="F68" s="69">
        <v>4</v>
      </c>
      <c r="G68" s="69">
        <v>16</v>
      </c>
      <c r="H68" s="69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</row>
    <row r="69" spans="1:29" s="70" customFormat="1" ht="16.5" x14ac:dyDescent="0.35">
      <c r="A69" s="68">
        <v>81200067</v>
      </c>
      <c r="B69" s="62" t="s">
        <v>484</v>
      </c>
      <c r="C69" s="68" t="s">
        <v>482</v>
      </c>
      <c r="D69" s="68"/>
      <c r="E69" s="68">
        <v>81200067</v>
      </c>
      <c r="F69" s="69">
        <v>4</v>
      </c>
      <c r="G69" s="69">
        <v>16</v>
      </c>
      <c r="H69" s="69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</row>
    <row r="70" spans="1:29" s="70" customFormat="1" ht="16.5" x14ac:dyDescent="0.35">
      <c r="A70" s="68">
        <v>81200068</v>
      </c>
      <c r="B70" s="62" t="s">
        <v>485</v>
      </c>
      <c r="C70" s="68" t="s">
        <v>482</v>
      </c>
      <c r="D70" s="68"/>
      <c r="E70" s="68">
        <v>81200068</v>
      </c>
      <c r="F70" s="69">
        <v>4</v>
      </c>
      <c r="G70" s="69">
        <v>16</v>
      </c>
      <c r="H70" s="69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</row>
    <row r="71" spans="1:29" s="70" customFormat="1" ht="16.5" x14ac:dyDescent="0.35">
      <c r="A71" s="68">
        <v>81200069</v>
      </c>
      <c r="B71" s="62" t="s">
        <v>486</v>
      </c>
      <c r="C71" s="68" t="s">
        <v>482</v>
      </c>
      <c r="D71" s="68"/>
      <c r="E71" s="68">
        <v>81200069</v>
      </c>
      <c r="F71" s="69">
        <v>4</v>
      </c>
      <c r="G71" s="69">
        <v>16</v>
      </c>
      <c r="H71" s="69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</row>
    <row r="72" spans="1:29" s="70" customFormat="1" ht="16.5" x14ac:dyDescent="0.35">
      <c r="A72" s="68">
        <v>81200070</v>
      </c>
      <c r="B72" s="62" t="s">
        <v>487</v>
      </c>
      <c r="C72" s="68" t="s">
        <v>488</v>
      </c>
      <c r="D72" s="68"/>
      <c r="E72" s="68">
        <v>81200070</v>
      </c>
      <c r="F72" s="69">
        <v>4</v>
      </c>
      <c r="G72" s="69">
        <v>16</v>
      </c>
      <c r="H72" s="69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</row>
    <row r="73" spans="1:29" s="70" customFormat="1" ht="16.5" x14ac:dyDescent="0.35">
      <c r="A73" s="68">
        <v>81200071</v>
      </c>
      <c r="B73" s="62" t="s">
        <v>489</v>
      </c>
      <c r="C73" s="68" t="s">
        <v>488</v>
      </c>
      <c r="D73" s="68"/>
      <c r="E73" s="68">
        <v>81200071</v>
      </c>
      <c r="F73" s="69">
        <v>4</v>
      </c>
      <c r="G73" s="69">
        <v>16</v>
      </c>
      <c r="H73" s="69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</row>
    <row r="74" spans="1:29" s="70" customFormat="1" ht="16.5" x14ac:dyDescent="0.35">
      <c r="A74" s="68">
        <v>81200072</v>
      </c>
      <c r="B74" s="62" t="s">
        <v>490</v>
      </c>
      <c r="C74" s="68" t="s">
        <v>488</v>
      </c>
      <c r="D74" s="68"/>
      <c r="E74" s="68">
        <v>81200072</v>
      </c>
      <c r="F74" s="69">
        <v>4</v>
      </c>
      <c r="G74" s="69">
        <v>16</v>
      </c>
      <c r="H74" s="69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</row>
    <row r="75" spans="1:29" s="70" customFormat="1" ht="16.5" x14ac:dyDescent="0.35">
      <c r="A75" s="68">
        <v>81200073</v>
      </c>
      <c r="B75" s="62" t="s">
        <v>491</v>
      </c>
      <c r="C75" s="68" t="s">
        <v>488</v>
      </c>
      <c r="D75" s="68"/>
      <c r="E75" s="68">
        <v>81200073</v>
      </c>
      <c r="F75" s="69">
        <v>4</v>
      </c>
      <c r="G75" s="69">
        <v>16</v>
      </c>
      <c r="H75" s="69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</row>
    <row r="76" spans="1:29" s="70" customFormat="1" ht="16.5" x14ac:dyDescent="0.35">
      <c r="A76" s="68">
        <v>81200074</v>
      </c>
      <c r="B76" s="62" t="s">
        <v>492</v>
      </c>
      <c r="C76" s="68" t="s">
        <v>488</v>
      </c>
      <c r="D76" s="68"/>
      <c r="E76" s="68">
        <v>81200074</v>
      </c>
      <c r="F76" s="69">
        <v>4</v>
      </c>
      <c r="G76" s="69">
        <v>16</v>
      </c>
      <c r="H76" s="69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</row>
    <row r="77" spans="1:29" s="70" customFormat="1" ht="16.5" x14ac:dyDescent="0.35">
      <c r="A77" s="68">
        <v>81200075</v>
      </c>
      <c r="B77" s="62" t="s">
        <v>493</v>
      </c>
      <c r="C77" s="68" t="s">
        <v>494</v>
      </c>
      <c r="D77" s="68"/>
      <c r="E77" s="68">
        <v>81200075</v>
      </c>
      <c r="F77" s="69">
        <v>4</v>
      </c>
      <c r="G77" s="69">
        <v>17</v>
      </c>
      <c r="H77" s="69">
        <v>1</v>
      </c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>
        <v>1</v>
      </c>
      <c r="V77" s="68"/>
      <c r="W77" s="68"/>
      <c r="X77" s="68"/>
      <c r="Y77" s="68"/>
      <c r="Z77" s="68"/>
      <c r="AA77" s="68"/>
      <c r="AB77" s="68"/>
      <c r="AC77" s="68"/>
    </row>
    <row r="78" spans="1:29" s="70" customFormat="1" ht="16.5" x14ac:dyDescent="0.35">
      <c r="A78" s="68">
        <v>81200076</v>
      </c>
      <c r="B78" s="62" t="s">
        <v>495</v>
      </c>
      <c r="C78" s="68" t="s">
        <v>494</v>
      </c>
      <c r="D78" s="68"/>
      <c r="E78" s="68">
        <v>81200076</v>
      </c>
      <c r="F78" s="69">
        <v>4</v>
      </c>
      <c r="G78" s="69">
        <v>17</v>
      </c>
      <c r="H78" s="69">
        <v>1</v>
      </c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>
        <v>1</v>
      </c>
      <c r="V78" s="68"/>
      <c r="W78" s="68"/>
      <c r="X78" s="68"/>
      <c r="Y78" s="68"/>
      <c r="Z78" s="68"/>
      <c r="AA78" s="68"/>
      <c r="AB78" s="68"/>
      <c r="AC78" s="68"/>
    </row>
    <row r="79" spans="1:29" s="70" customFormat="1" ht="16.5" x14ac:dyDescent="0.35">
      <c r="A79" s="68">
        <v>81200077</v>
      </c>
      <c r="B79" s="62" t="s">
        <v>496</v>
      </c>
      <c r="C79" s="68" t="s">
        <v>494</v>
      </c>
      <c r="D79" s="68"/>
      <c r="E79" s="68">
        <v>81200077</v>
      </c>
      <c r="F79" s="69">
        <v>4</v>
      </c>
      <c r="G79" s="69">
        <v>17</v>
      </c>
      <c r="H79" s="69">
        <v>1</v>
      </c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>
        <v>1</v>
      </c>
      <c r="V79" s="68"/>
      <c r="W79" s="68"/>
      <c r="X79" s="68"/>
      <c r="Y79" s="68"/>
      <c r="Z79" s="68"/>
      <c r="AA79" s="68"/>
      <c r="AB79" s="68"/>
      <c r="AC79" s="68"/>
    </row>
    <row r="80" spans="1:29" s="70" customFormat="1" ht="16.5" x14ac:dyDescent="0.35">
      <c r="A80" s="68">
        <v>81200078</v>
      </c>
      <c r="B80" s="62" t="s">
        <v>497</v>
      </c>
      <c r="C80" s="68" t="s">
        <v>494</v>
      </c>
      <c r="D80" s="68"/>
      <c r="E80" s="68">
        <v>81200078</v>
      </c>
      <c r="F80" s="69">
        <v>4</v>
      </c>
      <c r="G80" s="69">
        <v>17</v>
      </c>
      <c r="H80" s="69">
        <v>1</v>
      </c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>
        <v>1</v>
      </c>
      <c r="V80" s="68"/>
      <c r="W80" s="68"/>
      <c r="X80" s="68"/>
      <c r="Y80" s="68"/>
      <c r="Z80" s="68"/>
      <c r="AA80" s="68"/>
      <c r="AB80" s="68"/>
      <c r="AC80" s="68"/>
    </row>
    <row r="81" spans="1:29" s="70" customFormat="1" ht="16.5" x14ac:dyDescent="0.35">
      <c r="A81" s="68">
        <v>81200079</v>
      </c>
      <c r="B81" s="62" t="s">
        <v>498</v>
      </c>
      <c r="C81" s="68" t="s">
        <v>494</v>
      </c>
      <c r="D81" s="68"/>
      <c r="E81" s="68">
        <v>81200079</v>
      </c>
      <c r="F81" s="69">
        <v>4</v>
      </c>
      <c r="G81" s="69">
        <v>17</v>
      </c>
      <c r="H81" s="69">
        <v>1</v>
      </c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>
        <v>1</v>
      </c>
      <c r="V81" s="68"/>
      <c r="W81" s="68"/>
      <c r="X81" s="68"/>
      <c r="Y81" s="68"/>
      <c r="Z81" s="68"/>
      <c r="AA81" s="68"/>
      <c r="AB81" s="68"/>
      <c r="AC81" s="68"/>
    </row>
    <row r="82" spans="1:29" s="70" customFormat="1" ht="16.5" x14ac:dyDescent="0.35">
      <c r="A82" s="68">
        <v>81200080</v>
      </c>
      <c r="B82" s="62" t="s">
        <v>499</v>
      </c>
      <c r="C82" s="68" t="s">
        <v>494</v>
      </c>
      <c r="D82" s="68"/>
      <c r="E82" s="68">
        <v>81200080</v>
      </c>
      <c r="F82" s="69">
        <v>4</v>
      </c>
      <c r="G82" s="69">
        <v>17</v>
      </c>
      <c r="H82" s="69">
        <v>1</v>
      </c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>
        <v>1</v>
      </c>
      <c r="V82" s="68"/>
      <c r="W82" s="68"/>
      <c r="X82" s="68"/>
      <c r="Y82" s="68"/>
      <c r="Z82" s="68"/>
      <c r="AA82" s="68"/>
      <c r="AB82" s="68"/>
      <c r="AC82" s="68"/>
    </row>
    <row r="83" spans="1:29" s="70" customFormat="1" ht="16.5" x14ac:dyDescent="0.35">
      <c r="A83" s="68">
        <v>81200081</v>
      </c>
      <c r="B83" s="62" t="s">
        <v>500</v>
      </c>
      <c r="C83" s="68" t="s">
        <v>501</v>
      </c>
      <c r="D83" s="68"/>
      <c r="E83" s="68">
        <v>81200081</v>
      </c>
      <c r="F83" s="69">
        <v>4</v>
      </c>
      <c r="G83" s="69">
        <v>17</v>
      </c>
      <c r="H83" s="69">
        <v>1</v>
      </c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>
        <v>1</v>
      </c>
      <c r="V83" s="68"/>
      <c r="W83" s="68"/>
      <c r="X83" s="68"/>
      <c r="Y83" s="68"/>
      <c r="Z83" s="68"/>
      <c r="AA83" s="68"/>
      <c r="AB83" s="68"/>
      <c r="AC83" s="68"/>
    </row>
    <row r="84" spans="1:29" s="70" customFormat="1" ht="16.5" x14ac:dyDescent="0.35">
      <c r="A84" s="68">
        <v>81200082</v>
      </c>
      <c r="B84" s="62" t="s">
        <v>502</v>
      </c>
      <c r="C84" s="68" t="s">
        <v>501</v>
      </c>
      <c r="D84" s="68"/>
      <c r="E84" s="68">
        <v>81200082</v>
      </c>
      <c r="F84" s="69">
        <v>4</v>
      </c>
      <c r="G84" s="69">
        <v>17</v>
      </c>
      <c r="H84" s="69">
        <v>1</v>
      </c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>
        <v>1</v>
      </c>
      <c r="V84" s="68"/>
      <c r="W84" s="68"/>
      <c r="X84" s="68"/>
      <c r="Y84" s="68"/>
      <c r="Z84" s="68"/>
      <c r="AA84" s="68"/>
      <c r="AB84" s="68"/>
      <c r="AC84" s="68"/>
    </row>
    <row r="85" spans="1:29" s="70" customFormat="1" ht="16.5" x14ac:dyDescent="0.35">
      <c r="A85" s="68">
        <v>81200083</v>
      </c>
      <c r="B85" s="62" t="s">
        <v>503</v>
      </c>
      <c r="C85" s="68" t="s">
        <v>501</v>
      </c>
      <c r="D85" s="68"/>
      <c r="E85" s="68">
        <v>81200083</v>
      </c>
      <c r="F85" s="69">
        <v>4</v>
      </c>
      <c r="G85" s="69">
        <v>17</v>
      </c>
      <c r="H85" s="69">
        <v>1</v>
      </c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>
        <v>1</v>
      </c>
      <c r="V85" s="68"/>
      <c r="W85" s="68"/>
      <c r="X85" s="68"/>
      <c r="Y85" s="68"/>
      <c r="Z85" s="68"/>
      <c r="AA85" s="68"/>
      <c r="AB85" s="68"/>
      <c r="AC85" s="68"/>
    </row>
    <row r="86" spans="1:29" s="70" customFormat="1" ht="16.5" x14ac:dyDescent="0.35">
      <c r="A86" s="68">
        <v>81200084</v>
      </c>
      <c r="B86" s="62" t="s">
        <v>504</v>
      </c>
      <c r="C86" s="68" t="s">
        <v>501</v>
      </c>
      <c r="D86" s="68"/>
      <c r="E86" s="68">
        <v>81200084</v>
      </c>
      <c r="F86" s="69">
        <v>4</v>
      </c>
      <c r="G86" s="69">
        <v>17</v>
      </c>
      <c r="H86" s="69">
        <v>1</v>
      </c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>
        <v>1</v>
      </c>
      <c r="V86" s="68"/>
      <c r="W86" s="68"/>
      <c r="X86" s="68"/>
      <c r="Y86" s="68"/>
      <c r="Z86" s="68"/>
      <c r="AA86" s="68"/>
      <c r="AB86" s="68"/>
      <c r="AC86" s="68"/>
    </row>
    <row r="87" spans="1:29" s="70" customFormat="1" ht="16.5" x14ac:dyDescent="0.35">
      <c r="A87" s="68">
        <v>81200085</v>
      </c>
      <c r="B87" s="62" t="s">
        <v>505</v>
      </c>
      <c r="C87" s="68" t="s">
        <v>501</v>
      </c>
      <c r="D87" s="68"/>
      <c r="E87" s="68">
        <v>81200085</v>
      </c>
      <c r="F87" s="69">
        <v>4</v>
      </c>
      <c r="G87" s="69">
        <v>17</v>
      </c>
      <c r="H87" s="69">
        <v>1</v>
      </c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>
        <v>1</v>
      </c>
      <c r="V87" s="68"/>
      <c r="W87" s="68"/>
      <c r="X87" s="68"/>
      <c r="Y87" s="68"/>
      <c r="Z87" s="68"/>
      <c r="AA87" s="68"/>
      <c r="AB87" s="68"/>
      <c r="AC87" s="68"/>
    </row>
    <row r="88" spans="1:29" s="70" customFormat="1" ht="16.5" x14ac:dyDescent="0.35">
      <c r="A88" s="68">
        <v>81200086</v>
      </c>
      <c r="B88" s="62" t="s">
        <v>506</v>
      </c>
      <c r="C88" s="68" t="s">
        <v>501</v>
      </c>
      <c r="D88" s="68"/>
      <c r="E88" s="68">
        <v>81200086</v>
      </c>
      <c r="F88" s="69">
        <v>4</v>
      </c>
      <c r="G88" s="69">
        <v>17</v>
      </c>
      <c r="H88" s="69">
        <v>1</v>
      </c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>
        <v>1</v>
      </c>
      <c r="V88" s="68"/>
      <c r="W88" s="68"/>
      <c r="X88" s="68"/>
      <c r="Y88" s="68"/>
      <c r="Z88" s="68"/>
      <c r="AA88" s="68"/>
      <c r="AB88" s="68"/>
      <c r="AC88" s="68"/>
    </row>
    <row r="89" spans="1:29" s="70" customFormat="1" ht="16.5" x14ac:dyDescent="0.35">
      <c r="A89" s="68">
        <v>81200087</v>
      </c>
      <c r="B89" s="62" t="s">
        <v>507</v>
      </c>
      <c r="C89" s="68" t="s">
        <v>508</v>
      </c>
      <c r="D89" s="68"/>
      <c r="E89" s="68">
        <v>81200087</v>
      </c>
      <c r="F89" s="69">
        <v>4</v>
      </c>
      <c r="G89" s="69">
        <v>17</v>
      </c>
      <c r="H89" s="69">
        <v>1</v>
      </c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>
        <v>1</v>
      </c>
      <c r="V89" s="68"/>
      <c r="W89" s="68"/>
      <c r="X89" s="68"/>
      <c r="Y89" s="68"/>
      <c r="Z89" s="68"/>
      <c r="AA89" s="68"/>
      <c r="AB89" s="68"/>
      <c r="AC89" s="68"/>
    </row>
    <row r="90" spans="1:29" s="70" customFormat="1" ht="16.5" x14ac:dyDescent="0.35">
      <c r="A90" s="68">
        <v>81200088</v>
      </c>
      <c r="B90" s="62" t="s">
        <v>509</v>
      </c>
      <c r="C90" s="68" t="s">
        <v>508</v>
      </c>
      <c r="D90" s="68"/>
      <c r="E90" s="68">
        <v>81200088</v>
      </c>
      <c r="F90" s="69">
        <v>4</v>
      </c>
      <c r="G90" s="69">
        <v>17</v>
      </c>
      <c r="H90" s="69">
        <v>1</v>
      </c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>
        <v>1</v>
      </c>
      <c r="V90" s="68"/>
      <c r="W90" s="68"/>
      <c r="X90" s="68"/>
      <c r="Y90" s="68"/>
      <c r="Z90" s="68"/>
      <c r="AA90" s="68"/>
      <c r="AB90" s="68"/>
      <c r="AC90" s="68"/>
    </row>
    <row r="91" spans="1:29" s="70" customFormat="1" ht="16.5" x14ac:dyDescent="0.35">
      <c r="A91" s="68">
        <v>81200089</v>
      </c>
      <c r="B91" s="62" t="s">
        <v>510</v>
      </c>
      <c r="C91" s="68" t="s">
        <v>508</v>
      </c>
      <c r="D91" s="68"/>
      <c r="E91" s="68">
        <v>81200089</v>
      </c>
      <c r="F91" s="69">
        <v>4</v>
      </c>
      <c r="G91" s="69">
        <v>17</v>
      </c>
      <c r="H91" s="69">
        <v>1</v>
      </c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>
        <v>1</v>
      </c>
      <c r="V91" s="68"/>
      <c r="W91" s="68"/>
      <c r="X91" s="68"/>
      <c r="Y91" s="68"/>
      <c r="Z91" s="68"/>
      <c r="AA91" s="68"/>
      <c r="AB91" s="68"/>
      <c r="AC91" s="68"/>
    </row>
    <row r="92" spans="1:29" s="70" customFormat="1" ht="16.5" x14ac:dyDescent="0.35">
      <c r="A92" s="68">
        <v>81200090</v>
      </c>
      <c r="B92" s="62" t="s">
        <v>511</v>
      </c>
      <c r="C92" s="68" t="s">
        <v>508</v>
      </c>
      <c r="D92" s="68"/>
      <c r="E92" s="68">
        <v>81200090</v>
      </c>
      <c r="F92" s="69">
        <v>4</v>
      </c>
      <c r="G92" s="69">
        <v>17</v>
      </c>
      <c r="H92" s="69">
        <v>1</v>
      </c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>
        <v>1</v>
      </c>
      <c r="V92" s="68"/>
      <c r="W92" s="68"/>
      <c r="X92" s="68"/>
      <c r="Y92" s="68"/>
      <c r="Z92" s="68"/>
      <c r="AA92" s="68"/>
      <c r="AB92" s="68"/>
      <c r="AC92" s="68"/>
    </row>
    <row r="93" spans="1:29" s="70" customFormat="1" ht="16.5" x14ac:dyDescent="0.35">
      <c r="A93" s="68">
        <v>81200091</v>
      </c>
      <c r="B93" s="62" t="s">
        <v>512</v>
      </c>
      <c r="C93" s="68" t="s">
        <v>508</v>
      </c>
      <c r="D93" s="68"/>
      <c r="E93" s="68">
        <v>81200091</v>
      </c>
      <c r="F93" s="69">
        <v>4</v>
      </c>
      <c r="G93" s="69">
        <v>17</v>
      </c>
      <c r="H93" s="69">
        <v>1</v>
      </c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>
        <v>1</v>
      </c>
      <c r="V93" s="68"/>
      <c r="W93" s="68"/>
      <c r="X93" s="68"/>
      <c r="Y93" s="68"/>
      <c r="Z93" s="68"/>
      <c r="AA93" s="68"/>
      <c r="AB93" s="68"/>
      <c r="AC93" s="68"/>
    </row>
    <row r="94" spans="1:29" s="70" customFormat="1" ht="16.5" x14ac:dyDescent="0.35">
      <c r="A94" s="68">
        <v>81200092</v>
      </c>
      <c r="B94" s="62" t="s">
        <v>513</v>
      </c>
      <c r="C94" s="68" t="s">
        <v>508</v>
      </c>
      <c r="D94" s="68"/>
      <c r="E94" s="68">
        <v>81200092</v>
      </c>
      <c r="F94" s="69">
        <v>4</v>
      </c>
      <c r="G94" s="69">
        <v>17</v>
      </c>
      <c r="H94" s="69">
        <v>1</v>
      </c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>
        <v>1</v>
      </c>
      <c r="V94" s="68"/>
      <c r="W94" s="68"/>
      <c r="X94" s="68"/>
      <c r="Y94" s="68"/>
      <c r="Z94" s="68"/>
      <c r="AA94" s="68"/>
      <c r="AB94" s="68"/>
      <c r="AC94" s="68"/>
    </row>
    <row r="95" spans="1:29" s="70" customFormat="1" ht="16.5" x14ac:dyDescent="0.35">
      <c r="A95" s="68">
        <v>81200093</v>
      </c>
      <c r="B95" s="62" t="s">
        <v>514</v>
      </c>
      <c r="C95" s="68" t="s">
        <v>515</v>
      </c>
      <c r="D95" s="68"/>
      <c r="E95" s="68">
        <v>81200093</v>
      </c>
      <c r="F95" s="69">
        <v>4</v>
      </c>
      <c r="G95" s="69">
        <v>17</v>
      </c>
      <c r="H95" s="69">
        <v>1</v>
      </c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>
        <v>1</v>
      </c>
      <c r="V95" s="68"/>
      <c r="W95" s="68"/>
      <c r="X95" s="68"/>
      <c r="Y95" s="68"/>
      <c r="Z95" s="68"/>
      <c r="AA95" s="68"/>
      <c r="AB95" s="68"/>
      <c r="AC95" s="68"/>
    </row>
    <row r="96" spans="1:29" s="70" customFormat="1" ht="16.5" x14ac:dyDescent="0.35">
      <c r="A96" s="68">
        <v>81200094</v>
      </c>
      <c r="B96" s="62" t="s">
        <v>516</v>
      </c>
      <c r="C96" s="68" t="s">
        <v>515</v>
      </c>
      <c r="D96" s="68"/>
      <c r="E96" s="68">
        <v>81200094</v>
      </c>
      <c r="F96" s="69">
        <v>4</v>
      </c>
      <c r="G96" s="69">
        <v>17</v>
      </c>
      <c r="H96" s="69">
        <v>1</v>
      </c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>
        <v>1</v>
      </c>
      <c r="V96" s="68"/>
      <c r="W96" s="68"/>
      <c r="X96" s="68"/>
      <c r="Y96" s="68"/>
      <c r="Z96" s="68"/>
      <c r="AA96" s="68"/>
      <c r="AB96" s="68"/>
      <c r="AC96" s="68"/>
    </row>
    <row r="97" spans="1:29" s="70" customFormat="1" ht="16.5" x14ac:dyDescent="0.35">
      <c r="A97" s="68">
        <v>81200095</v>
      </c>
      <c r="B97" s="62" t="s">
        <v>517</v>
      </c>
      <c r="C97" s="68" t="s">
        <v>515</v>
      </c>
      <c r="D97" s="68"/>
      <c r="E97" s="68">
        <v>81200095</v>
      </c>
      <c r="F97" s="69">
        <v>4</v>
      </c>
      <c r="G97" s="69">
        <v>17</v>
      </c>
      <c r="H97" s="69">
        <v>1</v>
      </c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>
        <v>1</v>
      </c>
      <c r="V97" s="68"/>
      <c r="W97" s="68"/>
      <c r="X97" s="68"/>
      <c r="Y97" s="68"/>
      <c r="Z97" s="68"/>
      <c r="AA97" s="68"/>
      <c r="AB97" s="68"/>
      <c r="AC97" s="68"/>
    </row>
    <row r="98" spans="1:29" s="70" customFormat="1" ht="16.5" x14ac:dyDescent="0.35">
      <c r="A98" s="68">
        <v>81200096</v>
      </c>
      <c r="B98" s="62" t="s">
        <v>518</v>
      </c>
      <c r="C98" s="68" t="s">
        <v>515</v>
      </c>
      <c r="D98" s="68"/>
      <c r="E98" s="68">
        <v>81200096</v>
      </c>
      <c r="F98" s="69">
        <v>4</v>
      </c>
      <c r="G98" s="69">
        <v>17</v>
      </c>
      <c r="H98" s="69">
        <v>1</v>
      </c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>
        <v>1</v>
      </c>
      <c r="V98" s="68"/>
      <c r="W98" s="68"/>
      <c r="X98" s="68"/>
      <c r="Y98" s="68"/>
      <c r="Z98" s="68"/>
      <c r="AA98" s="68"/>
      <c r="AB98" s="68"/>
      <c r="AC98" s="68"/>
    </row>
    <row r="99" spans="1:29" s="70" customFormat="1" ht="16.5" x14ac:dyDescent="0.35">
      <c r="A99" s="68">
        <v>81200097</v>
      </c>
      <c r="B99" s="62" t="s">
        <v>519</v>
      </c>
      <c r="C99" s="68" t="s">
        <v>515</v>
      </c>
      <c r="D99" s="68"/>
      <c r="E99" s="68">
        <v>81200097</v>
      </c>
      <c r="F99" s="69">
        <v>4</v>
      </c>
      <c r="G99" s="69">
        <v>17</v>
      </c>
      <c r="H99" s="69">
        <v>1</v>
      </c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>
        <v>1</v>
      </c>
      <c r="V99" s="68"/>
      <c r="W99" s="68"/>
      <c r="X99" s="68"/>
      <c r="Y99" s="68"/>
      <c r="Z99" s="68"/>
      <c r="AA99" s="68"/>
      <c r="AB99" s="68"/>
      <c r="AC99" s="68"/>
    </row>
    <row r="100" spans="1:29" s="70" customFormat="1" ht="16.5" x14ac:dyDescent="0.35">
      <c r="A100" s="68">
        <v>81200098</v>
      </c>
      <c r="B100" s="62" t="s">
        <v>520</v>
      </c>
      <c r="C100" s="68" t="s">
        <v>515</v>
      </c>
      <c r="D100" s="68"/>
      <c r="E100" s="68">
        <v>81200098</v>
      </c>
      <c r="F100" s="69">
        <v>4</v>
      </c>
      <c r="G100" s="69">
        <v>17</v>
      </c>
      <c r="H100" s="69">
        <v>1</v>
      </c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>
        <v>1</v>
      </c>
      <c r="V100" s="68"/>
      <c r="W100" s="68"/>
      <c r="X100" s="68"/>
      <c r="Y100" s="68"/>
      <c r="Z100" s="68"/>
      <c r="AA100" s="68"/>
      <c r="AB100" s="68"/>
      <c r="AC100" s="68"/>
    </row>
    <row r="101" spans="1:29" s="70" customFormat="1" ht="16.5" x14ac:dyDescent="0.35">
      <c r="A101" s="68">
        <v>81200099</v>
      </c>
      <c r="B101" s="62" t="s">
        <v>521</v>
      </c>
      <c r="C101" s="68" t="s">
        <v>522</v>
      </c>
      <c r="D101" s="68"/>
      <c r="E101" s="68">
        <v>81200099</v>
      </c>
      <c r="F101" s="69">
        <v>4</v>
      </c>
      <c r="G101" s="69">
        <v>17</v>
      </c>
      <c r="H101" s="69">
        <v>1</v>
      </c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>
        <v>1</v>
      </c>
      <c r="V101" s="68"/>
      <c r="W101" s="68"/>
      <c r="X101" s="68"/>
      <c r="Y101" s="68"/>
      <c r="Z101" s="68"/>
      <c r="AA101" s="68"/>
      <c r="AB101" s="68"/>
      <c r="AC101" s="68"/>
    </row>
    <row r="102" spans="1:29" s="70" customFormat="1" ht="16.5" x14ac:dyDescent="0.35">
      <c r="A102" s="68">
        <v>81200100</v>
      </c>
      <c r="B102" s="62" t="s">
        <v>523</v>
      </c>
      <c r="C102" s="68" t="s">
        <v>522</v>
      </c>
      <c r="D102" s="68"/>
      <c r="E102" s="68">
        <v>81200100</v>
      </c>
      <c r="F102" s="69">
        <v>4</v>
      </c>
      <c r="G102" s="69">
        <v>17</v>
      </c>
      <c r="H102" s="69">
        <v>1</v>
      </c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>
        <v>1</v>
      </c>
      <c r="V102" s="68"/>
      <c r="W102" s="68"/>
      <c r="X102" s="68"/>
      <c r="Y102" s="68"/>
      <c r="Z102" s="68"/>
      <c r="AA102" s="68"/>
      <c r="AB102" s="68"/>
      <c r="AC102" s="68"/>
    </row>
    <row r="103" spans="1:29" s="70" customFormat="1" ht="16.5" x14ac:dyDescent="0.35">
      <c r="A103" s="68">
        <v>81200101</v>
      </c>
      <c r="B103" s="62" t="s">
        <v>524</v>
      </c>
      <c r="C103" s="68" t="s">
        <v>522</v>
      </c>
      <c r="D103" s="68"/>
      <c r="E103" s="68">
        <v>81200101</v>
      </c>
      <c r="F103" s="69">
        <v>4</v>
      </c>
      <c r="G103" s="69">
        <v>17</v>
      </c>
      <c r="H103" s="69">
        <v>1</v>
      </c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>
        <v>1</v>
      </c>
      <c r="V103" s="68"/>
      <c r="W103" s="68"/>
      <c r="X103" s="68"/>
      <c r="Y103" s="68"/>
      <c r="Z103" s="68"/>
      <c r="AA103" s="68"/>
      <c r="AB103" s="68"/>
      <c r="AC103" s="68"/>
    </row>
    <row r="104" spans="1:29" s="70" customFormat="1" ht="16.5" x14ac:dyDescent="0.35">
      <c r="A104" s="68">
        <v>81200102</v>
      </c>
      <c r="B104" s="62" t="s">
        <v>525</v>
      </c>
      <c r="C104" s="68" t="s">
        <v>522</v>
      </c>
      <c r="D104" s="68"/>
      <c r="E104" s="68">
        <v>81200102</v>
      </c>
      <c r="F104" s="69">
        <v>4</v>
      </c>
      <c r="G104" s="69">
        <v>17</v>
      </c>
      <c r="H104" s="69">
        <v>1</v>
      </c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>
        <v>1</v>
      </c>
      <c r="V104" s="68"/>
      <c r="W104" s="68"/>
      <c r="X104" s="68"/>
      <c r="Y104" s="68"/>
      <c r="Z104" s="68"/>
      <c r="AA104" s="68"/>
      <c r="AB104" s="68"/>
      <c r="AC104" s="68"/>
    </row>
    <row r="105" spans="1:29" s="70" customFormat="1" ht="16.5" x14ac:dyDescent="0.35">
      <c r="A105" s="68">
        <v>81200103</v>
      </c>
      <c r="B105" s="62" t="s">
        <v>526</v>
      </c>
      <c r="C105" s="68" t="s">
        <v>522</v>
      </c>
      <c r="D105" s="68"/>
      <c r="E105" s="68">
        <v>81200103</v>
      </c>
      <c r="F105" s="69">
        <v>4</v>
      </c>
      <c r="G105" s="69">
        <v>17</v>
      </c>
      <c r="H105" s="69">
        <v>1</v>
      </c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>
        <v>1</v>
      </c>
      <c r="V105" s="68"/>
      <c r="W105" s="68"/>
      <c r="X105" s="68"/>
      <c r="Y105" s="68"/>
      <c r="Z105" s="68"/>
      <c r="AA105" s="68"/>
      <c r="AB105" s="68"/>
      <c r="AC105" s="68"/>
    </row>
    <row r="106" spans="1:29" s="70" customFormat="1" ht="16.5" x14ac:dyDescent="0.35">
      <c r="A106" s="68">
        <v>81200104</v>
      </c>
      <c r="B106" s="62" t="s">
        <v>527</v>
      </c>
      <c r="C106" s="68" t="s">
        <v>522</v>
      </c>
      <c r="D106" s="68"/>
      <c r="E106" s="68">
        <v>81200104</v>
      </c>
      <c r="F106" s="69">
        <v>4</v>
      </c>
      <c r="G106" s="69">
        <v>17</v>
      </c>
      <c r="H106" s="69">
        <v>1</v>
      </c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>
        <v>1</v>
      </c>
      <c r="V106" s="68"/>
      <c r="W106" s="68"/>
      <c r="X106" s="68"/>
      <c r="Y106" s="68"/>
      <c r="Z106" s="68"/>
      <c r="AA106" s="68"/>
      <c r="AB106" s="68"/>
      <c r="AC106" s="68"/>
    </row>
    <row r="107" spans="1:29" s="70" customFormat="1" ht="16.5" x14ac:dyDescent="0.35">
      <c r="A107" s="68">
        <v>81200105</v>
      </c>
      <c r="B107" s="62" t="s">
        <v>528</v>
      </c>
      <c r="C107" s="68" t="s">
        <v>529</v>
      </c>
      <c r="D107" s="68"/>
      <c r="E107" s="68">
        <v>81200105</v>
      </c>
      <c r="F107" s="69">
        <v>4</v>
      </c>
      <c r="G107" s="69">
        <v>17</v>
      </c>
      <c r="H107" s="69">
        <v>1</v>
      </c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>
        <v>1</v>
      </c>
      <c r="V107" s="68"/>
      <c r="W107" s="68"/>
      <c r="X107" s="68"/>
      <c r="Y107" s="68"/>
      <c r="Z107" s="68"/>
      <c r="AA107" s="68"/>
      <c r="AB107" s="68"/>
      <c r="AC107" s="68"/>
    </row>
    <row r="108" spans="1:29" s="70" customFormat="1" ht="16.5" x14ac:dyDescent="0.35">
      <c r="A108" s="68">
        <v>81200106</v>
      </c>
      <c r="B108" s="62" t="s">
        <v>530</v>
      </c>
      <c r="C108" s="68" t="s">
        <v>529</v>
      </c>
      <c r="D108" s="68"/>
      <c r="E108" s="68">
        <v>81200106</v>
      </c>
      <c r="F108" s="69">
        <v>4</v>
      </c>
      <c r="G108" s="69">
        <v>17</v>
      </c>
      <c r="H108" s="69">
        <v>1</v>
      </c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>
        <v>1</v>
      </c>
      <c r="V108" s="68"/>
      <c r="W108" s="68"/>
      <c r="X108" s="68"/>
      <c r="Y108" s="68"/>
      <c r="Z108" s="68"/>
      <c r="AA108" s="68"/>
      <c r="AB108" s="68"/>
      <c r="AC108" s="68"/>
    </row>
    <row r="109" spans="1:29" s="70" customFormat="1" ht="16.5" x14ac:dyDescent="0.35">
      <c r="A109" s="68">
        <v>81200107</v>
      </c>
      <c r="B109" s="62" t="s">
        <v>531</v>
      </c>
      <c r="C109" s="68" t="s">
        <v>529</v>
      </c>
      <c r="D109" s="68"/>
      <c r="E109" s="68">
        <v>81200107</v>
      </c>
      <c r="F109" s="69">
        <v>4</v>
      </c>
      <c r="G109" s="69">
        <v>17</v>
      </c>
      <c r="H109" s="69">
        <v>1</v>
      </c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>
        <v>1</v>
      </c>
      <c r="V109" s="68"/>
      <c r="W109" s="68"/>
      <c r="X109" s="68"/>
      <c r="Y109" s="68"/>
      <c r="Z109" s="68"/>
      <c r="AA109" s="68"/>
      <c r="AB109" s="68"/>
      <c r="AC109" s="68"/>
    </row>
    <row r="110" spans="1:29" s="70" customFormat="1" ht="16.5" x14ac:dyDescent="0.35">
      <c r="A110" s="68">
        <v>81200108</v>
      </c>
      <c r="B110" s="62" t="s">
        <v>532</v>
      </c>
      <c r="C110" s="68" t="s">
        <v>529</v>
      </c>
      <c r="D110" s="68"/>
      <c r="E110" s="68">
        <v>81200108</v>
      </c>
      <c r="F110" s="69">
        <v>4</v>
      </c>
      <c r="G110" s="69">
        <v>17</v>
      </c>
      <c r="H110" s="69">
        <v>1</v>
      </c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>
        <v>1</v>
      </c>
      <c r="V110" s="68"/>
      <c r="W110" s="68"/>
      <c r="X110" s="68"/>
      <c r="Y110" s="68"/>
      <c r="Z110" s="68"/>
      <c r="AA110" s="68"/>
      <c r="AB110" s="68"/>
      <c r="AC110" s="68"/>
    </row>
    <row r="111" spans="1:29" s="70" customFormat="1" ht="16.5" x14ac:dyDescent="0.35">
      <c r="A111" s="68">
        <v>81200109</v>
      </c>
      <c r="B111" s="62" t="s">
        <v>533</v>
      </c>
      <c r="C111" s="68" t="s">
        <v>529</v>
      </c>
      <c r="D111" s="68"/>
      <c r="E111" s="68">
        <v>81200109</v>
      </c>
      <c r="F111" s="69">
        <v>4</v>
      </c>
      <c r="G111" s="69">
        <v>17</v>
      </c>
      <c r="H111" s="69">
        <v>1</v>
      </c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>
        <v>1</v>
      </c>
      <c r="V111" s="68"/>
      <c r="W111" s="68"/>
      <c r="X111" s="68"/>
      <c r="Y111" s="68"/>
      <c r="Z111" s="68"/>
      <c r="AA111" s="68"/>
      <c r="AB111" s="68"/>
      <c r="AC111" s="68"/>
    </row>
    <row r="112" spans="1:29" s="70" customFormat="1" ht="16.5" x14ac:dyDescent="0.35">
      <c r="A112" s="68">
        <v>81200110</v>
      </c>
      <c r="B112" s="62" t="s">
        <v>534</v>
      </c>
      <c r="C112" s="68" t="s">
        <v>529</v>
      </c>
      <c r="D112" s="68"/>
      <c r="E112" s="68">
        <v>81200110</v>
      </c>
      <c r="F112" s="69">
        <v>4</v>
      </c>
      <c r="G112" s="69">
        <v>17</v>
      </c>
      <c r="H112" s="69">
        <v>1</v>
      </c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>
        <v>1</v>
      </c>
      <c r="V112" s="68"/>
      <c r="W112" s="68"/>
      <c r="X112" s="68"/>
      <c r="Y112" s="68"/>
      <c r="Z112" s="68"/>
      <c r="AA112" s="68"/>
      <c r="AB112" s="68"/>
      <c r="AC112" s="68"/>
    </row>
    <row r="113" spans="1:29" s="70" customFormat="1" ht="16.5" x14ac:dyDescent="0.35">
      <c r="A113" s="68">
        <v>81200111</v>
      </c>
      <c r="B113" s="62" t="s">
        <v>535</v>
      </c>
      <c r="C113" s="68" t="s">
        <v>536</v>
      </c>
      <c r="D113" s="68"/>
      <c r="E113" s="68">
        <v>81200111</v>
      </c>
      <c r="F113" s="69">
        <v>4</v>
      </c>
      <c r="G113" s="69">
        <v>17</v>
      </c>
      <c r="H113" s="69">
        <v>1</v>
      </c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>
        <v>1</v>
      </c>
      <c r="V113" s="68"/>
      <c r="W113" s="68"/>
      <c r="X113" s="68"/>
      <c r="Y113" s="68"/>
      <c r="Z113" s="68"/>
      <c r="AA113" s="68"/>
      <c r="AB113" s="68"/>
      <c r="AC113" s="68"/>
    </row>
    <row r="114" spans="1:29" s="70" customFormat="1" ht="16.5" x14ac:dyDescent="0.35">
      <c r="A114" s="68">
        <v>81200112</v>
      </c>
      <c r="B114" s="62" t="s">
        <v>537</v>
      </c>
      <c r="C114" s="68" t="s">
        <v>536</v>
      </c>
      <c r="D114" s="68"/>
      <c r="E114" s="68">
        <v>81200112</v>
      </c>
      <c r="F114" s="69">
        <v>4</v>
      </c>
      <c r="G114" s="69">
        <v>17</v>
      </c>
      <c r="H114" s="69">
        <v>1</v>
      </c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>
        <v>1</v>
      </c>
      <c r="V114" s="68"/>
      <c r="W114" s="68"/>
      <c r="X114" s="68"/>
      <c r="Y114" s="68"/>
      <c r="Z114" s="68"/>
      <c r="AA114" s="68"/>
      <c r="AB114" s="68"/>
      <c r="AC114" s="68"/>
    </row>
    <row r="115" spans="1:29" s="70" customFormat="1" ht="16.5" x14ac:dyDescent="0.35">
      <c r="A115" s="68">
        <v>81200113</v>
      </c>
      <c r="B115" s="62" t="s">
        <v>538</v>
      </c>
      <c r="C115" s="68" t="s">
        <v>536</v>
      </c>
      <c r="D115" s="68"/>
      <c r="E115" s="68">
        <v>81200113</v>
      </c>
      <c r="F115" s="69">
        <v>4</v>
      </c>
      <c r="G115" s="69">
        <v>17</v>
      </c>
      <c r="H115" s="69">
        <v>1</v>
      </c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>
        <v>1</v>
      </c>
      <c r="V115" s="68"/>
      <c r="W115" s="68"/>
      <c r="X115" s="68"/>
      <c r="Y115" s="68"/>
      <c r="Z115" s="68"/>
      <c r="AA115" s="68"/>
      <c r="AB115" s="68"/>
      <c r="AC115" s="68"/>
    </row>
    <row r="116" spans="1:29" s="70" customFormat="1" ht="16.5" x14ac:dyDescent="0.35">
      <c r="A116" s="68">
        <v>81200114</v>
      </c>
      <c r="B116" s="62" t="s">
        <v>539</v>
      </c>
      <c r="C116" s="68" t="s">
        <v>536</v>
      </c>
      <c r="D116" s="68"/>
      <c r="E116" s="68">
        <v>81200114</v>
      </c>
      <c r="F116" s="69">
        <v>4</v>
      </c>
      <c r="G116" s="69">
        <v>17</v>
      </c>
      <c r="H116" s="69">
        <v>1</v>
      </c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>
        <v>1</v>
      </c>
      <c r="V116" s="68"/>
      <c r="W116" s="68"/>
      <c r="X116" s="68"/>
      <c r="Y116" s="68"/>
      <c r="Z116" s="68"/>
      <c r="AA116" s="68"/>
      <c r="AB116" s="68"/>
      <c r="AC116" s="68"/>
    </row>
    <row r="117" spans="1:29" s="70" customFormat="1" ht="16.5" x14ac:dyDescent="0.35">
      <c r="A117" s="68">
        <v>81200115</v>
      </c>
      <c r="B117" s="62" t="s">
        <v>540</v>
      </c>
      <c r="C117" s="68" t="s">
        <v>536</v>
      </c>
      <c r="D117" s="68"/>
      <c r="E117" s="68">
        <v>81200115</v>
      </c>
      <c r="F117" s="69">
        <v>4</v>
      </c>
      <c r="G117" s="69">
        <v>17</v>
      </c>
      <c r="H117" s="69">
        <v>1</v>
      </c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>
        <v>1</v>
      </c>
      <c r="V117" s="68"/>
      <c r="W117" s="68"/>
      <c r="X117" s="68"/>
      <c r="Y117" s="68"/>
      <c r="Z117" s="68"/>
      <c r="AA117" s="68"/>
      <c r="AB117" s="68"/>
      <c r="AC117" s="68"/>
    </row>
    <row r="118" spans="1:29" s="70" customFormat="1" ht="16.5" x14ac:dyDescent="0.35">
      <c r="A118" s="68">
        <v>81200116</v>
      </c>
      <c r="B118" s="62" t="s">
        <v>541</v>
      </c>
      <c r="C118" s="68" t="s">
        <v>536</v>
      </c>
      <c r="D118" s="68"/>
      <c r="E118" s="68">
        <v>81200116</v>
      </c>
      <c r="F118" s="69">
        <v>4</v>
      </c>
      <c r="G118" s="69">
        <v>17</v>
      </c>
      <c r="H118" s="69">
        <v>1</v>
      </c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>
        <v>1</v>
      </c>
      <c r="V118" s="68"/>
      <c r="W118" s="68"/>
      <c r="X118" s="68"/>
      <c r="Y118" s="68"/>
      <c r="Z118" s="68"/>
      <c r="AA118" s="68"/>
      <c r="AB118" s="68"/>
      <c r="AC118" s="68"/>
    </row>
    <row r="119" spans="1:29" s="70" customFormat="1" ht="16.5" x14ac:dyDescent="0.35">
      <c r="A119" s="68">
        <v>81200117</v>
      </c>
      <c r="B119" s="62" t="s">
        <v>542</v>
      </c>
      <c r="C119" s="68" t="s">
        <v>543</v>
      </c>
      <c r="D119" s="68"/>
      <c r="E119" s="68">
        <v>81200117</v>
      </c>
      <c r="F119" s="69">
        <v>4</v>
      </c>
      <c r="G119" s="69">
        <v>17</v>
      </c>
      <c r="H119" s="69">
        <v>1</v>
      </c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>
        <v>1</v>
      </c>
      <c r="V119" s="68"/>
      <c r="W119" s="68"/>
      <c r="X119" s="68"/>
      <c r="Y119" s="68"/>
      <c r="Z119" s="68"/>
      <c r="AA119" s="68"/>
      <c r="AB119" s="68"/>
      <c r="AC119" s="68"/>
    </row>
    <row r="120" spans="1:29" s="70" customFormat="1" ht="16.5" x14ac:dyDescent="0.35">
      <c r="A120" s="68">
        <v>81200118</v>
      </c>
      <c r="B120" s="62" t="s">
        <v>544</v>
      </c>
      <c r="C120" s="68" t="s">
        <v>543</v>
      </c>
      <c r="D120" s="68"/>
      <c r="E120" s="68">
        <v>81200118</v>
      </c>
      <c r="F120" s="69">
        <v>4</v>
      </c>
      <c r="G120" s="69">
        <v>17</v>
      </c>
      <c r="H120" s="69">
        <v>1</v>
      </c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>
        <v>1</v>
      </c>
      <c r="V120" s="68"/>
      <c r="W120" s="68"/>
      <c r="X120" s="68"/>
      <c r="Y120" s="68"/>
      <c r="Z120" s="68"/>
      <c r="AA120" s="68"/>
      <c r="AB120" s="68"/>
      <c r="AC120" s="68"/>
    </row>
    <row r="121" spans="1:29" s="70" customFormat="1" ht="16.5" x14ac:dyDescent="0.35">
      <c r="A121" s="68">
        <v>81200119</v>
      </c>
      <c r="B121" s="62" t="s">
        <v>545</v>
      </c>
      <c r="C121" s="68" t="s">
        <v>543</v>
      </c>
      <c r="D121" s="68"/>
      <c r="E121" s="68">
        <v>81200119</v>
      </c>
      <c r="F121" s="69">
        <v>4</v>
      </c>
      <c r="G121" s="69">
        <v>17</v>
      </c>
      <c r="H121" s="69">
        <v>1</v>
      </c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>
        <v>1</v>
      </c>
      <c r="V121" s="68"/>
      <c r="W121" s="68"/>
      <c r="X121" s="68"/>
      <c r="Y121" s="68"/>
      <c r="Z121" s="68"/>
      <c r="AA121" s="68"/>
      <c r="AB121" s="68"/>
      <c r="AC121" s="68"/>
    </row>
    <row r="122" spans="1:29" s="70" customFormat="1" ht="16.5" x14ac:dyDescent="0.35">
      <c r="A122" s="68">
        <v>81200120</v>
      </c>
      <c r="B122" s="62" t="s">
        <v>546</v>
      </c>
      <c r="C122" s="68" t="s">
        <v>543</v>
      </c>
      <c r="D122" s="68"/>
      <c r="E122" s="68">
        <v>81200120</v>
      </c>
      <c r="F122" s="69">
        <v>4</v>
      </c>
      <c r="G122" s="69">
        <v>17</v>
      </c>
      <c r="H122" s="69">
        <v>1</v>
      </c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>
        <v>1</v>
      </c>
      <c r="V122" s="68"/>
      <c r="W122" s="68"/>
      <c r="X122" s="68"/>
      <c r="Y122" s="68"/>
      <c r="Z122" s="68"/>
      <c r="AA122" s="68"/>
      <c r="AB122" s="68"/>
      <c r="AC122" s="68"/>
    </row>
    <row r="123" spans="1:29" s="70" customFormat="1" ht="16.5" x14ac:dyDescent="0.35">
      <c r="A123" s="68">
        <v>81200121</v>
      </c>
      <c r="B123" s="62" t="s">
        <v>547</v>
      </c>
      <c r="C123" s="68" t="s">
        <v>543</v>
      </c>
      <c r="D123" s="68"/>
      <c r="E123" s="68">
        <v>81200121</v>
      </c>
      <c r="F123" s="69">
        <v>4</v>
      </c>
      <c r="G123" s="69">
        <v>17</v>
      </c>
      <c r="H123" s="69">
        <v>1</v>
      </c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>
        <v>1</v>
      </c>
      <c r="V123" s="68"/>
      <c r="W123" s="68"/>
      <c r="X123" s="68"/>
      <c r="Y123" s="68"/>
      <c r="Z123" s="68"/>
      <c r="AA123" s="68"/>
      <c r="AB123" s="68"/>
      <c r="AC123" s="68"/>
    </row>
    <row r="124" spans="1:29" s="70" customFormat="1" ht="16.5" x14ac:dyDescent="0.35">
      <c r="A124" s="68">
        <v>81200122</v>
      </c>
      <c r="B124" s="62" t="s">
        <v>548</v>
      </c>
      <c r="C124" s="68" t="s">
        <v>543</v>
      </c>
      <c r="D124" s="68"/>
      <c r="E124" s="68">
        <v>81200122</v>
      </c>
      <c r="F124" s="69">
        <v>4</v>
      </c>
      <c r="G124" s="69">
        <v>17</v>
      </c>
      <c r="H124" s="69">
        <v>1</v>
      </c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>
        <v>1</v>
      </c>
      <c r="V124" s="68"/>
      <c r="W124" s="68"/>
      <c r="X124" s="68"/>
      <c r="Y124" s="68"/>
      <c r="Z124" s="68"/>
      <c r="AA124" s="68"/>
      <c r="AB124" s="68"/>
      <c r="AC124" s="68"/>
    </row>
    <row r="125" spans="1:29" s="70" customFormat="1" ht="16.5" x14ac:dyDescent="0.35">
      <c r="A125" s="68">
        <v>81200123</v>
      </c>
      <c r="B125" s="62" t="s">
        <v>549</v>
      </c>
      <c r="C125" s="68" t="s">
        <v>550</v>
      </c>
      <c r="D125" s="68"/>
      <c r="E125" s="68">
        <v>81200123</v>
      </c>
      <c r="F125" s="69">
        <v>4</v>
      </c>
      <c r="G125" s="69">
        <v>17</v>
      </c>
      <c r="H125" s="69">
        <v>1</v>
      </c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>
        <v>1</v>
      </c>
      <c r="V125" s="68"/>
      <c r="W125" s="68"/>
      <c r="X125" s="68"/>
      <c r="Y125" s="68"/>
      <c r="Z125" s="68"/>
      <c r="AA125" s="68"/>
      <c r="AB125" s="68"/>
      <c r="AC125" s="68"/>
    </row>
    <row r="126" spans="1:29" s="70" customFormat="1" ht="16.5" x14ac:dyDescent="0.35">
      <c r="A126" s="68">
        <v>81200124</v>
      </c>
      <c r="B126" s="62" t="s">
        <v>551</v>
      </c>
      <c r="C126" s="68" t="s">
        <v>550</v>
      </c>
      <c r="D126" s="68"/>
      <c r="E126" s="68">
        <v>81200124</v>
      </c>
      <c r="F126" s="69">
        <v>4</v>
      </c>
      <c r="G126" s="69">
        <v>17</v>
      </c>
      <c r="H126" s="69">
        <v>1</v>
      </c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>
        <v>1</v>
      </c>
      <c r="V126" s="68"/>
      <c r="W126" s="68"/>
      <c r="X126" s="68"/>
      <c r="Y126" s="68"/>
      <c r="Z126" s="68"/>
      <c r="AA126" s="68"/>
      <c r="AB126" s="68"/>
      <c r="AC126" s="68"/>
    </row>
    <row r="127" spans="1:29" s="70" customFormat="1" ht="16.5" x14ac:dyDescent="0.35">
      <c r="A127" s="68">
        <v>81200125</v>
      </c>
      <c r="B127" s="62" t="s">
        <v>552</v>
      </c>
      <c r="C127" s="68" t="s">
        <v>550</v>
      </c>
      <c r="D127" s="68"/>
      <c r="E127" s="68">
        <v>81200125</v>
      </c>
      <c r="F127" s="69">
        <v>4</v>
      </c>
      <c r="G127" s="69">
        <v>17</v>
      </c>
      <c r="H127" s="69">
        <v>1</v>
      </c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>
        <v>1</v>
      </c>
      <c r="V127" s="68"/>
      <c r="W127" s="68"/>
      <c r="X127" s="68"/>
      <c r="Y127" s="68"/>
      <c r="Z127" s="68"/>
      <c r="AA127" s="68"/>
      <c r="AB127" s="68"/>
      <c r="AC127" s="68"/>
    </row>
    <row r="128" spans="1:29" s="70" customFormat="1" ht="16.5" x14ac:dyDescent="0.35">
      <c r="A128" s="68">
        <v>81200126</v>
      </c>
      <c r="B128" s="62" t="s">
        <v>553</v>
      </c>
      <c r="C128" s="68" t="s">
        <v>550</v>
      </c>
      <c r="D128" s="68"/>
      <c r="E128" s="68">
        <v>81200126</v>
      </c>
      <c r="F128" s="69">
        <v>4</v>
      </c>
      <c r="G128" s="69">
        <v>17</v>
      </c>
      <c r="H128" s="69">
        <v>1</v>
      </c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>
        <v>1</v>
      </c>
      <c r="V128" s="68"/>
      <c r="W128" s="68"/>
      <c r="X128" s="68"/>
      <c r="Y128" s="68"/>
      <c r="Z128" s="68"/>
      <c r="AA128" s="68"/>
      <c r="AB128" s="68"/>
      <c r="AC128" s="68"/>
    </row>
    <row r="129" spans="1:29" s="70" customFormat="1" ht="16.5" x14ac:dyDescent="0.35">
      <c r="A129" s="68">
        <v>81200127</v>
      </c>
      <c r="B129" s="62" t="s">
        <v>554</v>
      </c>
      <c r="C129" s="68" t="s">
        <v>550</v>
      </c>
      <c r="D129" s="68"/>
      <c r="E129" s="68">
        <v>81200127</v>
      </c>
      <c r="F129" s="69">
        <v>4</v>
      </c>
      <c r="G129" s="69">
        <v>17</v>
      </c>
      <c r="H129" s="69">
        <v>1</v>
      </c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>
        <v>1</v>
      </c>
      <c r="V129" s="68"/>
      <c r="W129" s="68"/>
      <c r="X129" s="68"/>
      <c r="Y129" s="68"/>
      <c r="Z129" s="68"/>
      <c r="AA129" s="68"/>
      <c r="AB129" s="68"/>
      <c r="AC129" s="68"/>
    </row>
    <row r="130" spans="1:29" s="70" customFormat="1" ht="16.5" x14ac:dyDescent="0.35">
      <c r="A130" s="68">
        <v>81200128</v>
      </c>
      <c r="B130" s="62" t="s">
        <v>555</v>
      </c>
      <c r="C130" s="68" t="s">
        <v>550</v>
      </c>
      <c r="D130" s="68"/>
      <c r="E130" s="68">
        <v>81200128</v>
      </c>
      <c r="F130" s="69">
        <v>4</v>
      </c>
      <c r="G130" s="69">
        <v>17</v>
      </c>
      <c r="H130" s="69">
        <v>1</v>
      </c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>
        <v>1</v>
      </c>
      <c r="V130" s="68"/>
      <c r="W130" s="68"/>
      <c r="X130" s="68"/>
      <c r="Y130" s="68"/>
      <c r="Z130" s="68"/>
      <c r="AA130" s="68"/>
      <c r="AB130" s="68"/>
      <c r="AC130" s="68"/>
    </row>
    <row r="131" spans="1:29" s="70" customFormat="1" ht="16.5" x14ac:dyDescent="0.35">
      <c r="A131" s="68">
        <v>81200129</v>
      </c>
      <c r="B131" s="62" t="s">
        <v>556</v>
      </c>
      <c r="C131" s="68" t="s">
        <v>557</v>
      </c>
      <c r="D131" s="68"/>
      <c r="E131" s="68">
        <v>81200129</v>
      </c>
      <c r="F131" s="69">
        <v>4</v>
      </c>
      <c r="G131" s="69">
        <v>17</v>
      </c>
      <c r="H131" s="69">
        <v>1</v>
      </c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>
        <v>1</v>
      </c>
      <c r="V131" s="68"/>
      <c r="W131" s="68"/>
      <c r="X131" s="68"/>
      <c r="Y131" s="68"/>
      <c r="Z131" s="68"/>
      <c r="AA131" s="68"/>
      <c r="AB131" s="68"/>
      <c r="AC131" s="68"/>
    </row>
    <row r="132" spans="1:29" s="70" customFormat="1" ht="16.5" x14ac:dyDescent="0.35">
      <c r="A132" s="68">
        <v>81200130</v>
      </c>
      <c r="B132" s="62" t="s">
        <v>558</v>
      </c>
      <c r="C132" s="68" t="s">
        <v>557</v>
      </c>
      <c r="D132" s="68"/>
      <c r="E132" s="68">
        <v>81200130</v>
      </c>
      <c r="F132" s="69">
        <v>4</v>
      </c>
      <c r="G132" s="69">
        <v>17</v>
      </c>
      <c r="H132" s="69">
        <v>1</v>
      </c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>
        <v>1</v>
      </c>
      <c r="V132" s="68"/>
      <c r="W132" s="68"/>
      <c r="X132" s="68"/>
      <c r="Y132" s="68"/>
      <c r="Z132" s="68"/>
      <c r="AA132" s="68"/>
      <c r="AB132" s="68"/>
      <c r="AC132" s="68"/>
    </row>
    <row r="133" spans="1:29" s="70" customFormat="1" ht="16.5" x14ac:dyDescent="0.35">
      <c r="A133" s="68">
        <v>81200131</v>
      </c>
      <c r="B133" s="62" t="s">
        <v>559</v>
      </c>
      <c r="C133" s="68" t="s">
        <v>557</v>
      </c>
      <c r="D133" s="68"/>
      <c r="E133" s="68">
        <v>81200131</v>
      </c>
      <c r="F133" s="69">
        <v>4</v>
      </c>
      <c r="G133" s="69">
        <v>17</v>
      </c>
      <c r="H133" s="69">
        <v>1</v>
      </c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>
        <v>1</v>
      </c>
      <c r="V133" s="68"/>
      <c r="W133" s="68"/>
      <c r="X133" s="68"/>
      <c r="Y133" s="68"/>
      <c r="Z133" s="68"/>
      <c r="AA133" s="68"/>
      <c r="AB133" s="68"/>
      <c r="AC133" s="68"/>
    </row>
    <row r="134" spans="1:29" s="70" customFormat="1" ht="16.5" x14ac:dyDescent="0.35">
      <c r="A134" s="68">
        <v>81200132</v>
      </c>
      <c r="B134" s="62" t="s">
        <v>560</v>
      </c>
      <c r="C134" s="68" t="s">
        <v>557</v>
      </c>
      <c r="D134" s="68"/>
      <c r="E134" s="68">
        <v>81200132</v>
      </c>
      <c r="F134" s="69">
        <v>4</v>
      </c>
      <c r="G134" s="69">
        <v>17</v>
      </c>
      <c r="H134" s="69">
        <v>1</v>
      </c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>
        <v>1</v>
      </c>
      <c r="V134" s="68"/>
      <c r="W134" s="68"/>
      <c r="X134" s="68"/>
      <c r="Y134" s="68"/>
      <c r="Z134" s="68"/>
      <c r="AA134" s="68"/>
      <c r="AB134" s="68"/>
      <c r="AC134" s="68"/>
    </row>
    <row r="135" spans="1:29" s="70" customFormat="1" ht="16.5" x14ac:dyDescent="0.35">
      <c r="A135" s="68">
        <v>81200133</v>
      </c>
      <c r="B135" s="62" t="s">
        <v>561</v>
      </c>
      <c r="C135" s="68" t="s">
        <v>557</v>
      </c>
      <c r="D135" s="68"/>
      <c r="E135" s="68">
        <v>81200133</v>
      </c>
      <c r="F135" s="69">
        <v>4</v>
      </c>
      <c r="G135" s="69">
        <v>17</v>
      </c>
      <c r="H135" s="69">
        <v>1</v>
      </c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>
        <v>1</v>
      </c>
      <c r="V135" s="68"/>
      <c r="W135" s="68"/>
      <c r="X135" s="68"/>
      <c r="Y135" s="68"/>
      <c r="Z135" s="68"/>
      <c r="AA135" s="68"/>
      <c r="AB135" s="68"/>
      <c r="AC135" s="68"/>
    </row>
    <row r="136" spans="1:29" s="70" customFormat="1" ht="16.5" x14ac:dyDescent="0.35">
      <c r="A136" s="68">
        <v>81200134</v>
      </c>
      <c r="B136" s="62" t="s">
        <v>562</v>
      </c>
      <c r="C136" s="68" t="s">
        <v>557</v>
      </c>
      <c r="D136" s="68"/>
      <c r="E136" s="68">
        <v>81200134</v>
      </c>
      <c r="F136" s="69">
        <v>4</v>
      </c>
      <c r="G136" s="69">
        <v>17</v>
      </c>
      <c r="H136" s="69">
        <v>1</v>
      </c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>
        <v>1</v>
      </c>
      <c r="V136" s="68"/>
      <c r="W136" s="68"/>
      <c r="X136" s="68"/>
      <c r="Y136" s="68"/>
      <c r="Z136" s="68"/>
      <c r="AA136" s="68"/>
      <c r="AB136" s="68"/>
      <c r="AC136" s="68"/>
    </row>
    <row r="137" spans="1:29" s="70" customFormat="1" ht="16.5" x14ac:dyDescent="0.35">
      <c r="A137" s="68">
        <v>81200135</v>
      </c>
      <c r="B137" s="62" t="s">
        <v>563</v>
      </c>
      <c r="C137" s="68" t="s">
        <v>564</v>
      </c>
      <c r="D137" s="68"/>
      <c r="E137" s="68">
        <v>81200135</v>
      </c>
      <c r="F137" s="69">
        <v>4</v>
      </c>
      <c r="G137" s="69">
        <v>17</v>
      </c>
      <c r="H137" s="69">
        <v>1</v>
      </c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>
        <v>1</v>
      </c>
      <c r="V137" s="68"/>
      <c r="W137" s="68"/>
      <c r="X137" s="68"/>
      <c r="Y137" s="68"/>
      <c r="Z137" s="68"/>
      <c r="AA137" s="68"/>
      <c r="AB137" s="68"/>
      <c r="AC137" s="68"/>
    </row>
    <row r="138" spans="1:29" s="70" customFormat="1" ht="16.5" x14ac:dyDescent="0.35">
      <c r="A138" s="68">
        <v>81200136</v>
      </c>
      <c r="B138" s="62" t="s">
        <v>565</v>
      </c>
      <c r="C138" s="68" t="s">
        <v>564</v>
      </c>
      <c r="D138" s="68"/>
      <c r="E138" s="68">
        <v>81200136</v>
      </c>
      <c r="F138" s="69">
        <v>4</v>
      </c>
      <c r="G138" s="69">
        <v>17</v>
      </c>
      <c r="H138" s="69">
        <v>1</v>
      </c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>
        <v>1</v>
      </c>
      <c r="V138" s="68"/>
      <c r="W138" s="68"/>
      <c r="X138" s="68"/>
      <c r="Y138" s="68"/>
      <c r="Z138" s="68"/>
      <c r="AA138" s="68"/>
      <c r="AB138" s="68"/>
      <c r="AC138" s="68"/>
    </row>
    <row r="139" spans="1:29" s="70" customFormat="1" ht="16.5" x14ac:dyDescent="0.35">
      <c r="A139" s="68">
        <v>81200137</v>
      </c>
      <c r="B139" s="62" t="s">
        <v>566</v>
      </c>
      <c r="C139" s="68" t="s">
        <v>564</v>
      </c>
      <c r="D139" s="68"/>
      <c r="E139" s="68">
        <v>81200137</v>
      </c>
      <c r="F139" s="69">
        <v>4</v>
      </c>
      <c r="G139" s="69">
        <v>17</v>
      </c>
      <c r="H139" s="69">
        <v>1</v>
      </c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>
        <v>1</v>
      </c>
      <c r="V139" s="68"/>
      <c r="W139" s="68"/>
      <c r="X139" s="68"/>
      <c r="Y139" s="68"/>
      <c r="Z139" s="68"/>
      <c r="AA139" s="68"/>
      <c r="AB139" s="68"/>
      <c r="AC139" s="68"/>
    </row>
    <row r="140" spans="1:29" s="70" customFormat="1" ht="16.5" x14ac:dyDescent="0.35">
      <c r="A140" s="68">
        <v>81200138</v>
      </c>
      <c r="B140" s="62" t="s">
        <v>567</v>
      </c>
      <c r="C140" s="68" t="s">
        <v>564</v>
      </c>
      <c r="D140" s="68"/>
      <c r="E140" s="68">
        <v>81200138</v>
      </c>
      <c r="F140" s="69">
        <v>4</v>
      </c>
      <c r="G140" s="69">
        <v>17</v>
      </c>
      <c r="H140" s="69">
        <v>1</v>
      </c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>
        <v>1</v>
      </c>
      <c r="V140" s="68"/>
      <c r="W140" s="68"/>
      <c r="X140" s="68"/>
      <c r="Y140" s="68"/>
      <c r="Z140" s="68"/>
      <c r="AA140" s="68"/>
      <c r="AB140" s="68"/>
      <c r="AC140" s="68"/>
    </row>
    <row r="141" spans="1:29" s="70" customFormat="1" ht="16.5" x14ac:dyDescent="0.35">
      <c r="A141" s="68">
        <v>81200139</v>
      </c>
      <c r="B141" s="62" t="s">
        <v>568</v>
      </c>
      <c r="C141" s="68" t="s">
        <v>564</v>
      </c>
      <c r="D141" s="68"/>
      <c r="E141" s="68">
        <v>81200139</v>
      </c>
      <c r="F141" s="69">
        <v>4</v>
      </c>
      <c r="G141" s="69">
        <v>17</v>
      </c>
      <c r="H141" s="69">
        <v>1</v>
      </c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>
        <v>1</v>
      </c>
      <c r="V141" s="68"/>
      <c r="W141" s="68"/>
      <c r="X141" s="68"/>
      <c r="Y141" s="68"/>
      <c r="Z141" s="68"/>
      <c r="AA141" s="68"/>
      <c r="AB141" s="68"/>
      <c r="AC141" s="68"/>
    </row>
    <row r="142" spans="1:29" s="70" customFormat="1" ht="16.5" x14ac:dyDescent="0.35">
      <c r="A142" s="68">
        <v>81200140</v>
      </c>
      <c r="B142" s="62" t="s">
        <v>569</v>
      </c>
      <c r="C142" s="68" t="s">
        <v>564</v>
      </c>
      <c r="D142" s="68"/>
      <c r="E142" s="68">
        <v>81200140</v>
      </c>
      <c r="F142" s="69">
        <v>4</v>
      </c>
      <c r="G142" s="69">
        <v>17</v>
      </c>
      <c r="H142" s="69">
        <v>1</v>
      </c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>
        <v>1</v>
      </c>
      <c r="V142" s="68"/>
      <c r="W142" s="68"/>
      <c r="X142" s="68"/>
      <c r="Y142" s="68"/>
      <c r="Z142" s="68"/>
      <c r="AA142" s="68"/>
      <c r="AB142" s="68"/>
      <c r="AC142" s="68"/>
    </row>
    <row r="143" spans="1:29" s="70" customFormat="1" ht="16.5" x14ac:dyDescent="0.35">
      <c r="A143" s="68">
        <v>81200141</v>
      </c>
      <c r="B143" s="62" t="s">
        <v>570</v>
      </c>
      <c r="C143" s="68" t="s">
        <v>571</v>
      </c>
      <c r="D143" s="68"/>
      <c r="E143" s="68">
        <v>81200141</v>
      </c>
      <c r="F143" s="69">
        <v>4</v>
      </c>
      <c r="G143" s="69">
        <v>17</v>
      </c>
      <c r="H143" s="69">
        <v>1</v>
      </c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>
        <v>1</v>
      </c>
      <c r="V143" s="68"/>
      <c r="W143" s="68"/>
      <c r="X143" s="68"/>
      <c r="Y143" s="68"/>
      <c r="Z143" s="68"/>
      <c r="AA143" s="68"/>
      <c r="AB143" s="68"/>
      <c r="AC143" s="68"/>
    </row>
    <row r="144" spans="1:29" s="70" customFormat="1" ht="16.5" x14ac:dyDescent="0.35">
      <c r="A144" s="68">
        <v>81200142</v>
      </c>
      <c r="B144" s="62" t="s">
        <v>572</v>
      </c>
      <c r="C144" s="68" t="s">
        <v>571</v>
      </c>
      <c r="D144" s="68"/>
      <c r="E144" s="68">
        <v>81200142</v>
      </c>
      <c r="F144" s="69">
        <v>4</v>
      </c>
      <c r="G144" s="69">
        <v>17</v>
      </c>
      <c r="H144" s="69">
        <v>1</v>
      </c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>
        <v>1</v>
      </c>
      <c r="V144" s="68"/>
      <c r="W144" s="68"/>
      <c r="X144" s="68"/>
      <c r="Y144" s="68"/>
      <c r="Z144" s="68"/>
      <c r="AA144" s="68"/>
      <c r="AB144" s="68"/>
      <c r="AC144" s="68"/>
    </row>
    <row r="145" spans="1:29" s="70" customFormat="1" ht="16.5" x14ac:dyDescent="0.35">
      <c r="A145" s="68">
        <v>81200143</v>
      </c>
      <c r="B145" s="62" t="s">
        <v>573</v>
      </c>
      <c r="C145" s="68" t="s">
        <v>571</v>
      </c>
      <c r="D145" s="68"/>
      <c r="E145" s="68">
        <v>81200143</v>
      </c>
      <c r="F145" s="69">
        <v>4</v>
      </c>
      <c r="G145" s="69">
        <v>17</v>
      </c>
      <c r="H145" s="69">
        <v>1</v>
      </c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>
        <v>1</v>
      </c>
      <c r="V145" s="68"/>
      <c r="W145" s="68"/>
      <c r="X145" s="68"/>
      <c r="Y145" s="68"/>
      <c r="Z145" s="68"/>
      <c r="AA145" s="68"/>
      <c r="AB145" s="68"/>
      <c r="AC145" s="68"/>
    </row>
    <row r="146" spans="1:29" s="70" customFormat="1" ht="16.5" x14ac:dyDescent="0.35">
      <c r="A146" s="68">
        <v>81200144</v>
      </c>
      <c r="B146" s="62" t="s">
        <v>574</v>
      </c>
      <c r="C146" s="68" t="s">
        <v>571</v>
      </c>
      <c r="D146" s="68"/>
      <c r="E146" s="68">
        <v>81200144</v>
      </c>
      <c r="F146" s="69">
        <v>4</v>
      </c>
      <c r="G146" s="69">
        <v>17</v>
      </c>
      <c r="H146" s="69">
        <v>1</v>
      </c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>
        <v>1</v>
      </c>
      <c r="V146" s="68"/>
      <c r="W146" s="68"/>
      <c r="X146" s="68"/>
      <c r="Y146" s="68"/>
      <c r="Z146" s="68"/>
      <c r="AA146" s="68"/>
      <c r="AB146" s="68"/>
      <c r="AC146" s="68"/>
    </row>
    <row r="147" spans="1:29" s="70" customFormat="1" ht="16.5" x14ac:dyDescent="0.35">
      <c r="A147" s="68">
        <v>81200145</v>
      </c>
      <c r="B147" s="62" t="s">
        <v>575</v>
      </c>
      <c r="C147" s="68" t="s">
        <v>571</v>
      </c>
      <c r="D147" s="68"/>
      <c r="E147" s="68">
        <v>81200145</v>
      </c>
      <c r="F147" s="69">
        <v>4</v>
      </c>
      <c r="G147" s="69">
        <v>17</v>
      </c>
      <c r="H147" s="69">
        <v>1</v>
      </c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>
        <v>1</v>
      </c>
      <c r="V147" s="68"/>
      <c r="W147" s="68"/>
      <c r="X147" s="68"/>
      <c r="Y147" s="68"/>
      <c r="Z147" s="68"/>
      <c r="AA147" s="68"/>
      <c r="AB147" s="68"/>
      <c r="AC147" s="68"/>
    </row>
    <row r="148" spans="1:29" s="70" customFormat="1" ht="16.5" x14ac:dyDescent="0.35">
      <c r="A148" s="68">
        <v>81200146</v>
      </c>
      <c r="B148" s="62" t="s">
        <v>576</v>
      </c>
      <c r="C148" s="68" t="s">
        <v>571</v>
      </c>
      <c r="D148" s="68"/>
      <c r="E148" s="68">
        <v>81200146</v>
      </c>
      <c r="F148" s="69">
        <v>4</v>
      </c>
      <c r="G148" s="69">
        <v>17</v>
      </c>
      <c r="H148" s="69">
        <v>1</v>
      </c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>
        <v>1</v>
      </c>
      <c r="V148" s="68"/>
      <c r="W148" s="68"/>
      <c r="X148" s="68"/>
      <c r="Y148" s="68"/>
      <c r="Z148" s="68"/>
      <c r="AA148" s="68"/>
      <c r="AB148" s="68"/>
      <c r="AC148" s="68"/>
    </row>
    <row r="149" spans="1:29" s="70" customFormat="1" ht="16.5" x14ac:dyDescent="0.35">
      <c r="A149" s="68">
        <v>81200147</v>
      </c>
      <c r="B149" s="62" t="s">
        <v>577</v>
      </c>
      <c r="C149" s="68" t="s">
        <v>578</v>
      </c>
      <c r="D149" s="68"/>
      <c r="E149" s="68">
        <v>81200147</v>
      </c>
      <c r="F149" s="69">
        <v>4</v>
      </c>
      <c r="G149" s="69">
        <v>17</v>
      </c>
      <c r="H149" s="69">
        <v>1</v>
      </c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>
        <v>1</v>
      </c>
      <c r="V149" s="68"/>
      <c r="W149" s="68"/>
      <c r="X149" s="68"/>
      <c r="Y149" s="68"/>
      <c r="Z149" s="68"/>
      <c r="AA149" s="68"/>
      <c r="AB149" s="68"/>
      <c r="AC149" s="68"/>
    </row>
    <row r="150" spans="1:29" s="70" customFormat="1" ht="16.5" x14ac:dyDescent="0.35">
      <c r="A150" s="68">
        <v>81200148</v>
      </c>
      <c r="B150" s="62" t="s">
        <v>579</v>
      </c>
      <c r="C150" s="68" t="s">
        <v>578</v>
      </c>
      <c r="D150" s="68"/>
      <c r="E150" s="68">
        <v>81200148</v>
      </c>
      <c r="F150" s="69">
        <v>4</v>
      </c>
      <c r="G150" s="69">
        <v>17</v>
      </c>
      <c r="H150" s="69">
        <v>1</v>
      </c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>
        <v>1</v>
      </c>
      <c r="V150" s="68"/>
      <c r="W150" s="68"/>
      <c r="X150" s="68"/>
      <c r="Y150" s="68"/>
      <c r="Z150" s="68"/>
      <c r="AA150" s="68"/>
      <c r="AB150" s="68"/>
      <c r="AC150" s="68"/>
    </row>
    <row r="151" spans="1:29" s="70" customFormat="1" ht="16.5" x14ac:dyDescent="0.35">
      <c r="A151" s="68">
        <v>81200149</v>
      </c>
      <c r="B151" s="62" t="s">
        <v>580</v>
      </c>
      <c r="C151" s="68" t="s">
        <v>578</v>
      </c>
      <c r="D151" s="68"/>
      <c r="E151" s="68">
        <v>81200149</v>
      </c>
      <c r="F151" s="69">
        <v>4</v>
      </c>
      <c r="G151" s="69">
        <v>17</v>
      </c>
      <c r="H151" s="69">
        <v>1</v>
      </c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>
        <v>1</v>
      </c>
      <c r="V151" s="68"/>
      <c r="W151" s="68"/>
      <c r="X151" s="68"/>
      <c r="Y151" s="68"/>
      <c r="Z151" s="68"/>
      <c r="AA151" s="68"/>
      <c r="AB151" s="68"/>
      <c r="AC151" s="68"/>
    </row>
    <row r="152" spans="1:29" s="70" customFormat="1" ht="16.5" x14ac:dyDescent="0.35">
      <c r="A152" s="68">
        <v>81200150</v>
      </c>
      <c r="B152" s="62" t="s">
        <v>581</v>
      </c>
      <c r="C152" s="68" t="s">
        <v>578</v>
      </c>
      <c r="D152" s="68"/>
      <c r="E152" s="68">
        <v>81200150</v>
      </c>
      <c r="F152" s="69">
        <v>4</v>
      </c>
      <c r="G152" s="69">
        <v>17</v>
      </c>
      <c r="H152" s="69">
        <v>1</v>
      </c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>
        <v>1</v>
      </c>
      <c r="V152" s="68"/>
      <c r="W152" s="68"/>
      <c r="X152" s="68"/>
      <c r="Y152" s="68"/>
      <c r="Z152" s="68"/>
      <c r="AA152" s="68"/>
      <c r="AB152" s="68"/>
      <c r="AC152" s="68"/>
    </row>
    <row r="153" spans="1:29" s="70" customFormat="1" ht="16.5" x14ac:dyDescent="0.35">
      <c r="A153" s="68">
        <v>81200151</v>
      </c>
      <c r="B153" s="62" t="s">
        <v>582</v>
      </c>
      <c r="C153" s="68" t="s">
        <v>578</v>
      </c>
      <c r="D153" s="68"/>
      <c r="E153" s="68">
        <v>81200151</v>
      </c>
      <c r="F153" s="69">
        <v>4</v>
      </c>
      <c r="G153" s="69">
        <v>17</v>
      </c>
      <c r="H153" s="69">
        <v>1</v>
      </c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>
        <v>1</v>
      </c>
      <c r="V153" s="68"/>
      <c r="W153" s="68"/>
      <c r="X153" s="68"/>
      <c r="Y153" s="68"/>
      <c r="Z153" s="68"/>
      <c r="AA153" s="68"/>
      <c r="AB153" s="68"/>
      <c r="AC153" s="68"/>
    </row>
    <row r="154" spans="1:29" s="70" customFormat="1" ht="16.5" x14ac:dyDescent="0.35">
      <c r="A154" s="68">
        <v>81200152</v>
      </c>
      <c r="B154" s="62" t="s">
        <v>583</v>
      </c>
      <c r="C154" s="68" t="s">
        <v>578</v>
      </c>
      <c r="D154" s="68"/>
      <c r="E154" s="68">
        <v>81200152</v>
      </c>
      <c r="F154" s="69">
        <v>4</v>
      </c>
      <c r="G154" s="69">
        <v>17</v>
      </c>
      <c r="H154" s="69">
        <v>1</v>
      </c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>
        <v>1</v>
      </c>
      <c r="V154" s="68"/>
      <c r="W154" s="68"/>
      <c r="X154" s="68"/>
      <c r="Y154" s="68"/>
      <c r="Z154" s="68"/>
      <c r="AA154" s="68"/>
      <c r="AB154" s="68"/>
      <c r="AC154" s="68"/>
    </row>
    <row r="155" spans="1:29" s="70" customFormat="1" ht="16.5" x14ac:dyDescent="0.35">
      <c r="A155" s="68">
        <v>81200153</v>
      </c>
      <c r="B155" s="62" t="s">
        <v>584</v>
      </c>
      <c r="C155" s="68" t="s">
        <v>585</v>
      </c>
      <c r="D155" s="68"/>
      <c r="E155" s="68">
        <v>81200153</v>
      </c>
      <c r="F155" s="69">
        <v>4</v>
      </c>
      <c r="G155" s="69">
        <v>17</v>
      </c>
      <c r="H155" s="69">
        <v>1</v>
      </c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>
        <v>1</v>
      </c>
      <c r="V155" s="68"/>
      <c r="W155" s="68"/>
      <c r="X155" s="68"/>
      <c r="Y155" s="68"/>
      <c r="Z155" s="68"/>
      <c r="AA155" s="68"/>
      <c r="AB155" s="68"/>
      <c r="AC155" s="68"/>
    </row>
    <row r="156" spans="1:29" s="70" customFormat="1" ht="16.5" x14ac:dyDescent="0.35">
      <c r="A156" s="68">
        <v>81200154</v>
      </c>
      <c r="B156" s="62" t="s">
        <v>586</v>
      </c>
      <c r="C156" s="68" t="s">
        <v>585</v>
      </c>
      <c r="D156" s="68"/>
      <c r="E156" s="68">
        <v>81200154</v>
      </c>
      <c r="F156" s="69">
        <v>4</v>
      </c>
      <c r="G156" s="69">
        <v>17</v>
      </c>
      <c r="H156" s="69">
        <v>1</v>
      </c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>
        <v>1</v>
      </c>
      <c r="V156" s="68"/>
      <c r="W156" s="68"/>
      <c r="X156" s="68"/>
      <c r="Y156" s="68"/>
      <c r="Z156" s="68"/>
      <c r="AA156" s="68"/>
      <c r="AB156" s="68"/>
      <c r="AC156" s="68"/>
    </row>
    <row r="157" spans="1:29" s="70" customFormat="1" ht="16.5" x14ac:dyDescent="0.35">
      <c r="A157" s="68">
        <v>81200155</v>
      </c>
      <c r="B157" s="62" t="s">
        <v>587</v>
      </c>
      <c r="C157" s="68" t="s">
        <v>585</v>
      </c>
      <c r="D157" s="68"/>
      <c r="E157" s="68">
        <v>81200155</v>
      </c>
      <c r="F157" s="69">
        <v>4</v>
      </c>
      <c r="G157" s="69">
        <v>17</v>
      </c>
      <c r="H157" s="69">
        <v>1</v>
      </c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>
        <v>1</v>
      </c>
      <c r="V157" s="68"/>
      <c r="W157" s="68"/>
      <c r="X157" s="68"/>
      <c r="Y157" s="68"/>
      <c r="Z157" s="68"/>
      <c r="AA157" s="68"/>
      <c r="AB157" s="68"/>
      <c r="AC157" s="68"/>
    </row>
    <row r="158" spans="1:29" s="70" customFormat="1" ht="16.5" x14ac:dyDescent="0.35">
      <c r="A158" s="68">
        <v>81200156</v>
      </c>
      <c r="B158" s="62" t="s">
        <v>588</v>
      </c>
      <c r="C158" s="68" t="s">
        <v>585</v>
      </c>
      <c r="D158" s="68"/>
      <c r="E158" s="68">
        <v>81200156</v>
      </c>
      <c r="F158" s="69">
        <v>4</v>
      </c>
      <c r="G158" s="69">
        <v>17</v>
      </c>
      <c r="H158" s="69">
        <v>1</v>
      </c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>
        <v>1</v>
      </c>
      <c r="V158" s="68"/>
      <c r="W158" s="68"/>
      <c r="X158" s="68"/>
      <c r="Y158" s="68"/>
      <c r="Z158" s="68"/>
      <c r="AA158" s="68"/>
      <c r="AB158" s="68"/>
      <c r="AC158" s="68"/>
    </row>
    <row r="159" spans="1:29" s="70" customFormat="1" ht="16.5" x14ac:dyDescent="0.35">
      <c r="A159" s="68">
        <v>81200157</v>
      </c>
      <c r="B159" s="62" t="s">
        <v>589</v>
      </c>
      <c r="C159" s="68" t="s">
        <v>585</v>
      </c>
      <c r="D159" s="68"/>
      <c r="E159" s="68">
        <v>81200157</v>
      </c>
      <c r="F159" s="69">
        <v>4</v>
      </c>
      <c r="G159" s="69">
        <v>17</v>
      </c>
      <c r="H159" s="69">
        <v>1</v>
      </c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>
        <v>1</v>
      </c>
      <c r="V159" s="68"/>
      <c r="W159" s="68"/>
      <c r="X159" s="68"/>
      <c r="Y159" s="68"/>
      <c r="Z159" s="68"/>
      <c r="AA159" s="68"/>
      <c r="AB159" s="68"/>
      <c r="AC159" s="68"/>
    </row>
    <row r="160" spans="1:29" s="70" customFormat="1" ht="16.5" x14ac:dyDescent="0.35">
      <c r="A160" s="68">
        <v>81200158</v>
      </c>
      <c r="B160" s="62" t="s">
        <v>590</v>
      </c>
      <c r="C160" s="68" t="s">
        <v>585</v>
      </c>
      <c r="D160" s="68"/>
      <c r="E160" s="68">
        <v>81200158</v>
      </c>
      <c r="F160" s="69">
        <v>4</v>
      </c>
      <c r="G160" s="69">
        <v>17</v>
      </c>
      <c r="H160" s="69">
        <v>1</v>
      </c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>
        <v>1</v>
      </c>
      <c r="V160" s="68"/>
      <c r="W160" s="68"/>
      <c r="X160" s="68"/>
      <c r="Y160" s="68"/>
      <c r="Z160" s="68"/>
      <c r="AA160" s="68"/>
      <c r="AB160" s="68"/>
      <c r="AC160" s="68"/>
    </row>
    <row r="161" spans="1:29" s="70" customFormat="1" ht="16.5" x14ac:dyDescent="0.35">
      <c r="A161" s="68">
        <v>81200159</v>
      </c>
      <c r="B161" s="62" t="s">
        <v>591</v>
      </c>
      <c r="C161" s="68" t="s">
        <v>592</v>
      </c>
      <c r="D161" s="68"/>
      <c r="E161" s="68">
        <v>81200159</v>
      </c>
      <c r="F161" s="69">
        <v>4</v>
      </c>
      <c r="G161" s="69">
        <v>17</v>
      </c>
      <c r="H161" s="69">
        <v>1</v>
      </c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>
        <v>1</v>
      </c>
      <c r="V161" s="68"/>
      <c r="W161" s="68"/>
      <c r="X161" s="68"/>
      <c r="Y161" s="68"/>
      <c r="Z161" s="68"/>
      <c r="AA161" s="68"/>
      <c r="AB161" s="68"/>
      <c r="AC161" s="68"/>
    </row>
    <row r="162" spans="1:29" s="70" customFormat="1" ht="16.5" x14ac:dyDescent="0.35">
      <c r="A162" s="68">
        <v>81200160</v>
      </c>
      <c r="B162" s="62" t="s">
        <v>593</v>
      </c>
      <c r="C162" s="68" t="s">
        <v>592</v>
      </c>
      <c r="D162" s="68"/>
      <c r="E162" s="68">
        <v>81200160</v>
      </c>
      <c r="F162" s="69">
        <v>4</v>
      </c>
      <c r="G162" s="69">
        <v>17</v>
      </c>
      <c r="H162" s="69">
        <v>1</v>
      </c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>
        <v>1</v>
      </c>
      <c r="V162" s="68"/>
      <c r="W162" s="68"/>
      <c r="X162" s="68"/>
      <c r="Y162" s="68"/>
      <c r="Z162" s="68"/>
      <c r="AA162" s="68"/>
      <c r="AB162" s="68"/>
      <c r="AC162" s="68"/>
    </row>
    <row r="163" spans="1:29" s="70" customFormat="1" ht="16.5" x14ac:dyDescent="0.35">
      <c r="A163" s="68">
        <v>81200161</v>
      </c>
      <c r="B163" s="62" t="s">
        <v>594</v>
      </c>
      <c r="C163" s="68" t="s">
        <v>592</v>
      </c>
      <c r="D163" s="68"/>
      <c r="E163" s="68">
        <v>81200161</v>
      </c>
      <c r="F163" s="69">
        <v>4</v>
      </c>
      <c r="G163" s="69">
        <v>17</v>
      </c>
      <c r="H163" s="69">
        <v>1</v>
      </c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>
        <v>1</v>
      </c>
      <c r="V163" s="68"/>
      <c r="W163" s="68"/>
      <c r="X163" s="68"/>
      <c r="Y163" s="68"/>
      <c r="Z163" s="68"/>
      <c r="AA163" s="68"/>
      <c r="AB163" s="68"/>
      <c r="AC163" s="68"/>
    </row>
    <row r="164" spans="1:29" s="70" customFormat="1" ht="16.5" x14ac:dyDescent="0.35">
      <c r="A164" s="68">
        <v>81200162</v>
      </c>
      <c r="B164" s="62" t="s">
        <v>595</v>
      </c>
      <c r="C164" s="68" t="s">
        <v>592</v>
      </c>
      <c r="D164" s="68"/>
      <c r="E164" s="68">
        <v>81200162</v>
      </c>
      <c r="F164" s="69">
        <v>4</v>
      </c>
      <c r="G164" s="69">
        <v>17</v>
      </c>
      <c r="H164" s="69">
        <v>1</v>
      </c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>
        <v>1</v>
      </c>
      <c r="V164" s="68"/>
      <c r="W164" s="68"/>
      <c r="X164" s="68"/>
      <c r="Y164" s="68"/>
      <c r="Z164" s="68"/>
      <c r="AA164" s="68"/>
      <c r="AB164" s="68"/>
      <c r="AC164" s="68"/>
    </row>
    <row r="165" spans="1:29" s="70" customFormat="1" ht="16.5" x14ac:dyDescent="0.35">
      <c r="A165" s="68">
        <v>81200163</v>
      </c>
      <c r="B165" s="62" t="s">
        <v>596</v>
      </c>
      <c r="C165" s="68" t="s">
        <v>592</v>
      </c>
      <c r="D165" s="68"/>
      <c r="E165" s="68">
        <v>81200163</v>
      </c>
      <c r="F165" s="69">
        <v>4</v>
      </c>
      <c r="G165" s="69">
        <v>17</v>
      </c>
      <c r="H165" s="69">
        <v>1</v>
      </c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>
        <v>1</v>
      </c>
      <c r="V165" s="68"/>
      <c r="W165" s="68"/>
      <c r="X165" s="68"/>
      <c r="Y165" s="68"/>
      <c r="Z165" s="68"/>
      <c r="AA165" s="68"/>
      <c r="AB165" s="68"/>
      <c r="AC165" s="68"/>
    </row>
    <row r="166" spans="1:29" s="70" customFormat="1" ht="16.5" x14ac:dyDescent="0.35">
      <c r="A166" s="68">
        <v>81200164</v>
      </c>
      <c r="B166" s="62" t="s">
        <v>597</v>
      </c>
      <c r="C166" s="68" t="s">
        <v>592</v>
      </c>
      <c r="D166" s="68"/>
      <c r="E166" s="68">
        <v>81200164</v>
      </c>
      <c r="F166" s="69">
        <v>4</v>
      </c>
      <c r="G166" s="69">
        <v>17</v>
      </c>
      <c r="H166" s="69">
        <v>1</v>
      </c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>
        <v>1</v>
      </c>
      <c r="V166" s="68"/>
      <c r="W166" s="68"/>
      <c r="X166" s="68"/>
      <c r="Y166" s="68"/>
      <c r="Z166" s="68"/>
      <c r="AA166" s="68"/>
      <c r="AB166" s="68"/>
      <c r="AC166" s="68"/>
    </row>
    <row r="167" spans="1:29" s="70" customFormat="1" ht="16.5" x14ac:dyDescent="0.35">
      <c r="A167" s="68">
        <v>81200165</v>
      </c>
      <c r="B167" s="62" t="s">
        <v>598</v>
      </c>
      <c r="C167" s="68" t="s">
        <v>599</v>
      </c>
      <c r="D167" s="68"/>
      <c r="E167" s="68">
        <v>81200165</v>
      </c>
      <c r="F167" s="69">
        <v>4</v>
      </c>
      <c r="G167" s="69">
        <v>17</v>
      </c>
      <c r="H167" s="69">
        <v>1</v>
      </c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>
        <v>1</v>
      </c>
      <c r="V167" s="68"/>
      <c r="W167" s="68"/>
      <c r="X167" s="68"/>
      <c r="Y167" s="68"/>
      <c r="Z167" s="68"/>
      <c r="AA167" s="68"/>
      <c r="AB167" s="68"/>
      <c r="AC167" s="68"/>
    </row>
    <row r="168" spans="1:29" s="70" customFormat="1" ht="16.5" x14ac:dyDescent="0.35">
      <c r="A168" s="68">
        <v>81200166</v>
      </c>
      <c r="B168" s="62" t="s">
        <v>600</v>
      </c>
      <c r="C168" s="68" t="s">
        <v>599</v>
      </c>
      <c r="D168" s="68"/>
      <c r="E168" s="68">
        <v>81200166</v>
      </c>
      <c r="F168" s="69">
        <v>4</v>
      </c>
      <c r="G168" s="69">
        <v>17</v>
      </c>
      <c r="H168" s="69">
        <v>1</v>
      </c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>
        <v>1</v>
      </c>
      <c r="V168" s="68"/>
      <c r="W168" s="68"/>
      <c r="X168" s="68"/>
      <c r="Y168" s="68"/>
      <c r="Z168" s="68"/>
      <c r="AA168" s="68"/>
      <c r="AB168" s="68"/>
      <c r="AC168" s="68"/>
    </row>
    <row r="169" spans="1:29" s="70" customFormat="1" ht="16.5" x14ac:dyDescent="0.35">
      <c r="A169" s="68">
        <v>81200167</v>
      </c>
      <c r="B169" s="62" t="s">
        <v>601</v>
      </c>
      <c r="C169" s="68" t="s">
        <v>599</v>
      </c>
      <c r="D169" s="68"/>
      <c r="E169" s="68">
        <v>81200167</v>
      </c>
      <c r="F169" s="69">
        <v>4</v>
      </c>
      <c r="G169" s="69">
        <v>17</v>
      </c>
      <c r="H169" s="69">
        <v>1</v>
      </c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>
        <v>1</v>
      </c>
      <c r="V169" s="68"/>
      <c r="W169" s="68"/>
      <c r="X169" s="68"/>
      <c r="Y169" s="68"/>
      <c r="Z169" s="68"/>
      <c r="AA169" s="68"/>
      <c r="AB169" s="68"/>
      <c r="AC169" s="68"/>
    </row>
    <row r="170" spans="1:29" s="70" customFormat="1" ht="16.5" x14ac:dyDescent="0.35">
      <c r="A170" s="68">
        <v>81200168</v>
      </c>
      <c r="B170" s="62" t="s">
        <v>602</v>
      </c>
      <c r="C170" s="68" t="s">
        <v>599</v>
      </c>
      <c r="D170" s="68"/>
      <c r="E170" s="68">
        <v>81200168</v>
      </c>
      <c r="F170" s="69">
        <v>4</v>
      </c>
      <c r="G170" s="69">
        <v>17</v>
      </c>
      <c r="H170" s="69">
        <v>1</v>
      </c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>
        <v>1</v>
      </c>
      <c r="V170" s="68"/>
      <c r="W170" s="68"/>
      <c r="X170" s="68"/>
      <c r="Y170" s="68"/>
      <c r="Z170" s="68"/>
      <c r="AA170" s="68"/>
      <c r="AB170" s="68"/>
      <c r="AC170" s="68"/>
    </row>
    <row r="171" spans="1:29" s="70" customFormat="1" ht="16.5" x14ac:dyDescent="0.35">
      <c r="A171" s="68">
        <v>81200169</v>
      </c>
      <c r="B171" s="62" t="s">
        <v>603</v>
      </c>
      <c r="C171" s="68" t="s">
        <v>599</v>
      </c>
      <c r="D171" s="68"/>
      <c r="E171" s="68">
        <v>81200169</v>
      </c>
      <c r="F171" s="69">
        <v>4</v>
      </c>
      <c r="G171" s="69">
        <v>17</v>
      </c>
      <c r="H171" s="69">
        <v>1</v>
      </c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>
        <v>1</v>
      </c>
      <c r="V171" s="68"/>
      <c r="W171" s="68"/>
      <c r="X171" s="68"/>
      <c r="Y171" s="68"/>
      <c r="Z171" s="68"/>
      <c r="AA171" s="68"/>
      <c r="AB171" s="68"/>
      <c r="AC171" s="68"/>
    </row>
    <row r="172" spans="1:29" s="70" customFormat="1" ht="16.5" x14ac:dyDescent="0.35">
      <c r="A172" s="68">
        <v>81200170</v>
      </c>
      <c r="B172" s="62" t="s">
        <v>604</v>
      </c>
      <c r="C172" s="68" t="s">
        <v>599</v>
      </c>
      <c r="D172" s="68"/>
      <c r="E172" s="68">
        <v>81200170</v>
      </c>
      <c r="F172" s="69">
        <v>4</v>
      </c>
      <c r="G172" s="69">
        <v>17</v>
      </c>
      <c r="H172" s="69">
        <v>1</v>
      </c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>
        <v>1</v>
      </c>
      <c r="V172" s="68"/>
      <c r="W172" s="68"/>
      <c r="X172" s="68"/>
      <c r="Y172" s="68"/>
      <c r="Z172" s="68"/>
      <c r="AA172" s="68"/>
      <c r="AB172" s="68"/>
      <c r="AC172" s="68"/>
    </row>
    <row r="173" spans="1:29" s="70" customFormat="1" ht="16.5" x14ac:dyDescent="0.35">
      <c r="A173" s="68">
        <v>81200171</v>
      </c>
      <c r="B173" s="62" t="s">
        <v>605</v>
      </c>
      <c r="C173" s="68" t="s">
        <v>606</v>
      </c>
      <c r="D173" s="68"/>
      <c r="E173" s="68">
        <v>81200170</v>
      </c>
      <c r="F173" s="69">
        <v>1</v>
      </c>
      <c r="G173" s="69">
        <v>17</v>
      </c>
      <c r="H173" s="69">
        <v>1</v>
      </c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</row>
    <row r="174" spans="1:29" s="70" customFormat="1" ht="16.5" x14ac:dyDescent="0.35">
      <c r="A174" s="68">
        <v>81200172</v>
      </c>
      <c r="B174" s="62" t="s">
        <v>607</v>
      </c>
      <c r="C174" s="68" t="s">
        <v>608</v>
      </c>
      <c r="D174" s="68"/>
      <c r="E174" s="68">
        <v>81200170</v>
      </c>
      <c r="F174" s="69">
        <v>1</v>
      </c>
      <c r="G174" s="69">
        <v>17</v>
      </c>
      <c r="H174" s="69">
        <v>1</v>
      </c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</row>
    <row r="175" spans="1:29" s="70" customFormat="1" ht="16.5" x14ac:dyDescent="0.35">
      <c r="A175" s="68">
        <v>81200173</v>
      </c>
      <c r="B175" s="62" t="s">
        <v>609</v>
      </c>
      <c r="C175" s="68" t="s">
        <v>608</v>
      </c>
      <c r="D175" s="68"/>
      <c r="E175" s="68">
        <v>81200170</v>
      </c>
      <c r="F175" s="69">
        <v>1</v>
      </c>
      <c r="G175" s="69">
        <v>17</v>
      </c>
      <c r="H175" s="69">
        <v>1</v>
      </c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</row>
    <row r="176" spans="1:29" s="70" customFormat="1" ht="16.5" x14ac:dyDescent="0.35">
      <c r="A176" s="68">
        <v>81200174</v>
      </c>
      <c r="B176" s="62" t="s">
        <v>610</v>
      </c>
      <c r="C176" s="68" t="s">
        <v>611</v>
      </c>
      <c r="D176" s="68"/>
      <c r="E176" s="68">
        <v>81200170</v>
      </c>
      <c r="F176" s="69">
        <v>2</v>
      </c>
      <c r="G176" s="69">
        <v>17</v>
      </c>
      <c r="H176" s="69">
        <v>1</v>
      </c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</row>
    <row r="177" spans="1:29" s="70" customFormat="1" ht="16.5" x14ac:dyDescent="0.35">
      <c r="A177" s="68">
        <v>81200175</v>
      </c>
      <c r="B177" s="62" t="s">
        <v>612</v>
      </c>
      <c r="C177" s="68" t="s">
        <v>613</v>
      </c>
      <c r="D177" s="68"/>
      <c r="E177" s="68">
        <v>81200170</v>
      </c>
      <c r="F177" s="69">
        <v>2</v>
      </c>
      <c r="G177" s="69">
        <v>17</v>
      </c>
      <c r="H177" s="69">
        <v>1</v>
      </c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</row>
    <row r="178" spans="1:29" s="70" customFormat="1" ht="16.5" x14ac:dyDescent="0.35">
      <c r="A178" s="68">
        <v>81200176</v>
      </c>
      <c r="B178" s="62" t="s">
        <v>614</v>
      </c>
      <c r="C178" s="68" t="s">
        <v>615</v>
      </c>
      <c r="D178" s="68"/>
      <c r="E178" s="68">
        <v>81200170</v>
      </c>
      <c r="F178" s="69">
        <v>2</v>
      </c>
      <c r="G178" s="69">
        <v>17</v>
      </c>
      <c r="H178" s="69">
        <v>1</v>
      </c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 spans="1:29" s="70" customFormat="1" ht="16.5" x14ac:dyDescent="0.35">
      <c r="A179" s="68">
        <v>81200177</v>
      </c>
      <c r="B179" s="62" t="s">
        <v>616</v>
      </c>
      <c r="C179" s="68" t="s">
        <v>617</v>
      </c>
      <c r="D179" s="68"/>
      <c r="E179" s="68">
        <v>81200170</v>
      </c>
      <c r="F179" s="69">
        <v>3</v>
      </c>
      <c r="G179" s="69">
        <v>17</v>
      </c>
      <c r="H179" s="69">
        <v>1</v>
      </c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</row>
    <row r="180" spans="1:29" s="70" customFormat="1" ht="16.5" x14ac:dyDescent="0.35">
      <c r="A180" s="68">
        <v>81200178</v>
      </c>
      <c r="B180" s="62" t="s">
        <v>618</v>
      </c>
      <c r="C180" s="68" t="s">
        <v>617</v>
      </c>
      <c r="D180" s="68"/>
      <c r="E180" s="68">
        <v>81200170</v>
      </c>
      <c r="F180" s="69">
        <v>3</v>
      </c>
      <c r="G180" s="69">
        <v>17</v>
      </c>
      <c r="H180" s="69">
        <v>1</v>
      </c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spans="1:29" s="70" customFormat="1" ht="16.5" x14ac:dyDescent="0.35">
      <c r="A181" s="68">
        <v>81200179</v>
      </c>
      <c r="B181" s="62" t="s">
        <v>619</v>
      </c>
      <c r="C181" s="68" t="s">
        <v>620</v>
      </c>
      <c r="D181" s="68"/>
      <c r="E181" s="68">
        <v>81200170</v>
      </c>
      <c r="F181" s="69">
        <v>3</v>
      </c>
      <c r="G181" s="69">
        <v>17</v>
      </c>
      <c r="H181" s="69">
        <v>1</v>
      </c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</row>
    <row r="182" spans="1:29" s="70" customFormat="1" ht="16.5" x14ac:dyDescent="0.35">
      <c r="A182" s="68">
        <v>81200180</v>
      </c>
      <c r="B182" s="62" t="s">
        <v>621</v>
      </c>
      <c r="C182" s="68" t="s">
        <v>620</v>
      </c>
      <c r="D182" s="68"/>
      <c r="E182" s="68">
        <v>81200170</v>
      </c>
      <c r="F182" s="69">
        <v>3</v>
      </c>
      <c r="G182" s="69">
        <v>17</v>
      </c>
      <c r="H182" s="69">
        <v>1</v>
      </c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</row>
    <row r="183" spans="1:29" s="70" customFormat="1" ht="16.5" x14ac:dyDescent="0.35">
      <c r="A183" s="68">
        <v>81200181</v>
      </c>
      <c r="B183" s="62" t="s">
        <v>622</v>
      </c>
      <c r="C183" s="68" t="s">
        <v>623</v>
      </c>
      <c r="D183" s="68"/>
      <c r="E183" s="68">
        <v>81200170</v>
      </c>
      <c r="F183" s="69">
        <v>4</v>
      </c>
      <c r="G183" s="69">
        <v>17</v>
      </c>
      <c r="H183" s="69">
        <v>1</v>
      </c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</row>
    <row r="184" spans="1:29" s="70" customFormat="1" ht="16.5" x14ac:dyDescent="0.35">
      <c r="A184" s="68">
        <v>81200182</v>
      </c>
      <c r="B184" s="62" t="s">
        <v>624</v>
      </c>
      <c r="C184" s="68" t="s">
        <v>625</v>
      </c>
      <c r="D184" s="68"/>
      <c r="E184" s="68">
        <v>81200170</v>
      </c>
      <c r="F184" s="69">
        <v>4</v>
      </c>
      <c r="G184" s="69">
        <v>17</v>
      </c>
      <c r="H184" s="69">
        <v>1</v>
      </c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</row>
    <row r="185" spans="1:29" s="70" customFormat="1" ht="16.5" x14ac:dyDescent="0.35">
      <c r="A185" s="68">
        <v>81200183</v>
      </c>
      <c r="B185" s="62" t="s">
        <v>626</v>
      </c>
      <c r="C185" s="68" t="s">
        <v>627</v>
      </c>
      <c r="D185" s="68"/>
      <c r="E185" s="68">
        <v>81200170</v>
      </c>
      <c r="F185" s="69">
        <v>4</v>
      </c>
      <c r="G185" s="69">
        <v>17</v>
      </c>
      <c r="H185" s="69">
        <v>1</v>
      </c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</row>
    <row r="186" spans="1:29" s="70" customFormat="1" ht="16.5" x14ac:dyDescent="0.35">
      <c r="A186" s="68">
        <v>81200184</v>
      </c>
      <c r="B186" s="62" t="s">
        <v>628</v>
      </c>
      <c r="C186" s="68" t="s">
        <v>627</v>
      </c>
      <c r="D186" s="68"/>
      <c r="E186" s="68">
        <v>81200170</v>
      </c>
      <c r="F186" s="69">
        <v>4</v>
      </c>
      <c r="G186" s="69">
        <v>17</v>
      </c>
      <c r="H186" s="69">
        <v>1</v>
      </c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</row>
    <row r="187" spans="1:29" s="70" customFormat="1" ht="16.5" x14ac:dyDescent="0.35">
      <c r="A187" s="68">
        <v>81200185</v>
      </c>
      <c r="B187" s="62" t="s">
        <v>629</v>
      </c>
      <c r="C187" s="68" t="s">
        <v>623</v>
      </c>
      <c r="D187" s="68"/>
      <c r="E187" s="68">
        <v>81200170</v>
      </c>
      <c r="F187" s="69">
        <v>4</v>
      </c>
      <c r="G187" s="69">
        <v>17</v>
      </c>
      <c r="H187" s="69">
        <v>1</v>
      </c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XFD1048576"/>
    </sheetView>
  </sheetViews>
  <sheetFormatPr defaultRowHeight="16.5" x14ac:dyDescent="0.35"/>
  <cols>
    <col min="2" max="2" width="12.5" style="1" bestFit="1" customWidth="1"/>
    <col min="3" max="3" width="12.75" style="1" bestFit="1" customWidth="1"/>
    <col min="4" max="4" width="16.125" style="1" bestFit="1" customWidth="1"/>
    <col min="5" max="5" width="12.5" bestFit="1" customWidth="1"/>
    <col min="6" max="6" width="12.75" bestFit="1" customWidth="1"/>
    <col min="7" max="7" width="16.125" bestFit="1" customWidth="1"/>
    <col min="8" max="8" width="8.25" bestFit="1" customWidth="1"/>
  </cols>
  <sheetData>
    <row r="1" spans="1:8" x14ac:dyDescent="0.35">
      <c r="A1" s="63" t="s">
        <v>204</v>
      </c>
      <c r="B1" s="63" t="s">
        <v>240</v>
      </c>
      <c r="C1" s="63" t="s">
        <v>241</v>
      </c>
      <c r="D1" s="63" t="s">
        <v>242</v>
      </c>
      <c r="E1" s="63" t="s">
        <v>243</v>
      </c>
      <c r="F1" s="63" t="s">
        <v>244</v>
      </c>
      <c r="G1" s="63" t="s">
        <v>245</v>
      </c>
      <c r="H1" s="63" t="s">
        <v>630</v>
      </c>
    </row>
    <row r="2" spans="1:8" x14ac:dyDescent="0.35">
      <c r="A2" s="63" t="s">
        <v>203</v>
      </c>
      <c r="B2" s="63" t="s">
        <v>236</v>
      </c>
      <c r="C2" s="63" t="s">
        <v>237</v>
      </c>
      <c r="D2" s="63" t="s">
        <v>238</v>
      </c>
      <c r="E2" s="63" t="s">
        <v>233</v>
      </c>
      <c r="F2" s="63" t="s">
        <v>234</v>
      </c>
      <c r="G2" s="63" t="s">
        <v>235</v>
      </c>
      <c r="H2" s="63" t="s">
        <v>631</v>
      </c>
    </row>
    <row r="3" spans="1:8" x14ac:dyDescent="0.35">
      <c r="A3" s="1">
        <v>1</v>
      </c>
      <c r="E3" s="1"/>
      <c r="F3" s="1"/>
      <c r="G3" s="1"/>
      <c r="H3" s="1"/>
    </row>
    <row r="4" spans="1:8" x14ac:dyDescent="0.35">
      <c r="A4" s="1">
        <v>2</v>
      </c>
      <c r="E4" s="1"/>
      <c r="F4" s="1"/>
      <c r="G4" s="1"/>
      <c r="H4" s="1"/>
    </row>
    <row r="5" spans="1:8" x14ac:dyDescent="0.35">
      <c r="A5" s="1">
        <v>3</v>
      </c>
      <c r="E5" s="1"/>
      <c r="F5" s="1"/>
      <c r="G5" s="1"/>
      <c r="H5" s="1"/>
    </row>
    <row r="6" spans="1:8" x14ac:dyDescent="0.35">
      <c r="A6" s="1">
        <v>4</v>
      </c>
      <c r="E6" s="1"/>
      <c r="F6" s="1"/>
      <c r="G6" s="1"/>
      <c r="H6" s="1"/>
    </row>
    <row r="7" spans="1:8" x14ac:dyDescent="0.35">
      <c r="A7" s="1">
        <v>5</v>
      </c>
      <c r="B7" s="1" t="s">
        <v>91</v>
      </c>
      <c r="C7" s="60"/>
      <c r="D7" s="1">
        <f>G7*洗炼消耗!$C$3</f>
        <v>5000</v>
      </c>
      <c r="E7" s="1" t="s">
        <v>40</v>
      </c>
      <c r="F7" s="1">
        <v>5120886</v>
      </c>
      <c r="G7" s="1">
        <v>10</v>
      </c>
      <c r="H7" s="1">
        <v>10</v>
      </c>
    </row>
    <row r="8" spans="1:8" x14ac:dyDescent="0.35">
      <c r="A8" s="1">
        <v>6</v>
      </c>
      <c r="B8" s="1" t="s">
        <v>91</v>
      </c>
      <c r="C8" s="60"/>
      <c r="D8" s="1">
        <f>G8*洗炼消耗!$C$3</f>
        <v>5000</v>
      </c>
      <c r="E8" s="1" t="s">
        <v>40</v>
      </c>
      <c r="F8" s="1">
        <v>5120886</v>
      </c>
      <c r="G8" s="1">
        <v>10</v>
      </c>
      <c r="H8" s="1">
        <v>20</v>
      </c>
    </row>
    <row r="9" spans="1:8" x14ac:dyDescent="0.35">
      <c r="A9" s="1">
        <v>7</v>
      </c>
      <c r="B9" s="1" t="s">
        <v>632</v>
      </c>
      <c r="C9" s="60"/>
      <c r="D9" s="1">
        <f>G9*洗炼消耗!$C$3</f>
        <v>15000</v>
      </c>
      <c r="E9" s="1" t="s">
        <v>40</v>
      </c>
      <c r="F9" s="1">
        <v>5120886</v>
      </c>
      <c r="G9" s="1">
        <v>30</v>
      </c>
      <c r="H9" s="1">
        <v>30</v>
      </c>
    </row>
    <row r="10" spans="1:8" x14ac:dyDescent="0.35">
      <c r="A10" s="1">
        <v>8</v>
      </c>
      <c r="B10" s="1" t="s">
        <v>632</v>
      </c>
      <c r="C10" s="60"/>
      <c r="D10" s="1">
        <f>G10*洗炼消耗!$C$3</f>
        <v>15000</v>
      </c>
      <c r="E10" s="1" t="s">
        <v>40</v>
      </c>
      <c r="F10" s="1">
        <v>5120886</v>
      </c>
      <c r="G10" s="1">
        <v>30</v>
      </c>
      <c r="H10" s="1">
        <v>40</v>
      </c>
    </row>
    <row r="11" spans="1:8" x14ac:dyDescent="0.35">
      <c r="A11" s="1">
        <v>9</v>
      </c>
      <c r="B11" s="1" t="s">
        <v>91</v>
      </c>
      <c r="C11" s="60"/>
      <c r="D11" s="1">
        <f>G11*洗炼消耗!$C$3</f>
        <v>25000</v>
      </c>
      <c r="E11" s="1" t="s">
        <v>40</v>
      </c>
      <c r="F11" s="1">
        <v>5120886</v>
      </c>
      <c r="G11" s="1">
        <v>50</v>
      </c>
      <c r="H11" s="1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3</vt:i4>
      </vt:variant>
    </vt:vector>
  </HeadingPairs>
  <TitlesOfParts>
    <vt:vector size="14" baseType="lpstr">
      <vt:lpstr>属性</vt:lpstr>
      <vt:lpstr>强化</vt:lpstr>
      <vt:lpstr>升星</vt:lpstr>
      <vt:lpstr>洗炼消耗</vt:lpstr>
      <vt:lpstr>洗炼属性(数值用)</vt:lpstr>
      <vt:lpstr>洗炼属性</vt:lpstr>
      <vt:lpstr>属性概率</vt:lpstr>
      <vt:lpstr>圣物碎片</vt:lpstr>
      <vt:lpstr>洗炼重生</vt:lpstr>
      <vt:lpstr>经验返还</vt:lpstr>
      <vt:lpstr>系数</vt:lpstr>
      <vt:lpstr>圣物评级</vt:lpstr>
      <vt:lpstr>圣物升星</vt:lpstr>
      <vt:lpstr>圣物数值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2016-10-27T11:09:53Z</dcterms:modified>
</cp:coreProperties>
</file>