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战队信息" sheetId="3" r:id="rId1"/>
    <sheet name="英雄信息" sheetId="1" r:id="rId2"/>
    <sheet name="装备信息" sheetId="2" r:id="rId3"/>
    <sheet name="圣物信息" sheetId="4" r:id="rId4"/>
    <sheet name="数据" sheetId="5" r:id="rId5"/>
  </sheets>
  <externalReferences>
    <externalReference r:id="rId6"/>
    <externalReference r:id="rId7"/>
  </externalReferences>
  <calcPr calcId="152511" concurrentCalc="0"/>
</workbook>
</file>

<file path=xl/calcChain.xml><?xml version="1.0" encoding="utf-8"?>
<calcChain xmlns="http://schemas.openxmlformats.org/spreadsheetml/2006/main">
  <c r="L126" i="4" l="1"/>
  <c r="L127" i="4"/>
  <c r="L128" i="4"/>
  <c r="L129" i="4"/>
  <c r="L130" i="4"/>
  <c r="L131" i="4"/>
  <c r="L132" i="4"/>
  <c r="L133" i="4"/>
  <c r="L134" i="4"/>
  <c r="K126" i="4"/>
  <c r="K127" i="4"/>
  <c r="K128" i="4"/>
  <c r="K129" i="4"/>
  <c r="K130" i="4"/>
  <c r="K131" i="4"/>
  <c r="K132" i="4"/>
  <c r="K133" i="4"/>
  <c r="K134" i="4"/>
  <c r="J126" i="4"/>
  <c r="J127" i="4"/>
  <c r="J128" i="4"/>
  <c r="J129" i="4"/>
  <c r="J130" i="4"/>
  <c r="J131" i="4"/>
  <c r="J132" i="4"/>
  <c r="J133" i="4"/>
  <c r="J134" i="4"/>
  <c r="B134" i="4"/>
  <c r="H134" i="4"/>
  <c r="G134" i="4"/>
  <c r="F134" i="4"/>
  <c r="A134" i="4"/>
  <c r="B133" i="4"/>
  <c r="H133" i="4"/>
  <c r="G133" i="4"/>
  <c r="F133" i="4"/>
  <c r="A133" i="4"/>
  <c r="B132" i="4"/>
  <c r="H132" i="4"/>
  <c r="G132" i="4"/>
  <c r="F132" i="4"/>
  <c r="A132" i="4"/>
  <c r="B131" i="4"/>
  <c r="H131" i="4"/>
  <c r="G131" i="4"/>
  <c r="F131" i="4"/>
  <c r="A131" i="4"/>
  <c r="B130" i="4"/>
  <c r="H130" i="4"/>
  <c r="G130" i="4"/>
  <c r="F130" i="4"/>
  <c r="A130" i="4"/>
  <c r="B129" i="4"/>
  <c r="H129" i="4"/>
  <c r="G129" i="4"/>
  <c r="F129" i="4"/>
  <c r="A129" i="4"/>
  <c r="B128" i="4"/>
  <c r="H128" i="4"/>
  <c r="G128" i="4"/>
  <c r="F128" i="4"/>
  <c r="A128" i="4"/>
  <c r="B127" i="4"/>
  <c r="H127" i="4"/>
  <c r="G127" i="4"/>
  <c r="F127" i="4"/>
  <c r="A127" i="4"/>
  <c r="B126" i="4"/>
  <c r="H126" i="4"/>
  <c r="G126" i="4"/>
  <c r="F126" i="4"/>
  <c r="A126" i="4"/>
  <c r="B125" i="4"/>
  <c r="H125" i="4"/>
  <c r="G125" i="4"/>
  <c r="F125" i="4"/>
  <c r="A125" i="4"/>
  <c r="L116" i="4"/>
  <c r="L117" i="4"/>
  <c r="L118" i="4"/>
  <c r="L119" i="4"/>
  <c r="L120" i="4"/>
  <c r="L121" i="4"/>
  <c r="L122" i="4"/>
  <c r="L123" i="4"/>
  <c r="L124" i="4"/>
  <c r="K116" i="4"/>
  <c r="K117" i="4"/>
  <c r="K118" i="4"/>
  <c r="K119" i="4"/>
  <c r="K120" i="4"/>
  <c r="K121" i="4"/>
  <c r="K122" i="4"/>
  <c r="K123" i="4"/>
  <c r="K124" i="4"/>
  <c r="J116" i="4"/>
  <c r="J117" i="4"/>
  <c r="J118" i="4"/>
  <c r="J119" i="4"/>
  <c r="J120" i="4"/>
  <c r="J121" i="4"/>
  <c r="J122" i="4"/>
  <c r="J123" i="4"/>
  <c r="J124" i="4"/>
  <c r="B124" i="4"/>
  <c r="H124" i="4"/>
  <c r="G124" i="4"/>
  <c r="F124" i="4"/>
  <c r="A124" i="4"/>
  <c r="B123" i="4"/>
  <c r="H123" i="4"/>
  <c r="G123" i="4"/>
  <c r="F123" i="4"/>
  <c r="A123" i="4"/>
  <c r="B122" i="4"/>
  <c r="H122" i="4"/>
  <c r="G122" i="4"/>
  <c r="F122" i="4"/>
  <c r="A122" i="4"/>
  <c r="B121" i="4"/>
  <c r="H121" i="4"/>
  <c r="G121" i="4"/>
  <c r="F121" i="4"/>
  <c r="A121" i="4"/>
  <c r="B120" i="4"/>
  <c r="H120" i="4"/>
  <c r="G120" i="4"/>
  <c r="F120" i="4"/>
  <c r="A120" i="4"/>
  <c r="B119" i="4"/>
  <c r="H119" i="4"/>
  <c r="G119" i="4"/>
  <c r="F119" i="4"/>
  <c r="A119" i="4"/>
  <c r="B118" i="4"/>
  <c r="H118" i="4"/>
  <c r="G118" i="4"/>
  <c r="F118" i="4"/>
  <c r="A118" i="4"/>
  <c r="B117" i="4"/>
  <c r="H117" i="4"/>
  <c r="G117" i="4"/>
  <c r="F117" i="4"/>
  <c r="A117" i="4"/>
  <c r="B116" i="4"/>
  <c r="H116" i="4"/>
  <c r="G116" i="4"/>
  <c r="F116" i="4"/>
  <c r="A116" i="4"/>
  <c r="B115" i="4"/>
  <c r="H115" i="4"/>
  <c r="G115" i="4"/>
  <c r="F115" i="4"/>
  <c r="A115" i="4"/>
  <c r="J512" i="2"/>
  <c r="B512" i="2"/>
  <c r="H512" i="2"/>
  <c r="G512" i="2"/>
  <c r="F512" i="2"/>
  <c r="A512" i="2"/>
  <c r="J511" i="2"/>
  <c r="B511" i="2"/>
  <c r="H511" i="2"/>
  <c r="G511" i="2"/>
  <c r="F511" i="2"/>
  <c r="A511" i="2"/>
  <c r="J510" i="2"/>
  <c r="B510" i="2"/>
  <c r="H510" i="2"/>
  <c r="G510" i="2"/>
  <c r="F510" i="2"/>
  <c r="A510" i="2"/>
  <c r="J509" i="2"/>
  <c r="B509" i="2"/>
  <c r="H509" i="2"/>
  <c r="G509" i="2"/>
  <c r="F509" i="2"/>
  <c r="A509" i="2"/>
  <c r="J508" i="2"/>
  <c r="B508" i="2"/>
  <c r="H508" i="2"/>
  <c r="G508" i="2"/>
  <c r="F508" i="2"/>
  <c r="A508" i="2"/>
  <c r="J507" i="2"/>
  <c r="B507" i="2"/>
  <c r="H507" i="2"/>
  <c r="G507" i="2"/>
  <c r="F507" i="2"/>
  <c r="A507" i="2"/>
  <c r="J506" i="2"/>
  <c r="B506" i="2"/>
  <c r="H506" i="2"/>
  <c r="G506" i="2"/>
  <c r="F506" i="2"/>
  <c r="A506" i="2"/>
  <c r="J505" i="2"/>
  <c r="B505" i="2"/>
  <c r="H505" i="2"/>
  <c r="G505" i="2"/>
  <c r="F505" i="2"/>
  <c r="A505" i="2"/>
  <c r="J504" i="2"/>
  <c r="B504" i="2"/>
  <c r="H504" i="2"/>
  <c r="G504" i="2"/>
  <c r="F504" i="2"/>
  <c r="A504" i="2"/>
  <c r="J503" i="2"/>
  <c r="B503" i="2"/>
  <c r="H503" i="2"/>
  <c r="G503" i="2"/>
  <c r="F503" i="2"/>
  <c r="A503" i="2"/>
  <c r="J502" i="2"/>
  <c r="B502" i="2"/>
  <c r="H502" i="2"/>
  <c r="G502" i="2"/>
  <c r="F502" i="2"/>
  <c r="A502" i="2"/>
  <c r="J501" i="2"/>
  <c r="B501" i="2"/>
  <c r="H501" i="2"/>
  <c r="G501" i="2"/>
  <c r="F501" i="2"/>
  <c r="A501" i="2"/>
  <c r="J500" i="2"/>
  <c r="B500" i="2"/>
  <c r="H500" i="2"/>
  <c r="G500" i="2"/>
  <c r="F500" i="2"/>
  <c r="A500" i="2"/>
  <c r="J499" i="2"/>
  <c r="B499" i="2"/>
  <c r="H499" i="2"/>
  <c r="G499" i="2"/>
  <c r="F499" i="2"/>
  <c r="A499" i="2"/>
  <c r="J498" i="2"/>
  <c r="B498" i="2"/>
  <c r="H498" i="2"/>
  <c r="G498" i="2"/>
  <c r="F498" i="2"/>
  <c r="A498" i="2"/>
  <c r="J497" i="2"/>
  <c r="B497" i="2"/>
  <c r="H497" i="2"/>
  <c r="G497" i="2"/>
  <c r="F497" i="2"/>
  <c r="A497" i="2"/>
  <c r="J496" i="2"/>
  <c r="B496" i="2"/>
  <c r="H496" i="2"/>
  <c r="G496" i="2"/>
  <c r="F496" i="2"/>
  <c r="A496" i="2"/>
  <c r="J495" i="2"/>
  <c r="B495" i="2"/>
  <c r="H495" i="2"/>
  <c r="G495" i="2"/>
  <c r="F495" i="2"/>
  <c r="A495" i="2"/>
  <c r="J494" i="2"/>
  <c r="B494" i="2"/>
  <c r="H494" i="2"/>
  <c r="G494" i="2"/>
  <c r="F494" i="2"/>
  <c r="A494" i="2"/>
  <c r="J493" i="2"/>
  <c r="B493" i="2"/>
  <c r="H493" i="2"/>
  <c r="G493" i="2"/>
  <c r="F493" i="2"/>
  <c r="A493" i="2"/>
  <c r="J492" i="2"/>
  <c r="B492" i="2"/>
  <c r="H492" i="2"/>
  <c r="G492" i="2"/>
  <c r="F492" i="2"/>
  <c r="A492" i="2"/>
  <c r="J491" i="2"/>
  <c r="B491" i="2"/>
  <c r="H491" i="2"/>
  <c r="G491" i="2"/>
  <c r="F491" i="2"/>
  <c r="A491" i="2"/>
  <c r="J490" i="2"/>
  <c r="B490" i="2"/>
  <c r="H490" i="2"/>
  <c r="G490" i="2"/>
  <c r="F490" i="2"/>
  <c r="A490" i="2"/>
  <c r="J489" i="2"/>
  <c r="B489" i="2"/>
  <c r="H489" i="2"/>
  <c r="G489" i="2"/>
  <c r="F489" i="2"/>
  <c r="A489" i="2"/>
  <c r="J488" i="2"/>
  <c r="B488" i="2"/>
  <c r="H488" i="2"/>
  <c r="G488" i="2"/>
  <c r="F488" i="2"/>
  <c r="A488" i="2"/>
  <c r="J487" i="2"/>
  <c r="B487" i="2"/>
  <c r="H487" i="2"/>
  <c r="G487" i="2"/>
  <c r="F487" i="2"/>
  <c r="A487" i="2"/>
  <c r="J486" i="2"/>
  <c r="B486" i="2"/>
  <c r="H486" i="2"/>
  <c r="G486" i="2"/>
  <c r="F486" i="2"/>
  <c r="A486" i="2"/>
  <c r="J485" i="2"/>
  <c r="B485" i="2"/>
  <c r="H485" i="2"/>
  <c r="G485" i="2"/>
  <c r="F485" i="2"/>
  <c r="A485" i="2"/>
  <c r="J484" i="2"/>
  <c r="B484" i="2"/>
  <c r="H484" i="2"/>
  <c r="G484" i="2"/>
  <c r="F484" i="2"/>
  <c r="A484" i="2"/>
  <c r="J483" i="2"/>
  <c r="B483" i="2"/>
  <c r="H483" i="2"/>
  <c r="G483" i="2"/>
  <c r="F483" i="2"/>
  <c r="A483" i="2"/>
  <c r="J482" i="2"/>
  <c r="B482" i="2"/>
  <c r="H482" i="2"/>
  <c r="G482" i="2"/>
  <c r="F482" i="2"/>
  <c r="A482" i="2"/>
  <c r="J481" i="2"/>
  <c r="B481" i="2"/>
  <c r="H481" i="2"/>
  <c r="G481" i="2"/>
  <c r="F481" i="2"/>
  <c r="A481" i="2"/>
  <c r="J480" i="2"/>
  <c r="B480" i="2"/>
  <c r="H480" i="2"/>
  <c r="G480" i="2"/>
  <c r="F480" i="2"/>
  <c r="A480" i="2"/>
  <c r="J479" i="2"/>
  <c r="B479" i="2"/>
  <c r="H479" i="2"/>
  <c r="G479" i="2"/>
  <c r="F479" i="2"/>
  <c r="A479" i="2"/>
  <c r="J478" i="2"/>
  <c r="B478" i="2"/>
  <c r="H478" i="2"/>
  <c r="G478" i="2"/>
  <c r="F478" i="2"/>
  <c r="A478" i="2"/>
  <c r="J477" i="2"/>
  <c r="B477" i="2"/>
  <c r="H477" i="2"/>
  <c r="G477" i="2"/>
  <c r="F477" i="2"/>
  <c r="A477" i="2"/>
  <c r="J476" i="2"/>
  <c r="B476" i="2"/>
  <c r="H476" i="2"/>
  <c r="G476" i="2"/>
  <c r="F476" i="2"/>
  <c r="A476" i="2"/>
  <c r="J475" i="2"/>
  <c r="B475" i="2"/>
  <c r="H475" i="2"/>
  <c r="G475" i="2"/>
  <c r="F475" i="2"/>
  <c r="A475" i="2"/>
  <c r="J474" i="2"/>
  <c r="B474" i="2"/>
  <c r="H474" i="2"/>
  <c r="G474" i="2"/>
  <c r="F474" i="2"/>
  <c r="A474" i="2"/>
  <c r="J473" i="2"/>
  <c r="B473" i="2"/>
  <c r="H473" i="2"/>
  <c r="G473" i="2"/>
  <c r="F473" i="2"/>
  <c r="A473" i="2"/>
  <c r="J472" i="2"/>
  <c r="B472" i="2"/>
  <c r="H472" i="2"/>
  <c r="G472" i="2"/>
  <c r="F472" i="2"/>
  <c r="A472" i="2"/>
  <c r="J471" i="2"/>
  <c r="B471" i="2"/>
  <c r="H471" i="2"/>
  <c r="G471" i="2"/>
  <c r="F471" i="2"/>
  <c r="A471" i="2"/>
  <c r="J470" i="2"/>
  <c r="B470" i="2"/>
  <c r="H470" i="2"/>
  <c r="G470" i="2"/>
  <c r="F470" i="2"/>
  <c r="A470" i="2"/>
  <c r="J469" i="2"/>
  <c r="B469" i="2"/>
  <c r="H469" i="2"/>
  <c r="G469" i="2"/>
  <c r="F469" i="2"/>
  <c r="A469" i="2"/>
  <c r="J468" i="2"/>
  <c r="B468" i="2"/>
  <c r="H468" i="2"/>
  <c r="G468" i="2"/>
  <c r="F468" i="2"/>
  <c r="A468" i="2"/>
  <c r="J467" i="2"/>
  <c r="B467" i="2"/>
  <c r="H467" i="2"/>
  <c r="G467" i="2"/>
  <c r="F467" i="2"/>
  <c r="A467" i="2"/>
  <c r="J466" i="2"/>
  <c r="B466" i="2"/>
  <c r="H466" i="2"/>
  <c r="G466" i="2"/>
  <c r="F466" i="2"/>
  <c r="A466" i="2"/>
  <c r="J465" i="2"/>
  <c r="B465" i="2"/>
  <c r="H465" i="2"/>
  <c r="G465" i="2"/>
  <c r="F465" i="2"/>
  <c r="A465" i="2"/>
  <c r="J464" i="2"/>
  <c r="B464" i="2"/>
  <c r="H464" i="2"/>
  <c r="G464" i="2"/>
  <c r="F464" i="2"/>
  <c r="A464" i="2"/>
  <c r="J463" i="2"/>
  <c r="B463" i="2"/>
  <c r="H463" i="2"/>
  <c r="G463" i="2"/>
  <c r="F463" i="2"/>
  <c r="A463" i="2"/>
  <c r="J462" i="2"/>
  <c r="B462" i="2"/>
  <c r="H462" i="2"/>
  <c r="G462" i="2"/>
  <c r="F462" i="2"/>
  <c r="A462" i="2"/>
  <c r="J461" i="2"/>
  <c r="B461" i="2"/>
  <c r="H461" i="2"/>
  <c r="G461" i="2"/>
  <c r="F461" i="2"/>
  <c r="A461" i="2"/>
  <c r="J460" i="2"/>
  <c r="B460" i="2"/>
  <c r="H460" i="2"/>
  <c r="G460" i="2"/>
  <c r="F460" i="2"/>
  <c r="A460" i="2"/>
  <c r="J459" i="2"/>
  <c r="B459" i="2"/>
  <c r="H459" i="2"/>
  <c r="G459" i="2"/>
  <c r="F459" i="2"/>
  <c r="A459" i="2"/>
  <c r="J458" i="2"/>
  <c r="B458" i="2"/>
  <c r="H458" i="2"/>
  <c r="G458" i="2"/>
  <c r="F458" i="2"/>
  <c r="A458" i="2"/>
  <c r="J457" i="2"/>
  <c r="B457" i="2"/>
  <c r="H457" i="2"/>
  <c r="G457" i="2"/>
  <c r="F457" i="2"/>
  <c r="A457" i="2"/>
  <c r="J456" i="2"/>
  <c r="B456" i="2"/>
  <c r="H456" i="2"/>
  <c r="G456" i="2"/>
  <c r="F456" i="2"/>
  <c r="A456" i="2"/>
  <c r="J455" i="2"/>
  <c r="B455" i="2"/>
  <c r="H455" i="2"/>
  <c r="G455" i="2"/>
  <c r="F455" i="2"/>
  <c r="A455" i="2"/>
  <c r="J454" i="2"/>
  <c r="B454" i="2"/>
  <c r="H454" i="2"/>
  <c r="G454" i="2"/>
  <c r="F454" i="2"/>
  <c r="A454" i="2"/>
  <c r="J453" i="2"/>
  <c r="B453" i="2"/>
  <c r="H453" i="2"/>
  <c r="G453" i="2"/>
  <c r="F453" i="2"/>
  <c r="A453" i="2"/>
  <c r="A97" i="1"/>
  <c r="G97" i="1"/>
  <c r="N97" i="1"/>
  <c r="Q97" i="1"/>
  <c r="P97" i="1"/>
  <c r="H97" i="1"/>
  <c r="O97" i="1"/>
  <c r="C97" i="1"/>
  <c r="F97" i="1"/>
  <c r="M97" i="1"/>
  <c r="B97" i="1"/>
  <c r="L97" i="1"/>
  <c r="K97" i="1"/>
  <c r="J97" i="1"/>
  <c r="I97" i="1"/>
  <c r="E97" i="1"/>
  <c r="D97" i="1"/>
  <c r="A96" i="1"/>
  <c r="G96" i="1"/>
  <c r="N96" i="1"/>
  <c r="Q96" i="1"/>
  <c r="P96" i="1"/>
  <c r="H96" i="1"/>
  <c r="O96" i="1"/>
  <c r="C96" i="1"/>
  <c r="F96" i="1"/>
  <c r="M96" i="1"/>
  <c r="B96" i="1"/>
  <c r="L96" i="1"/>
  <c r="K96" i="1"/>
  <c r="J96" i="1"/>
  <c r="I96" i="1"/>
  <c r="E96" i="1"/>
  <c r="D96" i="1"/>
  <c r="A95" i="1"/>
  <c r="G95" i="1"/>
  <c r="N95" i="1"/>
  <c r="Q95" i="1"/>
  <c r="P95" i="1"/>
  <c r="H95" i="1"/>
  <c r="O95" i="1"/>
  <c r="C95" i="1"/>
  <c r="F95" i="1"/>
  <c r="M95" i="1"/>
  <c r="B95" i="1"/>
  <c r="L95" i="1"/>
  <c r="K95" i="1"/>
  <c r="J95" i="1"/>
  <c r="I95" i="1"/>
  <c r="E95" i="1"/>
  <c r="D95" i="1"/>
  <c r="A94" i="1"/>
  <c r="G94" i="1"/>
  <c r="N94" i="1"/>
  <c r="Q94" i="1"/>
  <c r="P94" i="1"/>
  <c r="H94" i="1"/>
  <c r="O94" i="1"/>
  <c r="C94" i="1"/>
  <c r="F94" i="1"/>
  <c r="M94" i="1"/>
  <c r="B94" i="1"/>
  <c r="L94" i="1"/>
  <c r="K94" i="1"/>
  <c r="J94" i="1"/>
  <c r="I94" i="1"/>
  <c r="E94" i="1"/>
  <c r="D94" i="1"/>
  <c r="A93" i="1"/>
  <c r="G93" i="1"/>
  <c r="N93" i="1"/>
  <c r="Q93" i="1"/>
  <c r="P93" i="1"/>
  <c r="H93" i="1"/>
  <c r="O93" i="1"/>
  <c r="C93" i="1"/>
  <c r="F93" i="1"/>
  <c r="M93" i="1"/>
  <c r="B93" i="1"/>
  <c r="L93" i="1"/>
  <c r="K93" i="1"/>
  <c r="J93" i="1"/>
  <c r="I93" i="1"/>
  <c r="E93" i="1"/>
  <c r="D93" i="1"/>
  <c r="A92" i="1"/>
  <c r="G92" i="1"/>
  <c r="N92" i="1"/>
  <c r="Q92" i="1"/>
  <c r="P92" i="1"/>
  <c r="H92" i="1"/>
  <c r="O92" i="1"/>
  <c r="C92" i="1"/>
  <c r="F92" i="1"/>
  <c r="M92" i="1"/>
  <c r="B92" i="1"/>
  <c r="L92" i="1"/>
  <c r="K92" i="1"/>
  <c r="J92" i="1"/>
  <c r="I92" i="1"/>
  <c r="E92" i="1"/>
  <c r="D92" i="1"/>
  <c r="A91" i="1"/>
  <c r="G91" i="1"/>
  <c r="N91" i="1"/>
  <c r="Q91" i="1"/>
  <c r="P91" i="1"/>
  <c r="H91" i="1"/>
  <c r="O91" i="1"/>
  <c r="C91" i="1"/>
  <c r="F91" i="1"/>
  <c r="M91" i="1"/>
  <c r="B91" i="1"/>
  <c r="L91" i="1"/>
  <c r="K91" i="1"/>
  <c r="J91" i="1"/>
  <c r="I91" i="1"/>
  <c r="E91" i="1"/>
  <c r="D91" i="1"/>
  <c r="A90" i="1"/>
  <c r="G90" i="1"/>
  <c r="N90" i="1"/>
  <c r="Q90" i="1"/>
  <c r="P90" i="1"/>
  <c r="H90" i="1"/>
  <c r="O90" i="1"/>
  <c r="C90" i="1"/>
  <c r="F90" i="1"/>
  <c r="M90" i="1"/>
  <c r="B90" i="1"/>
  <c r="L90" i="1"/>
  <c r="K90" i="1"/>
  <c r="J90" i="1"/>
  <c r="I90" i="1"/>
  <c r="E90" i="1"/>
  <c r="D90" i="1"/>
  <c r="A89" i="1"/>
  <c r="G89" i="1"/>
  <c r="N89" i="1"/>
  <c r="Q89" i="1"/>
  <c r="P89" i="1"/>
  <c r="H89" i="1"/>
  <c r="O89" i="1"/>
  <c r="C89" i="1"/>
  <c r="F89" i="1"/>
  <c r="M89" i="1"/>
  <c r="B89" i="1"/>
  <c r="L89" i="1"/>
  <c r="K89" i="1"/>
  <c r="J89" i="1"/>
  <c r="I89" i="1"/>
  <c r="E89" i="1"/>
  <c r="D89" i="1"/>
  <c r="A88" i="1"/>
  <c r="G88" i="1"/>
  <c r="N88" i="1"/>
  <c r="Q88" i="1"/>
  <c r="P88" i="1"/>
  <c r="H88" i="1"/>
  <c r="O88" i="1"/>
  <c r="C88" i="1"/>
  <c r="F88" i="1"/>
  <c r="M88" i="1"/>
  <c r="B88" i="1"/>
  <c r="L88" i="1"/>
  <c r="K88" i="1"/>
  <c r="J88" i="1"/>
  <c r="I88" i="1"/>
  <c r="E88" i="1"/>
  <c r="D8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3" i="1"/>
  <c r="A12" i="1"/>
  <c r="A17" i="1"/>
  <c r="A22" i="1"/>
  <c r="A27" i="1"/>
  <c r="A32" i="1"/>
  <c r="A37" i="1"/>
  <c r="A42" i="1"/>
  <c r="A47" i="1"/>
  <c r="A52" i="1"/>
  <c r="A57" i="1"/>
  <c r="A62" i="1"/>
  <c r="A67" i="1"/>
  <c r="A72" i="1"/>
  <c r="A77" i="1"/>
  <c r="A82" i="1"/>
  <c r="A87" i="1"/>
  <c r="B12" i="1"/>
  <c r="B17" i="1"/>
  <c r="B22" i="1"/>
  <c r="B27" i="1"/>
  <c r="B32" i="1"/>
  <c r="B37" i="1"/>
  <c r="B42" i="1"/>
  <c r="B47" i="1"/>
  <c r="B52" i="1"/>
  <c r="B57" i="1"/>
  <c r="B62" i="1"/>
  <c r="B67" i="1"/>
  <c r="B72" i="1"/>
  <c r="B77" i="1"/>
  <c r="B82" i="1"/>
  <c r="B87" i="1"/>
  <c r="L87" i="1"/>
  <c r="K87" i="1"/>
  <c r="G87" i="1"/>
  <c r="J87" i="1"/>
  <c r="I87" i="1"/>
  <c r="H8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2" i="1"/>
  <c r="C87" i="1"/>
  <c r="F87" i="1"/>
  <c r="E87" i="1"/>
  <c r="D87" i="1"/>
  <c r="A11" i="1"/>
  <c r="A16" i="1"/>
  <c r="A21" i="1"/>
  <c r="A26" i="1"/>
  <c r="A31" i="1"/>
  <c r="A36" i="1"/>
  <c r="A41" i="1"/>
  <c r="A46" i="1"/>
  <c r="A51" i="1"/>
  <c r="A56" i="1"/>
  <c r="A61" i="1"/>
  <c r="A66" i="1"/>
  <c r="A71" i="1"/>
  <c r="A76" i="1"/>
  <c r="A81" i="1"/>
  <c r="A86" i="1"/>
  <c r="B11" i="1"/>
  <c r="B16" i="1"/>
  <c r="B21" i="1"/>
  <c r="B26" i="1"/>
  <c r="B31" i="1"/>
  <c r="B36" i="1"/>
  <c r="B41" i="1"/>
  <c r="B46" i="1"/>
  <c r="B51" i="1"/>
  <c r="B56" i="1"/>
  <c r="B61" i="1"/>
  <c r="B66" i="1"/>
  <c r="B71" i="1"/>
  <c r="B76" i="1"/>
  <c r="B81" i="1"/>
  <c r="B86" i="1"/>
  <c r="L86" i="1"/>
  <c r="K86" i="1"/>
  <c r="G86" i="1"/>
  <c r="J86" i="1"/>
  <c r="I86" i="1"/>
  <c r="H86" i="1"/>
  <c r="C11" i="1"/>
  <c r="C16" i="1"/>
  <c r="C21" i="1"/>
  <c r="C26" i="1"/>
  <c r="C31" i="1"/>
  <c r="C36" i="1"/>
  <c r="C41" i="1"/>
  <c r="C46" i="1"/>
  <c r="C51" i="1"/>
  <c r="C56" i="1"/>
  <c r="C61" i="1"/>
  <c r="C66" i="1"/>
  <c r="C71" i="1"/>
  <c r="C76" i="1"/>
  <c r="C81" i="1"/>
  <c r="C86" i="1"/>
  <c r="F86" i="1"/>
  <c r="E86" i="1"/>
  <c r="D86" i="1"/>
  <c r="A10" i="1"/>
  <c r="A15" i="1"/>
  <c r="A20" i="1"/>
  <c r="A25" i="1"/>
  <c r="A30" i="1"/>
  <c r="A35" i="1"/>
  <c r="A40" i="1"/>
  <c r="A45" i="1"/>
  <c r="A50" i="1"/>
  <c r="A55" i="1"/>
  <c r="A60" i="1"/>
  <c r="A65" i="1"/>
  <c r="A70" i="1"/>
  <c r="A75" i="1"/>
  <c r="A80" i="1"/>
  <c r="A85" i="1"/>
  <c r="B10" i="1"/>
  <c r="B15" i="1"/>
  <c r="B20" i="1"/>
  <c r="B25" i="1"/>
  <c r="B30" i="1"/>
  <c r="B35" i="1"/>
  <c r="B40" i="1"/>
  <c r="B45" i="1"/>
  <c r="B50" i="1"/>
  <c r="B55" i="1"/>
  <c r="B60" i="1"/>
  <c r="B65" i="1"/>
  <c r="B70" i="1"/>
  <c r="B75" i="1"/>
  <c r="B80" i="1"/>
  <c r="B85" i="1"/>
  <c r="L85" i="1"/>
  <c r="K85" i="1"/>
  <c r="G85" i="1"/>
  <c r="J85" i="1"/>
  <c r="I85" i="1"/>
  <c r="H85" i="1"/>
  <c r="C10" i="1"/>
  <c r="C15" i="1"/>
  <c r="C20" i="1"/>
  <c r="C25" i="1"/>
  <c r="C30" i="1"/>
  <c r="C35" i="1"/>
  <c r="C40" i="1"/>
  <c r="C45" i="1"/>
  <c r="C50" i="1"/>
  <c r="C55" i="1"/>
  <c r="C60" i="1"/>
  <c r="C65" i="1"/>
  <c r="C70" i="1"/>
  <c r="C75" i="1"/>
  <c r="C80" i="1"/>
  <c r="C85" i="1"/>
  <c r="F85" i="1"/>
  <c r="E85" i="1"/>
  <c r="D85" i="1"/>
  <c r="A9" i="1"/>
  <c r="A14" i="1"/>
  <c r="A19" i="1"/>
  <c r="A24" i="1"/>
  <c r="A29" i="1"/>
  <c r="A34" i="1"/>
  <c r="A39" i="1"/>
  <c r="A44" i="1"/>
  <c r="A49" i="1"/>
  <c r="A54" i="1"/>
  <c r="A59" i="1"/>
  <c r="A64" i="1"/>
  <c r="A69" i="1"/>
  <c r="A74" i="1"/>
  <c r="A79" i="1"/>
  <c r="A84" i="1"/>
  <c r="B9" i="1"/>
  <c r="B14" i="1"/>
  <c r="B19" i="1"/>
  <c r="B24" i="1"/>
  <c r="B29" i="1"/>
  <c r="B34" i="1"/>
  <c r="B39" i="1"/>
  <c r="B44" i="1"/>
  <c r="B49" i="1"/>
  <c r="B54" i="1"/>
  <c r="B59" i="1"/>
  <c r="B64" i="1"/>
  <c r="B69" i="1"/>
  <c r="B74" i="1"/>
  <c r="B79" i="1"/>
  <c r="B84" i="1"/>
  <c r="L84" i="1"/>
  <c r="K84" i="1"/>
  <c r="G84" i="1"/>
  <c r="J84" i="1"/>
  <c r="I84" i="1"/>
  <c r="H84" i="1"/>
  <c r="C9" i="1"/>
  <c r="C14" i="1"/>
  <c r="C19" i="1"/>
  <c r="C24" i="1"/>
  <c r="C29" i="1"/>
  <c r="C34" i="1"/>
  <c r="C39" i="1"/>
  <c r="C44" i="1"/>
  <c r="C49" i="1"/>
  <c r="C54" i="1"/>
  <c r="C59" i="1"/>
  <c r="C64" i="1"/>
  <c r="C69" i="1"/>
  <c r="C74" i="1"/>
  <c r="C79" i="1"/>
  <c r="C84" i="1"/>
  <c r="F84" i="1"/>
  <c r="E84" i="1"/>
  <c r="D84" i="1"/>
  <c r="A8" i="1"/>
  <c r="A13" i="1"/>
  <c r="A18" i="1"/>
  <c r="A23" i="1"/>
  <c r="A28" i="1"/>
  <c r="A33" i="1"/>
  <c r="A38" i="1"/>
  <c r="A43" i="1"/>
  <c r="A48" i="1"/>
  <c r="A53" i="1"/>
  <c r="A58" i="1"/>
  <c r="A63" i="1"/>
  <c r="A68" i="1"/>
  <c r="A73" i="1"/>
  <c r="A78" i="1"/>
  <c r="A83" i="1"/>
  <c r="B8" i="1"/>
  <c r="B13" i="1"/>
  <c r="B18" i="1"/>
  <c r="B23" i="1"/>
  <c r="B28" i="1"/>
  <c r="B33" i="1"/>
  <c r="B38" i="1"/>
  <c r="B43" i="1"/>
  <c r="B48" i="1"/>
  <c r="B53" i="1"/>
  <c r="B58" i="1"/>
  <c r="B63" i="1"/>
  <c r="B68" i="1"/>
  <c r="B73" i="1"/>
  <c r="B78" i="1"/>
  <c r="B83" i="1"/>
  <c r="L83" i="1"/>
  <c r="K83" i="1"/>
  <c r="G83" i="1"/>
  <c r="J83" i="1"/>
  <c r="I83" i="1"/>
  <c r="H83" i="1"/>
  <c r="C8" i="1"/>
  <c r="C13" i="1"/>
  <c r="C18" i="1"/>
  <c r="C23" i="1"/>
  <c r="C28" i="1"/>
  <c r="C33" i="1"/>
  <c r="C38" i="1"/>
  <c r="C43" i="1"/>
  <c r="C48" i="1"/>
  <c r="C53" i="1"/>
  <c r="C58" i="1"/>
  <c r="C63" i="1"/>
  <c r="C68" i="1"/>
  <c r="C73" i="1"/>
  <c r="C78" i="1"/>
  <c r="C83" i="1"/>
  <c r="F83" i="1"/>
  <c r="E83" i="1"/>
  <c r="D83" i="1"/>
  <c r="L82" i="1"/>
  <c r="K82" i="1"/>
  <c r="G82" i="1"/>
  <c r="J82" i="1"/>
  <c r="I82" i="1"/>
  <c r="H82" i="1"/>
  <c r="F82" i="1"/>
  <c r="E82" i="1"/>
  <c r="D82" i="1"/>
  <c r="L81" i="1"/>
  <c r="K81" i="1"/>
  <c r="G81" i="1"/>
  <c r="J81" i="1"/>
  <c r="I81" i="1"/>
  <c r="H81" i="1"/>
  <c r="F81" i="1"/>
  <c r="E81" i="1"/>
  <c r="D81" i="1"/>
  <c r="L80" i="1"/>
  <c r="K80" i="1"/>
  <c r="G80" i="1"/>
  <c r="J80" i="1"/>
  <c r="I80" i="1"/>
  <c r="H80" i="1"/>
  <c r="F80" i="1"/>
  <c r="E80" i="1"/>
  <c r="D80" i="1"/>
  <c r="L79" i="1"/>
  <c r="K79" i="1"/>
  <c r="G79" i="1"/>
  <c r="J79" i="1"/>
  <c r="I79" i="1"/>
  <c r="H79" i="1"/>
  <c r="F79" i="1"/>
  <c r="E79" i="1"/>
  <c r="D79" i="1"/>
  <c r="L78" i="1"/>
  <c r="K78" i="1"/>
  <c r="G78" i="1"/>
  <c r="J78" i="1"/>
  <c r="I78" i="1"/>
  <c r="H78" i="1"/>
  <c r="F78" i="1"/>
  <c r="E78" i="1"/>
  <c r="D78" i="1"/>
  <c r="L77" i="1"/>
  <c r="K77" i="1"/>
  <c r="G77" i="1"/>
  <c r="J77" i="1"/>
  <c r="I77" i="1"/>
  <c r="H77" i="1"/>
  <c r="F77" i="1"/>
  <c r="E77" i="1"/>
  <c r="D77" i="1"/>
  <c r="L76" i="1"/>
  <c r="K76" i="1"/>
  <c r="G76" i="1"/>
  <c r="J76" i="1"/>
  <c r="I76" i="1"/>
  <c r="H76" i="1"/>
  <c r="F76" i="1"/>
  <c r="E76" i="1"/>
  <c r="D76" i="1"/>
  <c r="L75" i="1"/>
  <c r="K75" i="1"/>
  <c r="G75" i="1"/>
  <c r="J75" i="1"/>
  <c r="I75" i="1"/>
  <c r="H75" i="1"/>
  <c r="F75" i="1"/>
  <c r="E75" i="1"/>
  <c r="D75" i="1"/>
  <c r="L74" i="1"/>
  <c r="K74" i="1"/>
  <c r="G74" i="1"/>
  <c r="J74" i="1"/>
  <c r="I74" i="1"/>
  <c r="H74" i="1"/>
  <c r="F74" i="1"/>
  <c r="E74" i="1"/>
  <c r="D74" i="1"/>
  <c r="L73" i="1"/>
  <c r="K73" i="1"/>
  <c r="G73" i="1"/>
  <c r="J73" i="1"/>
  <c r="I73" i="1"/>
  <c r="H73" i="1"/>
  <c r="F73" i="1"/>
  <c r="E73" i="1"/>
  <c r="D73" i="1"/>
  <c r="L72" i="1"/>
  <c r="K72" i="1"/>
  <c r="G72" i="1"/>
  <c r="J72" i="1"/>
  <c r="I72" i="1"/>
  <c r="H72" i="1"/>
  <c r="F72" i="1"/>
  <c r="E72" i="1"/>
  <c r="D72" i="1"/>
  <c r="L71" i="1"/>
  <c r="K71" i="1"/>
  <c r="G71" i="1"/>
  <c r="J71" i="1"/>
  <c r="I71" i="1"/>
  <c r="H71" i="1"/>
  <c r="F71" i="1"/>
  <c r="E71" i="1"/>
  <c r="D71" i="1"/>
  <c r="L70" i="1"/>
  <c r="K70" i="1"/>
  <c r="G70" i="1"/>
  <c r="J70" i="1"/>
  <c r="I70" i="1"/>
  <c r="H70" i="1"/>
  <c r="F70" i="1"/>
  <c r="E70" i="1"/>
  <c r="D70" i="1"/>
  <c r="L69" i="1"/>
  <c r="K69" i="1"/>
  <c r="G69" i="1"/>
  <c r="J69" i="1"/>
  <c r="I69" i="1"/>
  <c r="H69" i="1"/>
  <c r="F69" i="1"/>
  <c r="E69" i="1"/>
  <c r="D69" i="1"/>
  <c r="L68" i="1"/>
  <c r="K68" i="1"/>
  <c r="G68" i="1"/>
  <c r="J68" i="1"/>
  <c r="I68" i="1"/>
  <c r="H68" i="1"/>
  <c r="F68" i="1"/>
  <c r="E68" i="1"/>
  <c r="D68" i="1"/>
  <c r="L67" i="1"/>
  <c r="K67" i="1"/>
  <c r="G67" i="1"/>
  <c r="J67" i="1"/>
  <c r="I67" i="1"/>
  <c r="H67" i="1"/>
  <c r="F67" i="1"/>
  <c r="E67" i="1"/>
  <c r="D67" i="1"/>
  <c r="L66" i="1"/>
  <c r="K66" i="1"/>
  <c r="G66" i="1"/>
  <c r="J66" i="1"/>
  <c r="I66" i="1"/>
  <c r="H66" i="1"/>
  <c r="F66" i="1"/>
  <c r="E66" i="1"/>
  <c r="D66" i="1"/>
  <c r="L65" i="1"/>
  <c r="K65" i="1"/>
  <c r="G65" i="1"/>
  <c r="J65" i="1"/>
  <c r="I65" i="1"/>
  <c r="H65" i="1"/>
  <c r="F65" i="1"/>
  <c r="E65" i="1"/>
  <c r="D65" i="1"/>
  <c r="L64" i="1"/>
  <c r="K64" i="1"/>
  <c r="G64" i="1"/>
  <c r="J64" i="1"/>
  <c r="I64" i="1"/>
  <c r="H64" i="1"/>
  <c r="F64" i="1"/>
  <c r="E64" i="1"/>
  <c r="D64" i="1"/>
  <c r="L63" i="1"/>
  <c r="K63" i="1"/>
  <c r="G63" i="1"/>
  <c r="J63" i="1"/>
  <c r="I63" i="1"/>
  <c r="H63" i="1"/>
  <c r="F63" i="1"/>
  <c r="E63" i="1"/>
  <c r="D63" i="1"/>
  <c r="L62" i="1"/>
  <c r="K62" i="1"/>
  <c r="G62" i="1"/>
  <c r="J62" i="1"/>
  <c r="I62" i="1"/>
  <c r="H62" i="1"/>
  <c r="F62" i="1"/>
  <c r="E62" i="1"/>
  <c r="D62" i="1"/>
  <c r="L61" i="1"/>
  <c r="K61" i="1"/>
  <c r="G61" i="1"/>
  <c r="J61" i="1"/>
  <c r="I61" i="1"/>
  <c r="H61" i="1"/>
  <c r="F61" i="1"/>
  <c r="E61" i="1"/>
  <c r="D61" i="1"/>
  <c r="L60" i="1"/>
  <c r="K60" i="1"/>
  <c r="G60" i="1"/>
  <c r="J60" i="1"/>
  <c r="I60" i="1"/>
  <c r="H60" i="1"/>
  <c r="F60" i="1"/>
  <c r="E60" i="1"/>
  <c r="D60" i="1"/>
  <c r="L59" i="1"/>
  <c r="K59" i="1"/>
  <c r="G59" i="1"/>
  <c r="J59" i="1"/>
  <c r="I59" i="1"/>
  <c r="H59" i="1"/>
  <c r="F59" i="1"/>
  <c r="E59" i="1"/>
  <c r="D59" i="1"/>
  <c r="L58" i="1"/>
  <c r="K58" i="1"/>
  <c r="G58" i="1"/>
  <c r="J58" i="1"/>
  <c r="I58" i="1"/>
  <c r="H58" i="1"/>
  <c r="F58" i="1"/>
  <c r="E58" i="1"/>
  <c r="D58" i="1"/>
  <c r="L57" i="1"/>
  <c r="K57" i="1"/>
  <c r="G57" i="1"/>
  <c r="J57" i="1"/>
  <c r="I57" i="1"/>
  <c r="H57" i="1"/>
  <c r="F57" i="1"/>
  <c r="E57" i="1"/>
  <c r="D57" i="1"/>
  <c r="L56" i="1"/>
  <c r="K56" i="1"/>
  <c r="G56" i="1"/>
  <c r="J56" i="1"/>
  <c r="I56" i="1"/>
  <c r="H56" i="1"/>
  <c r="F56" i="1"/>
  <c r="E56" i="1"/>
  <c r="D56" i="1"/>
  <c r="L55" i="1"/>
  <c r="K55" i="1"/>
  <c r="G55" i="1"/>
  <c r="J55" i="1"/>
  <c r="I55" i="1"/>
  <c r="H55" i="1"/>
  <c r="F55" i="1"/>
  <c r="E55" i="1"/>
  <c r="D55" i="1"/>
  <c r="L54" i="1"/>
  <c r="K54" i="1"/>
  <c r="G54" i="1"/>
  <c r="J54" i="1"/>
  <c r="I54" i="1"/>
  <c r="H54" i="1"/>
  <c r="F54" i="1"/>
  <c r="E54" i="1"/>
  <c r="D54" i="1"/>
  <c r="L53" i="1"/>
  <c r="K53" i="1"/>
  <c r="G53" i="1"/>
  <c r="J53" i="1"/>
  <c r="I53" i="1"/>
  <c r="H53" i="1"/>
  <c r="F53" i="1"/>
  <c r="E53" i="1"/>
  <c r="D53" i="1"/>
  <c r="L52" i="1"/>
  <c r="K52" i="1"/>
  <c r="G52" i="1"/>
  <c r="J52" i="1"/>
  <c r="I52" i="1"/>
  <c r="H52" i="1"/>
  <c r="F52" i="1"/>
  <c r="E52" i="1"/>
  <c r="D52" i="1"/>
  <c r="L51" i="1"/>
  <c r="K51" i="1"/>
  <c r="G51" i="1"/>
  <c r="J51" i="1"/>
  <c r="I51" i="1"/>
  <c r="H51" i="1"/>
  <c r="F51" i="1"/>
  <c r="E51" i="1"/>
  <c r="D51" i="1"/>
  <c r="L50" i="1"/>
  <c r="K50" i="1"/>
  <c r="G50" i="1"/>
  <c r="J50" i="1"/>
  <c r="I50" i="1"/>
  <c r="H50" i="1"/>
  <c r="F50" i="1"/>
  <c r="E50" i="1"/>
  <c r="D50" i="1"/>
  <c r="L49" i="1"/>
  <c r="K49" i="1"/>
  <c r="G49" i="1"/>
  <c r="J49" i="1"/>
  <c r="I49" i="1"/>
  <c r="H49" i="1"/>
  <c r="F49" i="1"/>
  <c r="E49" i="1"/>
  <c r="D49" i="1"/>
  <c r="L48" i="1"/>
  <c r="K48" i="1"/>
  <c r="G48" i="1"/>
  <c r="J48" i="1"/>
  <c r="I48" i="1"/>
  <c r="H48" i="1"/>
  <c r="F48" i="1"/>
  <c r="E48" i="1"/>
  <c r="D48" i="1"/>
  <c r="L47" i="1"/>
  <c r="K47" i="1"/>
  <c r="G47" i="1"/>
  <c r="J47" i="1"/>
  <c r="I47" i="1"/>
  <c r="H47" i="1"/>
  <c r="F47" i="1"/>
  <c r="E47" i="1"/>
  <c r="D47" i="1"/>
  <c r="L46" i="1"/>
  <c r="K46" i="1"/>
  <c r="G46" i="1"/>
  <c r="J46" i="1"/>
  <c r="I46" i="1"/>
  <c r="H46" i="1"/>
  <c r="F46" i="1"/>
  <c r="E46" i="1"/>
  <c r="D46" i="1"/>
  <c r="L45" i="1"/>
  <c r="K45" i="1"/>
  <c r="G45" i="1"/>
  <c r="J45" i="1"/>
  <c r="I45" i="1"/>
  <c r="H45" i="1"/>
  <c r="F45" i="1"/>
  <c r="E45" i="1"/>
  <c r="D45" i="1"/>
  <c r="L44" i="1"/>
  <c r="K44" i="1"/>
  <c r="G44" i="1"/>
  <c r="J44" i="1"/>
  <c r="I44" i="1"/>
  <c r="H44" i="1"/>
  <c r="F44" i="1"/>
  <c r="E44" i="1"/>
  <c r="D44" i="1"/>
  <c r="L43" i="1"/>
  <c r="K43" i="1"/>
  <c r="G43" i="1"/>
  <c r="J43" i="1"/>
  <c r="I43" i="1"/>
  <c r="H43" i="1"/>
  <c r="F43" i="1"/>
  <c r="E43" i="1"/>
  <c r="D43" i="1"/>
  <c r="L42" i="1"/>
  <c r="K42" i="1"/>
  <c r="G42" i="1"/>
  <c r="J42" i="1"/>
  <c r="I42" i="1"/>
  <c r="H42" i="1"/>
  <c r="F42" i="1"/>
  <c r="E42" i="1"/>
  <c r="D42" i="1"/>
  <c r="L41" i="1"/>
  <c r="K41" i="1"/>
  <c r="G41" i="1"/>
  <c r="J41" i="1"/>
  <c r="I41" i="1"/>
  <c r="H41" i="1"/>
  <c r="F41" i="1"/>
  <c r="E41" i="1"/>
  <c r="D41" i="1"/>
  <c r="L40" i="1"/>
  <c r="K40" i="1"/>
  <c r="G40" i="1"/>
  <c r="J40" i="1"/>
  <c r="I40" i="1"/>
  <c r="H40" i="1"/>
  <c r="F40" i="1"/>
  <c r="E40" i="1"/>
  <c r="D40" i="1"/>
  <c r="L39" i="1"/>
  <c r="K39" i="1"/>
  <c r="G39" i="1"/>
  <c r="J39" i="1"/>
  <c r="I39" i="1"/>
  <c r="H39" i="1"/>
  <c r="F39" i="1"/>
  <c r="E39" i="1"/>
  <c r="D39" i="1"/>
  <c r="L38" i="1"/>
  <c r="K38" i="1"/>
  <c r="G38" i="1"/>
  <c r="J38" i="1"/>
  <c r="I38" i="1"/>
  <c r="H38" i="1"/>
  <c r="F38" i="1"/>
  <c r="E38" i="1"/>
  <c r="D38" i="1"/>
  <c r="L37" i="1"/>
  <c r="K37" i="1"/>
  <c r="G37" i="1"/>
  <c r="J37" i="1"/>
  <c r="I37" i="1"/>
  <c r="H37" i="1"/>
  <c r="F37" i="1"/>
  <c r="E37" i="1"/>
  <c r="D37" i="1"/>
  <c r="L36" i="1"/>
  <c r="K36" i="1"/>
  <c r="G36" i="1"/>
  <c r="J36" i="1"/>
  <c r="I36" i="1"/>
  <c r="H36" i="1"/>
  <c r="F36" i="1"/>
  <c r="E36" i="1"/>
  <c r="D36" i="1"/>
  <c r="L35" i="1"/>
  <c r="K35" i="1"/>
  <c r="G35" i="1"/>
  <c r="J35" i="1"/>
  <c r="I35" i="1"/>
  <c r="H35" i="1"/>
  <c r="F35" i="1"/>
  <c r="E35" i="1"/>
  <c r="D35" i="1"/>
  <c r="L34" i="1"/>
  <c r="K34" i="1"/>
  <c r="G34" i="1"/>
  <c r="J34" i="1"/>
  <c r="I34" i="1"/>
  <c r="H34" i="1"/>
  <c r="F34" i="1"/>
  <c r="E34" i="1"/>
  <c r="D34" i="1"/>
  <c r="L33" i="1"/>
  <c r="K33" i="1"/>
  <c r="G33" i="1"/>
  <c r="J33" i="1"/>
  <c r="I33" i="1"/>
  <c r="H33" i="1"/>
  <c r="F33" i="1"/>
  <c r="E33" i="1"/>
  <c r="D33" i="1"/>
  <c r="K32" i="1"/>
  <c r="G32" i="1"/>
  <c r="J32" i="1"/>
  <c r="I32" i="1"/>
  <c r="H32" i="1"/>
  <c r="F32" i="1"/>
  <c r="E32" i="1"/>
  <c r="D32" i="1"/>
  <c r="K31" i="1"/>
  <c r="G31" i="1"/>
  <c r="J31" i="1"/>
  <c r="I31" i="1"/>
  <c r="H31" i="1"/>
  <c r="F31" i="1"/>
  <c r="E31" i="1"/>
  <c r="D31" i="1"/>
  <c r="K30" i="1"/>
  <c r="G30" i="1"/>
  <c r="J30" i="1"/>
  <c r="I30" i="1"/>
  <c r="H30" i="1"/>
  <c r="F30" i="1"/>
  <c r="E30" i="1"/>
  <c r="D30" i="1"/>
  <c r="K29" i="1"/>
  <c r="G29" i="1"/>
  <c r="J29" i="1"/>
  <c r="I29" i="1"/>
  <c r="H29" i="1"/>
  <c r="F29" i="1"/>
  <c r="E29" i="1"/>
  <c r="D29" i="1"/>
  <c r="L28" i="1"/>
  <c r="K28" i="1"/>
  <c r="G28" i="1"/>
  <c r="J28" i="1"/>
  <c r="I28" i="1"/>
  <c r="H28" i="1"/>
  <c r="F28" i="1"/>
  <c r="E28" i="1"/>
  <c r="D28" i="1"/>
  <c r="K27" i="1"/>
  <c r="G27" i="1"/>
  <c r="J27" i="1"/>
  <c r="I27" i="1"/>
  <c r="H27" i="1"/>
  <c r="F27" i="1"/>
  <c r="E27" i="1"/>
  <c r="D27" i="1"/>
  <c r="K26" i="1"/>
  <c r="G26" i="1"/>
  <c r="J26" i="1"/>
  <c r="I26" i="1"/>
  <c r="H26" i="1"/>
  <c r="F26" i="1"/>
  <c r="E26" i="1"/>
  <c r="D26" i="1"/>
  <c r="K25" i="1"/>
  <c r="G25" i="1"/>
  <c r="J25" i="1"/>
  <c r="I25" i="1"/>
  <c r="H25" i="1"/>
  <c r="F25" i="1"/>
  <c r="E25" i="1"/>
  <c r="D25" i="1"/>
  <c r="K24" i="1"/>
  <c r="G24" i="1"/>
  <c r="J24" i="1"/>
  <c r="I24" i="1"/>
  <c r="H24" i="1"/>
  <c r="F24" i="1"/>
  <c r="E24" i="1"/>
  <c r="D24" i="1"/>
  <c r="K23" i="1"/>
  <c r="G23" i="1"/>
  <c r="J23" i="1"/>
  <c r="I23" i="1"/>
  <c r="H23" i="1"/>
  <c r="F23" i="1"/>
  <c r="E23" i="1"/>
  <c r="D23" i="1"/>
  <c r="K22" i="1"/>
  <c r="G22" i="1"/>
  <c r="J22" i="1"/>
  <c r="I22" i="1"/>
  <c r="H22" i="1"/>
  <c r="F22" i="1"/>
  <c r="E22" i="1"/>
  <c r="D22" i="1"/>
  <c r="K21" i="1"/>
  <c r="G21" i="1"/>
  <c r="J21" i="1"/>
  <c r="I21" i="1"/>
  <c r="H21" i="1"/>
  <c r="F21" i="1"/>
  <c r="E21" i="1"/>
  <c r="D21" i="1"/>
  <c r="K20" i="1"/>
  <c r="G20" i="1"/>
  <c r="J20" i="1"/>
  <c r="I20" i="1"/>
  <c r="H20" i="1"/>
  <c r="F20" i="1"/>
  <c r="E20" i="1"/>
  <c r="D20" i="1"/>
  <c r="K19" i="1"/>
  <c r="G19" i="1"/>
  <c r="J19" i="1"/>
  <c r="I19" i="1"/>
  <c r="H19" i="1"/>
  <c r="F19" i="1"/>
  <c r="E19" i="1"/>
  <c r="D19" i="1"/>
  <c r="K18" i="1"/>
  <c r="G18" i="1"/>
  <c r="J18" i="1"/>
  <c r="I18" i="1"/>
  <c r="H18" i="1"/>
  <c r="F18" i="1"/>
  <c r="E18" i="1"/>
  <c r="D18" i="1"/>
  <c r="K17" i="1"/>
  <c r="G17" i="1"/>
  <c r="J17" i="1"/>
  <c r="I17" i="1"/>
  <c r="H17" i="1"/>
  <c r="F17" i="1"/>
  <c r="E17" i="1"/>
  <c r="D17" i="1"/>
  <c r="K16" i="1"/>
  <c r="G16" i="1"/>
  <c r="J16" i="1"/>
  <c r="I16" i="1"/>
  <c r="H16" i="1"/>
  <c r="F16" i="1"/>
  <c r="E16" i="1"/>
  <c r="D16" i="1"/>
  <c r="K15" i="1"/>
  <c r="G15" i="1"/>
  <c r="J15" i="1"/>
  <c r="I15" i="1"/>
  <c r="H15" i="1"/>
  <c r="F15" i="1"/>
  <c r="E15" i="1"/>
  <c r="D15" i="1"/>
  <c r="K14" i="1"/>
  <c r="G14" i="1"/>
  <c r="J14" i="1"/>
  <c r="I14" i="1"/>
  <c r="H14" i="1"/>
  <c r="F14" i="1"/>
  <c r="E14" i="1"/>
  <c r="D14" i="1"/>
  <c r="K13" i="1"/>
  <c r="G13" i="1"/>
  <c r="J13" i="1"/>
  <c r="I13" i="1"/>
  <c r="H13" i="1"/>
  <c r="F13" i="1"/>
  <c r="E13" i="1"/>
  <c r="D13" i="1"/>
  <c r="K12" i="1"/>
  <c r="J12" i="1"/>
  <c r="I12" i="1"/>
  <c r="H12" i="1"/>
  <c r="F12" i="1"/>
  <c r="E12" i="1"/>
  <c r="D12" i="1"/>
  <c r="K11" i="1"/>
  <c r="J11" i="1"/>
  <c r="I11" i="1"/>
  <c r="H11" i="1"/>
  <c r="F11" i="1"/>
  <c r="E11" i="1"/>
  <c r="D11" i="1"/>
  <c r="K10" i="1"/>
  <c r="J10" i="1"/>
  <c r="I10" i="1"/>
  <c r="H10" i="1"/>
  <c r="F10" i="1"/>
  <c r="E10" i="1"/>
  <c r="D10" i="1"/>
  <c r="K9" i="1"/>
  <c r="J9" i="1"/>
  <c r="I9" i="1"/>
  <c r="H9" i="1"/>
  <c r="F9" i="1"/>
  <c r="E9" i="1"/>
  <c r="D9" i="1"/>
  <c r="K8" i="1"/>
  <c r="J8" i="1"/>
  <c r="I8" i="1"/>
  <c r="H8" i="1"/>
  <c r="F8" i="1"/>
  <c r="E8" i="1"/>
  <c r="D8" i="1"/>
  <c r="J7" i="1"/>
  <c r="I7" i="1"/>
  <c r="H7" i="1"/>
  <c r="F7" i="1"/>
  <c r="E7" i="1"/>
  <c r="D7" i="1"/>
  <c r="J6" i="1"/>
  <c r="I6" i="1"/>
  <c r="H6" i="1"/>
  <c r="F6" i="1"/>
  <c r="E6" i="1"/>
  <c r="D6" i="1"/>
  <c r="J5" i="1"/>
  <c r="I5" i="1"/>
  <c r="H5" i="1"/>
  <c r="F5" i="1"/>
  <c r="E5" i="1"/>
  <c r="D5" i="1"/>
  <c r="J4" i="1"/>
  <c r="I4" i="1"/>
  <c r="H4" i="1"/>
  <c r="F4" i="1"/>
  <c r="E4" i="1"/>
  <c r="D4" i="1"/>
  <c r="K3" i="1"/>
  <c r="J3" i="1"/>
  <c r="I3" i="1"/>
  <c r="H3" i="1"/>
  <c r="F3" i="1"/>
  <c r="E3" i="1"/>
  <c r="D3" i="1"/>
  <c r="J54" i="4"/>
  <c r="K58" i="4"/>
  <c r="K59" i="4"/>
  <c r="K60" i="4"/>
  <c r="K61" i="4"/>
  <c r="K62" i="4"/>
  <c r="K63" i="4"/>
  <c r="K64" i="4"/>
  <c r="K57" i="4"/>
  <c r="J57" i="4"/>
  <c r="J58" i="4"/>
  <c r="J59" i="4"/>
  <c r="J60" i="4"/>
  <c r="J61" i="4"/>
  <c r="J62" i="4"/>
  <c r="J63" i="4"/>
  <c r="J64" i="4"/>
  <c r="L56" i="4"/>
  <c r="L57" i="4"/>
  <c r="L58" i="4"/>
  <c r="L59" i="4"/>
  <c r="L60" i="4"/>
  <c r="L61" i="4"/>
  <c r="L62" i="4"/>
  <c r="L63" i="4"/>
  <c r="L64" i="4"/>
  <c r="K56" i="4"/>
  <c r="J56" i="4"/>
  <c r="L46" i="4"/>
  <c r="L47" i="4"/>
  <c r="L48" i="4"/>
  <c r="L49" i="4"/>
  <c r="L50" i="4"/>
  <c r="L51" i="4"/>
  <c r="L52" i="4"/>
  <c r="L53" i="4"/>
  <c r="L54" i="4"/>
  <c r="K46" i="4"/>
  <c r="K47" i="4"/>
  <c r="K48" i="4"/>
  <c r="K49" i="4"/>
  <c r="K50" i="4"/>
  <c r="K51" i="4"/>
  <c r="K52" i="4"/>
  <c r="K53" i="4"/>
  <c r="K54" i="4"/>
  <c r="J46" i="4"/>
  <c r="J47" i="4"/>
  <c r="J48" i="4"/>
  <c r="J49" i="4"/>
  <c r="J50" i="4"/>
  <c r="J51" i="4"/>
  <c r="J52" i="4"/>
  <c r="J53" i="4"/>
  <c r="K38" i="4"/>
  <c r="K39" i="4"/>
  <c r="K40" i="4"/>
  <c r="K41" i="4"/>
  <c r="K42" i="4"/>
  <c r="K43" i="4"/>
  <c r="K44" i="4"/>
  <c r="L37" i="4"/>
  <c r="L38" i="4"/>
  <c r="L39" i="4"/>
  <c r="L40" i="4"/>
  <c r="L41" i="4"/>
  <c r="L42" i="4"/>
  <c r="L43" i="4"/>
  <c r="L44" i="4"/>
  <c r="K37" i="4"/>
  <c r="J37" i="4"/>
  <c r="J38" i="4"/>
  <c r="J39" i="4"/>
  <c r="J40" i="4"/>
  <c r="J41" i="4"/>
  <c r="J42" i="4"/>
  <c r="J43" i="4"/>
  <c r="J44" i="4"/>
  <c r="L36" i="4"/>
  <c r="K36" i="4"/>
  <c r="J36" i="4"/>
  <c r="K28" i="4"/>
  <c r="K29" i="4"/>
  <c r="K30" i="4"/>
  <c r="K31" i="4"/>
  <c r="K32" i="4"/>
  <c r="K33" i="4"/>
  <c r="K34" i="4"/>
  <c r="L27" i="4"/>
  <c r="L28" i="4"/>
  <c r="L29" i="4"/>
  <c r="L30" i="4"/>
  <c r="L31" i="4"/>
  <c r="L32" i="4"/>
  <c r="L33" i="4"/>
  <c r="L34" i="4"/>
  <c r="K27" i="4"/>
  <c r="J27" i="4"/>
  <c r="J28" i="4"/>
  <c r="J29" i="4"/>
  <c r="J30" i="4"/>
  <c r="J31" i="4"/>
  <c r="J32" i="4"/>
  <c r="J33" i="4"/>
  <c r="J34" i="4"/>
  <c r="L26" i="4"/>
  <c r="K26" i="4"/>
  <c r="J26" i="4"/>
  <c r="J17" i="4"/>
  <c r="K17" i="4"/>
  <c r="L17" i="4"/>
  <c r="L18" i="4"/>
  <c r="L19" i="4"/>
  <c r="L20" i="4"/>
  <c r="L21" i="4"/>
  <c r="L22" i="4"/>
  <c r="L23" i="4"/>
  <c r="L24" i="4"/>
  <c r="J18" i="4"/>
  <c r="J19" i="4"/>
  <c r="J20" i="4"/>
  <c r="J21" i="4"/>
  <c r="J22" i="4"/>
  <c r="J23" i="4"/>
  <c r="J24" i="4"/>
  <c r="K18" i="4"/>
  <c r="K19" i="4"/>
  <c r="K20" i="4"/>
  <c r="K21" i="4"/>
  <c r="K22" i="4"/>
  <c r="K23" i="4"/>
  <c r="K24" i="4"/>
  <c r="L16" i="4"/>
  <c r="K16" i="4"/>
  <c r="J16" i="4"/>
  <c r="J7" i="4"/>
  <c r="K7" i="4"/>
  <c r="K8" i="4"/>
  <c r="K9" i="4"/>
  <c r="K10" i="4"/>
  <c r="K11" i="4"/>
  <c r="K12" i="4"/>
  <c r="K13" i="4"/>
  <c r="K14" i="4"/>
  <c r="L7" i="4"/>
  <c r="J8" i="4"/>
  <c r="J9" i="4"/>
  <c r="J10" i="4"/>
  <c r="J11" i="4"/>
  <c r="J12" i="4"/>
  <c r="J13" i="4"/>
  <c r="J14" i="4"/>
  <c r="L8" i="4"/>
  <c r="L9" i="4"/>
  <c r="L10" i="4"/>
  <c r="L11" i="4"/>
  <c r="L12" i="4"/>
  <c r="L13" i="4"/>
  <c r="L14" i="4"/>
  <c r="L6" i="4"/>
  <c r="K6" i="4"/>
  <c r="J6" i="4"/>
  <c r="L4" i="4"/>
  <c r="K4" i="4"/>
  <c r="J4" i="4"/>
  <c r="L109" i="4"/>
  <c r="L110" i="4"/>
  <c r="L111" i="4"/>
  <c r="L112" i="4"/>
  <c r="L113" i="4"/>
  <c r="L114" i="4"/>
  <c r="L108" i="4"/>
  <c r="K108" i="4"/>
  <c r="K109" i="4"/>
  <c r="K110" i="4"/>
  <c r="K111" i="4"/>
  <c r="K112" i="4"/>
  <c r="K113" i="4"/>
  <c r="K114" i="4"/>
  <c r="L107" i="4"/>
  <c r="K107" i="4"/>
  <c r="J107" i="4"/>
  <c r="J108" i="4"/>
  <c r="J109" i="4"/>
  <c r="J110" i="4"/>
  <c r="J111" i="4"/>
  <c r="J112" i="4"/>
  <c r="J113" i="4"/>
  <c r="J114" i="4"/>
  <c r="L106" i="4"/>
  <c r="K106" i="4"/>
  <c r="J106" i="4"/>
  <c r="J104" i="4"/>
  <c r="J97" i="4"/>
  <c r="J98" i="4"/>
  <c r="J99" i="4"/>
  <c r="J100" i="4"/>
  <c r="J101" i="4"/>
  <c r="J102" i="4"/>
  <c r="J103" i="4"/>
  <c r="J96" i="4"/>
  <c r="K104" i="4"/>
  <c r="K98" i="4"/>
  <c r="K99" i="4"/>
  <c r="K100" i="4"/>
  <c r="K101" i="4"/>
  <c r="K102" i="4"/>
  <c r="K103" i="4"/>
  <c r="K97" i="4"/>
  <c r="J87" i="4"/>
  <c r="K87" i="4"/>
  <c r="L87" i="4"/>
  <c r="L88" i="4"/>
  <c r="L89" i="4"/>
  <c r="L90" i="4"/>
  <c r="L91" i="4"/>
  <c r="L92" i="4"/>
  <c r="L93" i="4"/>
  <c r="L94" i="4"/>
  <c r="J88" i="4"/>
  <c r="J89" i="4"/>
  <c r="J90" i="4"/>
  <c r="J91" i="4"/>
  <c r="J92" i="4"/>
  <c r="J93" i="4"/>
  <c r="J94" i="4"/>
  <c r="K88" i="4"/>
  <c r="K89" i="4"/>
  <c r="K90" i="4"/>
  <c r="K91" i="4"/>
  <c r="K92" i="4"/>
  <c r="K93" i="4"/>
  <c r="K94" i="4"/>
  <c r="L86" i="4"/>
  <c r="K86" i="4"/>
  <c r="J86" i="4"/>
  <c r="J77" i="4"/>
  <c r="K77" i="4"/>
  <c r="L77" i="4"/>
  <c r="J78" i="4"/>
  <c r="J79" i="4"/>
  <c r="J80" i="4"/>
  <c r="J81" i="4"/>
  <c r="J82" i="4"/>
  <c r="J83" i="4"/>
  <c r="J84" i="4"/>
  <c r="K78" i="4"/>
  <c r="L78" i="4"/>
  <c r="K79" i="4"/>
  <c r="K80" i="4"/>
  <c r="K81" i="4"/>
  <c r="K82" i="4"/>
  <c r="K83" i="4"/>
  <c r="K84" i="4"/>
  <c r="L79" i="4"/>
  <c r="L80" i="4"/>
  <c r="L81" i="4"/>
  <c r="L82" i="4"/>
  <c r="L83" i="4"/>
  <c r="L84" i="4"/>
  <c r="L76" i="4"/>
  <c r="K76" i="4"/>
  <c r="J76" i="4"/>
  <c r="J67" i="4"/>
  <c r="K67" i="4"/>
  <c r="L67" i="4"/>
  <c r="L68" i="4"/>
  <c r="L69" i="4"/>
  <c r="L70" i="4"/>
  <c r="L71" i="4"/>
  <c r="L72" i="4"/>
  <c r="L73" i="4"/>
  <c r="L74" i="4"/>
  <c r="J68" i="4"/>
  <c r="J69" i="4"/>
  <c r="J70" i="4"/>
  <c r="J71" i="4"/>
  <c r="J72" i="4"/>
  <c r="J73" i="4"/>
  <c r="J74" i="4"/>
  <c r="K68" i="4"/>
  <c r="K69" i="4"/>
  <c r="K70" i="4"/>
  <c r="K71" i="4"/>
  <c r="K72" i="4"/>
  <c r="K73" i="4"/>
  <c r="K74" i="4"/>
  <c r="L66" i="4"/>
  <c r="K66" i="4"/>
  <c r="J66" i="4"/>
  <c r="F170" i="2"/>
  <c r="F169" i="2"/>
  <c r="F168" i="2"/>
  <c r="F167" i="2"/>
  <c r="F166" i="2"/>
  <c r="F165" i="2"/>
  <c r="F164" i="2"/>
  <c r="F163" i="2"/>
  <c r="F162" i="2"/>
  <c r="F161" i="2"/>
  <c r="F160" i="2"/>
  <c r="F159" i="2"/>
  <c r="F129" i="2"/>
  <c r="F130" i="2"/>
  <c r="F131" i="2"/>
  <c r="F132" i="2"/>
  <c r="F133" i="2"/>
  <c r="F134" i="2"/>
  <c r="F69" i="2"/>
  <c r="F70" i="2"/>
  <c r="F71" i="2"/>
  <c r="F72" i="2"/>
  <c r="F73" i="2"/>
  <c r="F74" i="2"/>
  <c r="H9" i="4"/>
  <c r="H10" i="4"/>
  <c r="H11" i="4"/>
  <c r="H12" i="4"/>
  <c r="H13" i="4"/>
  <c r="H14" i="4"/>
  <c r="H4" i="4"/>
  <c r="H5" i="4"/>
  <c r="H6" i="4"/>
  <c r="H7" i="4"/>
  <c r="H8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114" i="4"/>
  <c r="F114" i="4"/>
  <c r="B114" i="4"/>
  <c r="H114" i="4"/>
  <c r="H113" i="4"/>
  <c r="G113" i="4"/>
  <c r="F113" i="4"/>
  <c r="B113" i="4"/>
  <c r="A113" i="4"/>
  <c r="G112" i="4"/>
  <c r="F112" i="4"/>
  <c r="B112" i="4"/>
  <c r="H112" i="4"/>
  <c r="H111" i="4"/>
  <c r="G111" i="4"/>
  <c r="F111" i="4"/>
  <c r="B111" i="4"/>
  <c r="A111" i="4"/>
  <c r="G110" i="4"/>
  <c r="F110" i="4"/>
  <c r="B110" i="4"/>
  <c r="H110" i="4"/>
  <c r="H109" i="4"/>
  <c r="G109" i="4"/>
  <c r="F109" i="4"/>
  <c r="B109" i="4"/>
  <c r="A109" i="4"/>
  <c r="G108" i="4"/>
  <c r="F108" i="4"/>
  <c r="B108" i="4"/>
  <c r="H108" i="4"/>
  <c r="H107" i="4"/>
  <c r="G107" i="4"/>
  <c r="F107" i="4"/>
  <c r="B107" i="4"/>
  <c r="A107" i="4"/>
  <c r="G106" i="4"/>
  <c r="F106" i="4"/>
  <c r="B106" i="4"/>
  <c r="H106" i="4"/>
  <c r="H105" i="4"/>
  <c r="G105" i="4"/>
  <c r="F105" i="4"/>
  <c r="B105" i="4"/>
  <c r="A105" i="4"/>
  <c r="G104" i="4"/>
  <c r="F104" i="4"/>
  <c r="B104" i="4"/>
  <c r="H104" i="4"/>
  <c r="H103" i="4"/>
  <c r="G103" i="4"/>
  <c r="F103" i="4"/>
  <c r="B103" i="4"/>
  <c r="A103" i="4"/>
  <c r="G102" i="4"/>
  <c r="F102" i="4"/>
  <c r="B102" i="4"/>
  <c r="H102" i="4"/>
  <c r="H101" i="4"/>
  <c r="G101" i="4"/>
  <c r="F101" i="4"/>
  <c r="B101" i="4"/>
  <c r="A101" i="4"/>
  <c r="G100" i="4"/>
  <c r="F100" i="4"/>
  <c r="B100" i="4"/>
  <c r="H100" i="4"/>
  <c r="H99" i="4"/>
  <c r="G99" i="4"/>
  <c r="F99" i="4"/>
  <c r="B99" i="4"/>
  <c r="A99" i="4"/>
  <c r="G98" i="4"/>
  <c r="F98" i="4"/>
  <c r="B98" i="4"/>
  <c r="H98" i="4"/>
  <c r="H97" i="4"/>
  <c r="G97" i="4"/>
  <c r="F97" i="4"/>
  <c r="B97" i="4"/>
  <c r="A97" i="4"/>
  <c r="G96" i="4"/>
  <c r="F96" i="4"/>
  <c r="B96" i="4"/>
  <c r="H96" i="4"/>
  <c r="H95" i="4"/>
  <c r="G95" i="4"/>
  <c r="F95" i="4"/>
  <c r="B95" i="4"/>
  <c r="A95" i="4"/>
  <c r="G94" i="4"/>
  <c r="F94" i="4"/>
  <c r="B94" i="4"/>
  <c r="H94" i="4"/>
  <c r="H93" i="4"/>
  <c r="G93" i="4"/>
  <c r="F93" i="4"/>
  <c r="B93" i="4"/>
  <c r="A93" i="4"/>
  <c r="G92" i="4"/>
  <c r="F92" i="4"/>
  <c r="B92" i="4"/>
  <c r="H92" i="4"/>
  <c r="H91" i="4"/>
  <c r="G91" i="4"/>
  <c r="F91" i="4"/>
  <c r="B91" i="4"/>
  <c r="A91" i="4"/>
  <c r="G90" i="4"/>
  <c r="F90" i="4"/>
  <c r="B90" i="4"/>
  <c r="H90" i="4"/>
  <c r="H89" i="4"/>
  <c r="G89" i="4"/>
  <c r="F89" i="4"/>
  <c r="B89" i="4"/>
  <c r="A89" i="4"/>
  <c r="G88" i="4"/>
  <c r="F88" i="4"/>
  <c r="B88" i="4"/>
  <c r="H88" i="4"/>
  <c r="H87" i="4"/>
  <c r="G87" i="4"/>
  <c r="F87" i="4"/>
  <c r="B87" i="4"/>
  <c r="A87" i="4"/>
  <c r="G86" i="4"/>
  <c r="F86" i="4"/>
  <c r="B86" i="4"/>
  <c r="H86" i="4"/>
  <c r="H85" i="4"/>
  <c r="G85" i="4"/>
  <c r="F85" i="4"/>
  <c r="B85" i="4"/>
  <c r="A85" i="4"/>
  <c r="G84" i="4"/>
  <c r="F84" i="4"/>
  <c r="B84" i="4"/>
  <c r="H84" i="4"/>
  <c r="H83" i="4"/>
  <c r="G83" i="4"/>
  <c r="F83" i="4"/>
  <c r="B83" i="4"/>
  <c r="A83" i="4"/>
  <c r="H82" i="4"/>
  <c r="G82" i="4"/>
  <c r="F82" i="4"/>
  <c r="B82" i="4"/>
  <c r="A82" i="4"/>
  <c r="H81" i="4"/>
  <c r="G81" i="4"/>
  <c r="F81" i="4"/>
  <c r="B81" i="4"/>
  <c r="A81" i="4"/>
  <c r="G80" i="4"/>
  <c r="F80" i="4"/>
  <c r="B80" i="4"/>
  <c r="H80" i="4"/>
  <c r="H79" i="4"/>
  <c r="G79" i="4"/>
  <c r="F79" i="4"/>
  <c r="B79" i="4"/>
  <c r="A79" i="4"/>
  <c r="H78" i="4"/>
  <c r="G78" i="4"/>
  <c r="F78" i="4"/>
  <c r="B78" i="4"/>
  <c r="A78" i="4"/>
  <c r="H77" i="4"/>
  <c r="G77" i="4"/>
  <c r="F77" i="4"/>
  <c r="B77" i="4"/>
  <c r="A77" i="4"/>
  <c r="G76" i="4"/>
  <c r="F76" i="4"/>
  <c r="B76" i="4"/>
  <c r="H76" i="4"/>
  <c r="H75" i="4"/>
  <c r="G75" i="4"/>
  <c r="F75" i="4"/>
  <c r="B75" i="4"/>
  <c r="A75" i="4"/>
  <c r="G74" i="4"/>
  <c r="F74" i="4"/>
  <c r="B74" i="4"/>
  <c r="H74" i="4"/>
  <c r="H73" i="4"/>
  <c r="G73" i="4"/>
  <c r="F73" i="4"/>
  <c r="B73" i="4"/>
  <c r="A73" i="4"/>
  <c r="G72" i="4"/>
  <c r="F72" i="4"/>
  <c r="B72" i="4"/>
  <c r="H72" i="4"/>
  <c r="H71" i="4"/>
  <c r="G71" i="4"/>
  <c r="F71" i="4"/>
  <c r="B71" i="4"/>
  <c r="A71" i="4"/>
  <c r="G70" i="4"/>
  <c r="F70" i="4"/>
  <c r="B70" i="4"/>
  <c r="H70" i="4"/>
  <c r="H69" i="4"/>
  <c r="G69" i="4"/>
  <c r="F69" i="4"/>
  <c r="B69" i="4"/>
  <c r="A69" i="4"/>
  <c r="G68" i="4"/>
  <c r="F68" i="4"/>
  <c r="B68" i="4"/>
  <c r="H68" i="4"/>
  <c r="H67" i="4"/>
  <c r="G67" i="4"/>
  <c r="F67" i="4"/>
  <c r="B67" i="4"/>
  <c r="A67" i="4"/>
  <c r="G66" i="4"/>
  <c r="F66" i="4"/>
  <c r="B66" i="4"/>
  <c r="H66" i="4"/>
  <c r="H65" i="4"/>
  <c r="G65" i="4"/>
  <c r="F65" i="4"/>
  <c r="B65" i="4"/>
  <c r="A65" i="4"/>
  <c r="G64" i="4"/>
  <c r="F64" i="4"/>
  <c r="B64" i="4"/>
  <c r="H64" i="4"/>
  <c r="H63" i="4"/>
  <c r="G63" i="4"/>
  <c r="F63" i="4"/>
  <c r="B63" i="4"/>
  <c r="A63" i="4"/>
  <c r="G62" i="4"/>
  <c r="F62" i="4"/>
  <c r="B62" i="4"/>
  <c r="H62" i="4"/>
  <c r="H61" i="4"/>
  <c r="G61" i="4"/>
  <c r="F61" i="4"/>
  <c r="B61" i="4"/>
  <c r="A61" i="4"/>
  <c r="G60" i="4"/>
  <c r="F60" i="4"/>
  <c r="B60" i="4"/>
  <c r="H60" i="4"/>
  <c r="H59" i="4"/>
  <c r="G59" i="4"/>
  <c r="F59" i="4"/>
  <c r="B59" i="4"/>
  <c r="A59" i="4"/>
  <c r="G58" i="4"/>
  <c r="F58" i="4"/>
  <c r="B58" i="4"/>
  <c r="H58" i="4"/>
  <c r="H57" i="4"/>
  <c r="G57" i="4"/>
  <c r="F57" i="4"/>
  <c r="B57" i="4"/>
  <c r="A57" i="4"/>
  <c r="G56" i="4"/>
  <c r="F56" i="4"/>
  <c r="B56" i="4"/>
  <c r="H56" i="4"/>
  <c r="H55" i="4"/>
  <c r="G55" i="4"/>
  <c r="F55" i="4"/>
  <c r="B55" i="4"/>
  <c r="A55" i="4"/>
  <c r="G54" i="4"/>
  <c r="F54" i="4"/>
  <c r="B54" i="4"/>
  <c r="H54" i="4"/>
  <c r="H53" i="4"/>
  <c r="G53" i="4"/>
  <c r="F53" i="4"/>
  <c r="B53" i="4"/>
  <c r="A53" i="4"/>
  <c r="G52" i="4"/>
  <c r="F52" i="4"/>
  <c r="B52" i="4"/>
  <c r="H52" i="4"/>
  <c r="H51" i="4"/>
  <c r="G51" i="4"/>
  <c r="F51" i="4"/>
  <c r="B51" i="4"/>
  <c r="A51" i="4"/>
  <c r="G50" i="4"/>
  <c r="F50" i="4"/>
  <c r="B50" i="4"/>
  <c r="H50" i="4"/>
  <c r="H49" i="4"/>
  <c r="G49" i="4"/>
  <c r="F49" i="4"/>
  <c r="B49" i="4"/>
  <c r="A49" i="4"/>
  <c r="G48" i="4"/>
  <c r="F48" i="4"/>
  <c r="B48" i="4"/>
  <c r="H48" i="4"/>
  <c r="H47" i="4"/>
  <c r="G47" i="4"/>
  <c r="F47" i="4"/>
  <c r="B47" i="4"/>
  <c r="A47" i="4"/>
  <c r="G46" i="4"/>
  <c r="F46" i="4"/>
  <c r="B46" i="4"/>
  <c r="H46" i="4"/>
  <c r="H45" i="4"/>
  <c r="G45" i="4"/>
  <c r="F45" i="4"/>
  <c r="B45" i="4"/>
  <c r="A45" i="4"/>
  <c r="G44" i="4"/>
  <c r="F44" i="4"/>
  <c r="B44" i="4"/>
  <c r="H44" i="4"/>
  <c r="H43" i="4"/>
  <c r="G43" i="4"/>
  <c r="F43" i="4"/>
  <c r="B43" i="4"/>
  <c r="A43" i="4"/>
  <c r="G42" i="4"/>
  <c r="F42" i="4"/>
  <c r="B42" i="4"/>
  <c r="H42" i="4"/>
  <c r="H41" i="4"/>
  <c r="G41" i="4"/>
  <c r="F41" i="4"/>
  <c r="B41" i="4"/>
  <c r="A41" i="4"/>
  <c r="G40" i="4"/>
  <c r="F40" i="4"/>
  <c r="B40" i="4"/>
  <c r="H40" i="4"/>
  <c r="H39" i="4"/>
  <c r="G39" i="4"/>
  <c r="F39" i="4"/>
  <c r="B39" i="4"/>
  <c r="A39" i="4"/>
  <c r="G38" i="4"/>
  <c r="F38" i="4"/>
  <c r="B38" i="4"/>
  <c r="H38" i="4"/>
  <c r="H37" i="4"/>
  <c r="G37" i="4"/>
  <c r="F37" i="4"/>
  <c r="B37" i="4"/>
  <c r="A37" i="4"/>
  <c r="G36" i="4"/>
  <c r="F36" i="4"/>
  <c r="B36" i="4"/>
  <c r="H36" i="4"/>
  <c r="H35" i="4"/>
  <c r="G35" i="4"/>
  <c r="F35" i="4"/>
  <c r="B35" i="4"/>
  <c r="A35" i="4"/>
  <c r="G34" i="4"/>
  <c r="F34" i="4"/>
  <c r="B34" i="4"/>
  <c r="H34" i="4"/>
  <c r="H33" i="4"/>
  <c r="G33" i="4"/>
  <c r="F33" i="4"/>
  <c r="B33" i="4"/>
  <c r="A33" i="4"/>
  <c r="G32" i="4"/>
  <c r="F32" i="4"/>
  <c r="B32" i="4"/>
  <c r="H32" i="4"/>
  <c r="H31" i="4"/>
  <c r="G31" i="4"/>
  <c r="F31" i="4"/>
  <c r="B31" i="4"/>
  <c r="A31" i="4"/>
  <c r="G30" i="4"/>
  <c r="F30" i="4"/>
  <c r="B30" i="4"/>
  <c r="H30" i="4"/>
  <c r="H29" i="4"/>
  <c r="G29" i="4"/>
  <c r="F29" i="4"/>
  <c r="B29" i="4"/>
  <c r="A29" i="4"/>
  <c r="G28" i="4"/>
  <c r="F28" i="4"/>
  <c r="B28" i="4"/>
  <c r="H28" i="4"/>
  <c r="H27" i="4"/>
  <c r="G27" i="4"/>
  <c r="F27" i="4"/>
  <c r="B27" i="4"/>
  <c r="A27" i="4"/>
  <c r="G26" i="4"/>
  <c r="F26" i="4"/>
  <c r="B26" i="4"/>
  <c r="H26" i="4"/>
  <c r="H25" i="4"/>
  <c r="G25" i="4"/>
  <c r="F25" i="4"/>
  <c r="B25" i="4"/>
  <c r="A25" i="4"/>
  <c r="B16" i="4"/>
  <c r="B17" i="4"/>
  <c r="B18" i="4"/>
  <c r="B19" i="4"/>
  <c r="B20" i="4"/>
  <c r="B21" i="4"/>
  <c r="B22" i="4"/>
  <c r="B23" i="4"/>
  <c r="B24" i="4"/>
  <c r="B15" i="4"/>
  <c r="A14" i="4"/>
  <c r="A13" i="4"/>
  <c r="A12" i="4"/>
  <c r="A11" i="4"/>
  <c r="A10" i="4"/>
  <c r="A9" i="4"/>
  <c r="G7" i="4"/>
  <c r="G8" i="4"/>
  <c r="G6" i="4"/>
  <c r="G4" i="4"/>
  <c r="G5" i="4"/>
  <c r="G3" i="4"/>
  <c r="F4" i="4"/>
  <c r="F5" i="4"/>
  <c r="F6" i="4"/>
  <c r="F7" i="4"/>
  <c r="F8" i="4"/>
  <c r="F3" i="4"/>
  <c r="A108" i="4"/>
  <c r="A112" i="4"/>
  <c r="A106" i="4"/>
  <c r="A110" i="4"/>
  <c r="A114" i="4"/>
  <c r="A98" i="4"/>
  <c r="A102" i="4"/>
  <c r="A96" i="4"/>
  <c r="A100" i="4"/>
  <c r="A104" i="4"/>
  <c r="A88" i="4"/>
  <c r="A92" i="4"/>
  <c r="A86" i="4"/>
  <c r="A90" i="4"/>
  <c r="A94" i="4"/>
  <c r="A76" i="4"/>
  <c r="A80" i="4"/>
  <c r="A84" i="4"/>
  <c r="A68" i="4"/>
  <c r="A72" i="4"/>
  <c r="A66" i="4"/>
  <c r="A70" i="4"/>
  <c r="A74" i="4"/>
  <c r="A58" i="4"/>
  <c r="A62" i="4"/>
  <c r="A56" i="4"/>
  <c r="A60" i="4"/>
  <c r="A64" i="4"/>
  <c r="A48" i="4"/>
  <c r="A52" i="4"/>
  <c r="A46" i="4"/>
  <c r="A50" i="4"/>
  <c r="A54" i="4"/>
  <c r="A38" i="4"/>
  <c r="A42" i="4"/>
  <c r="A36" i="4"/>
  <c r="A40" i="4"/>
  <c r="A44" i="4"/>
  <c r="A28" i="4"/>
  <c r="A32" i="4"/>
  <c r="A26" i="4"/>
  <c r="A30" i="4"/>
  <c r="A34" i="4"/>
  <c r="H15" i="4"/>
  <c r="H16" i="4"/>
  <c r="H17" i="4"/>
  <c r="H18" i="4"/>
  <c r="H19" i="4"/>
  <c r="H20" i="4"/>
  <c r="H21" i="4"/>
  <c r="H22" i="4"/>
  <c r="H23" i="4"/>
  <c r="H24" i="4"/>
  <c r="H3" i="4"/>
  <c r="A24" i="4"/>
  <c r="A23" i="4"/>
  <c r="A22" i="4"/>
  <c r="A21" i="4"/>
  <c r="A20" i="4"/>
  <c r="A19" i="4"/>
  <c r="A18" i="4"/>
  <c r="A17" i="4"/>
  <c r="A16" i="4"/>
  <c r="A15" i="4"/>
  <c r="A8" i="4"/>
  <c r="A7" i="4"/>
  <c r="A6" i="4"/>
  <c r="A4" i="4"/>
  <c r="A5" i="4"/>
  <c r="A3" i="4"/>
  <c r="J452" i="2"/>
  <c r="G452" i="2"/>
  <c r="F452" i="2"/>
  <c r="J451" i="2"/>
  <c r="G451" i="2"/>
  <c r="F451" i="2"/>
  <c r="J450" i="2"/>
  <c r="G450" i="2"/>
  <c r="F450" i="2"/>
  <c r="J449" i="2"/>
  <c r="G449" i="2"/>
  <c r="F449" i="2"/>
  <c r="J448" i="2"/>
  <c r="G448" i="2"/>
  <c r="F448" i="2"/>
  <c r="J447" i="2"/>
  <c r="G447" i="2"/>
  <c r="F447" i="2"/>
  <c r="J446" i="2"/>
  <c r="G446" i="2"/>
  <c r="F446" i="2"/>
  <c r="J445" i="2"/>
  <c r="G445" i="2"/>
  <c r="F445" i="2"/>
  <c r="J444" i="2"/>
  <c r="G444" i="2"/>
  <c r="F444" i="2"/>
  <c r="J443" i="2"/>
  <c r="G443" i="2"/>
  <c r="F443" i="2"/>
  <c r="J442" i="2"/>
  <c r="G442" i="2"/>
  <c r="F442" i="2"/>
  <c r="J441" i="2"/>
  <c r="G441" i="2"/>
  <c r="F441" i="2"/>
  <c r="J440" i="2"/>
  <c r="G440" i="2"/>
  <c r="F440" i="2"/>
  <c r="J439" i="2"/>
  <c r="G439" i="2"/>
  <c r="F439" i="2"/>
  <c r="J438" i="2"/>
  <c r="G438" i="2"/>
  <c r="F438" i="2"/>
  <c r="J437" i="2"/>
  <c r="G437" i="2"/>
  <c r="F437" i="2"/>
  <c r="J436" i="2"/>
  <c r="G436" i="2"/>
  <c r="F436" i="2"/>
  <c r="J435" i="2"/>
  <c r="G435" i="2"/>
  <c r="F435" i="2"/>
  <c r="J434" i="2"/>
  <c r="G434" i="2"/>
  <c r="F434" i="2"/>
  <c r="J433" i="2"/>
  <c r="G433" i="2"/>
  <c r="F433" i="2"/>
  <c r="J432" i="2"/>
  <c r="G432" i="2"/>
  <c r="F432" i="2"/>
  <c r="J431" i="2"/>
  <c r="G431" i="2"/>
  <c r="F431" i="2"/>
  <c r="J430" i="2"/>
  <c r="G430" i="2"/>
  <c r="F430" i="2"/>
  <c r="J429" i="2"/>
  <c r="G429" i="2"/>
  <c r="F429" i="2"/>
  <c r="J428" i="2"/>
  <c r="G428" i="2"/>
  <c r="F428" i="2"/>
  <c r="J427" i="2"/>
  <c r="G427" i="2"/>
  <c r="F427" i="2"/>
  <c r="J426" i="2"/>
  <c r="G426" i="2"/>
  <c r="F426" i="2"/>
  <c r="J425" i="2"/>
  <c r="G425" i="2"/>
  <c r="F425" i="2"/>
  <c r="J424" i="2"/>
  <c r="G424" i="2"/>
  <c r="F424" i="2"/>
  <c r="J423" i="2"/>
  <c r="G423" i="2"/>
  <c r="F423" i="2"/>
  <c r="J422" i="2"/>
  <c r="G422" i="2"/>
  <c r="F422" i="2"/>
  <c r="J421" i="2"/>
  <c r="G421" i="2"/>
  <c r="F421" i="2"/>
  <c r="J420" i="2"/>
  <c r="G420" i="2"/>
  <c r="F420" i="2"/>
  <c r="J419" i="2"/>
  <c r="G419" i="2"/>
  <c r="F419" i="2"/>
  <c r="J418" i="2"/>
  <c r="G418" i="2"/>
  <c r="F418" i="2"/>
  <c r="J417" i="2"/>
  <c r="G417" i="2"/>
  <c r="F417" i="2"/>
  <c r="J416" i="2"/>
  <c r="G416" i="2"/>
  <c r="F416" i="2"/>
  <c r="J415" i="2"/>
  <c r="G415" i="2"/>
  <c r="F415" i="2"/>
  <c r="J414" i="2"/>
  <c r="G414" i="2"/>
  <c r="F414" i="2"/>
  <c r="J413" i="2"/>
  <c r="G413" i="2"/>
  <c r="F413" i="2"/>
  <c r="J412" i="2"/>
  <c r="G412" i="2"/>
  <c r="F412" i="2"/>
  <c r="J411" i="2"/>
  <c r="G411" i="2"/>
  <c r="F411" i="2"/>
  <c r="J410" i="2"/>
  <c r="G410" i="2"/>
  <c r="F410" i="2"/>
  <c r="J409" i="2"/>
  <c r="G409" i="2"/>
  <c r="F409" i="2"/>
  <c r="J408" i="2"/>
  <c r="G408" i="2"/>
  <c r="F408" i="2"/>
  <c r="J407" i="2"/>
  <c r="G407" i="2"/>
  <c r="F407" i="2"/>
  <c r="J406" i="2"/>
  <c r="G406" i="2"/>
  <c r="F406" i="2"/>
  <c r="J405" i="2"/>
  <c r="G405" i="2"/>
  <c r="F405" i="2"/>
  <c r="J404" i="2"/>
  <c r="G404" i="2"/>
  <c r="F404" i="2"/>
  <c r="J403" i="2"/>
  <c r="G403" i="2"/>
  <c r="F403" i="2"/>
  <c r="J402" i="2"/>
  <c r="G402" i="2"/>
  <c r="F402" i="2"/>
  <c r="J401" i="2"/>
  <c r="G401" i="2"/>
  <c r="F401" i="2"/>
  <c r="J400" i="2"/>
  <c r="G400" i="2"/>
  <c r="F400" i="2"/>
  <c r="J399" i="2"/>
  <c r="G399" i="2"/>
  <c r="F399" i="2"/>
  <c r="J398" i="2"/>
  <c r="G398" i="2"/>
  <c r="F398" i="2"/>
  <c r="J397" i="2"/>
  <c r="G397" i="2"/>
  <c r="F397" i="2"/>
  <c r="J396" i="2"/>
  <c r="G396" i="2"/>
  <c r="F396" i="2"/>
  <c r="J395" i="2"/>
  <c r="G395" i="2"/>
  <c r="F395" i="2"/>
  <c r="J394" i="2"/>
  <c r="G394" i="2"/>
  <c r="F394" i="2"/>
  <c r="J393" i="2"/>
  <c r="G393" i="2"/>
  <c r="F393" i="2"/>
  <c r="J392" i="2"/>
  <c r="G392" i="2"/>
  <c r="F392" i="2"/>
  <c r="J391" i="2"/>
  <c r="G391" i="2"/>
  <c r="F391" i="2"/>
  <c r="J390" i="2"/>
  <c r="G390" i="2"/>
  <c r="F390" i="2"/>
  <c r="J389" i="2"/>
  <c r="G389" i="2"/>
  <c r="F389" i="2"/>
  <c r="J388" i="2"/>
  <c r="G388" i="2"/>
  <c r="F388" i="2"/>
  <c r="J387" i="2"/>
  <c r="G387" i="2"/>
  <c r="F387" i="2"/>
  <c r="J386" i="2"/>
  <c r="G386" i="2"/>
  <c r="F386" i="2"/>
  <c r="J385" i="2"/>
  <c r="G385" i="2"/>
  <c r="F385" i="2"/>
  <c r="J384" i="2"/>
  <c r="G384" i="2"/>
  <c r="F384" i="2"/>
  <c r="J383" i="2"/>
  <c r="G383" i="2"/>
  <c r="F383" i="2"/>
  <c r="J382" i="2"/>
  <c r="G382" i="2"/>
  <c r="F382" i="2"/>
  <c r="J381" i="2"/>
  <c r="G381" i="2"/>
  <c r="F381" i="2"/>
  <c r="J380" i="2"/>
  <c r="G380" i="2"/>
  <c r="F380" i="2"/>
  <c r="J379" i="2"/>
  <c r="G379" i="2"/>
  <c r="F379" i="2"/>
  <c r="J378" i="2"/>
  <c r="G378" i="2"/>
  <c r="F378" i="2"/>
  <c r="J377" i="2"/>
  <c r="G377" i="2"/>
  <c r="F377" i="2"/>
  <c r="J376" i="2"/>
  <c r="G376" i="2"/>
  <c r="F376" i="2"/>
  <c r="J375" i="2"/>
  <c r="G375" i="2"/>
  <c r="F375" i="2"/>
  <c r="J374" i="2"/>
  <c r="G374" i="2"/>
  <c r="F374" i="2"/>
  <c r="J373" i="2"/>
  <c r="G373" i="2"/>
  <c r="F373" i="2"/>
  <c r="J372" i="2"/>
  <c r="G372" i="2"/>
  <c r="F372" i="2"/>
  <c r="J371" i="2"/>
  <c r="G371" i="2"/>
  <c r="F371" i="2"/>
  <c r="J370" i="2"/>
  <c r="G370" i="2"/>
  <c r="F370" i="2"/>
  <c r="J369" i="2"/>
  <c r="G369" i="2"/>
  <c r="F369" i="2"/>
  <c r="J368" i="2"/>
  <c r="G368" i="2"/>
  <c r="F368" i="2"/>
  <c r="J367" i="2"/>
  <c r="G367" i="2"/>
  <c r="F367" i="2"/>
  <c r="J366" i="2"/>
  <c r="G366" i="2"/>
  <c r="F366" i="2"/>
  <c r="J365" i="2"/>
  <c r="G365" i="2"/>
  <c r="F365" i="2"/>
  <c r="J364" i="2"/>
  <c r="G364" i="2"/>
  <c r="F364" i="2"/>
  <c r="J363" i="2"/>
  <c r="G363" i="2"/>
  <c r="F363" i="2"/>
  <c r="J362" i="2"/>
  <c r="G362" i="2"/>
  <c r="F362" i="2"/>
  <c r="J361" i="2"/>
  <c r="G361" i="2"/>
  <c r="F361" i="2"/>
  <c r="J360" i="2"/>
  <c r="G360" i="2"/>
  <c r="F360" i="2"/>
  <c r="J359" i="2"/>
  <c r="G359" i="2"/>
  <c r="F359" i="2"/>
  <c r="J358" i="2"/>
  <c r="G358" i="2"/>
  <c r="F358" i="2"/>
  <c r="J357" i="2"/>
  <c r="G357" i="2"/>
  <c r="F357" i="2"/>
  <c r="J356" i="2"/>
  <c r="G356" i="2"/>
  <c r="F356" i="2"/>
  <c r="J355" i="2"/>
  <c r="G355" i="2"/>
  <c r="F355" i="2"/>
  <c r="J354" i="2"/>
  <c r="G354" i="2"/>
  <c r="F354" i="2"/>
  <c r="J353" i="2"/>
  <c r="G353" i="2"/>
  <c r="F353" i="2"/>
  <c r="J352" i="2"/>
  <c r="G352" i="2"/>
  <c r="F352" i="2"/>
  <c r="J351" i="2"/>
  <c r="G351" i="2"/>
  <c r="F351" i="2"/>
  <c r="J350" i="2"/>
  <c r="G350" i="2"/>
  <c r="F350" i="2"/>
  <c r="J349" i="2"/>
  <c r="G349" i="2"/>
  <c r="F349" i="2"/>
  <c r="J348" i="2"/>
  <c r="G348" i="2"/>
  <c r="F348" i="2"/>
  <c r="J347" i="2"/>
  <c r="G347" i="2"/>
  <c r="F347" i="2"/>
  <c r="J346" i="2"/>
  <c r="G346" i="2"/>
  <c r="F346" i="2"/>
  <c r="J345" i="2"/>
  <c r="G345" i="2"/>
  <c r="F345" i="2"/>
  <c r="J344" i="2"/>
  <c r="G344" i="2"/>
  <c r="F344" i="2"/>
  <c r="J343" i="2"/>
  <c r="G343" i="2"/>
  <c r="F343" i="2"/>
  <c r="J342" i="2"/>
  <c r="G342" i="2"/>
  <c r="F342" i="2"/>
  <c r="J341" i="2"/>
  <c r="G341" i="2"/>
  <c r="F341" i="2"/>
  <c r="J340" i="2"/>
  <c r="G340" i="2"/>
  <c r="F340" i="2"/>
  <c r="J339" i="2"/>
  <c r="G339" i="2"/>
  <c r="F339" i="2"/>
  <c r="J338" i="2"/>
  <c r="G338" i="2"/>
  <c r="F338" i="2"/>
  <c r="J337" i="2"/>
  <c r="G337" i="2"/>
  <c r="F337" i="2"/>
  <c r="J336" i="2"/>
  <c r="G336" i="2"/>
  <c r="F336" i="2"/>
  <c r="J335" i="2"/>
  <c r="G335" i="2"/>
  <c r="F335" i="2"/>
  <c r="J334" i="2"/>
  <c r="G334" i="2"/>
  <c r="F334" i="2"/>
  <c r="J333" i="2"/>
  <c r="G333" i="2"/>
  <c r="F333" i="2"/>
  <c r="J332" i="2"/>
  <c r="G332" i="2"/>
  <c r="F332" i="2"/>
  <c r="J331" i="2"/>
  <c r="G331" i="2"/>
  <c r="F331" i="2"/>
  <c r="J330" i="2"/>
  <c r="G330" i="2"/>
  <c r="F330" i="2"/>
  <c r="J329" i="2"/>
  <c r="G329" i="2"/>
  <c r="F329" i="2"/>
  <c r="J328" i="2"/>
  <c r="G328" i="2"/>
  <c r="F328" i="2"/>
  <c r="J327" i="2"/>
  <c r="G327" i="2"/>
  <c r="F327" i="2"/>
  <c r="J326" i="2"/>
  <c r="G326" i="2"/>
  <c r="F326" i="2"/>
  <c r="J325" i="2"/>
  <c r="G325" i="2"/>
  <c r="F325" i="2"/>
  <c r="J324" i="2"/>
  <c r="G324" i="2"/>
  <c r="F324" i="2"/>
  <c r="J323" i="2"/>
  <c r="G323" i="2"/>
  <c r="F323" i="2"/>
  <c r="J322" i="2"/>
  <c r="G322" i="2"/>
  <c r="F322" i="2"/>
  <c r="J321" i="2"/>
  <c r="G321" i="2"/>
  <c r="F321" i="2"/>
  <c r="J320" i="2"/>
  <c r="G320" i="2"/>
  <c r="F320" i="2"/>
  <c r="J319" i="2"/>
  <c r="G319" i="2"/>
  <c r="F319" i="2"/>
  <c r="J318" i="2"/>
  <c r="G318" i="2"/>
  <c r="F318" i="2"/>
  <c r="J317" i="2"/>
  <c r="G317" i="2"/>
  <c r="F317" i="2"/>
  <c r="J316" i="2"/>
  <c r="G316" i="2"/>
  <c r="F316" i="2"/>
  <c r="J315" i="2"/>
  <c r="G315" i="2"/>
  <c r="F315" i="2"/>
  <c r="J314" i="2"/>
  <c r="G314" i="2"/>
  <c r="F314" i="2"/>
  <c r="J313" i="2"/>
  <c r="G313" i="2"/>
  <c r="F313" i="2"/>
  <c r="J312" i="2"/>
  <c r="G312" i="2"/>
  <c r="F312" i="2"/>
  <c r="J311" i="2"/>
  <c r="G311" i="2"/>
  <c r="F311" i="2"/>
  <c r="J310" i="2"/>
  <c r="G310" i="2"/>
  <c r="F310" i="2"/>
  <c r="J309" i="2"/>
  <c r="G309" i="2"/>
  <c r="F309" i="2"/>
  <c r="J308" i="2"/>
  <c r="G308" i="2"/>
  <c r="F308" i="2"/>
  <c r="J307" i="2"/>
  <c r="G307" i="2"/>
  <c r="F307" i="2"/>
  <c r="J306" i="2"/>
  <c r="G306" i="2"/>
  <c r="F306" i="2"/>
  <c r="J305" i="2"/>
  <c r="G305" i="2"/>
  <c r="F305" i="2"/>
  <c r="J304" i="2"/>
  <c r="G304" i="2"/>
  <c r="F304" i="2"/>
  <c r="J303" i="2"/>
  <c r="G303" i="2"/>
  <c r="F303" i="2"/>
  <c r="J302" i="2"/>
  <c r="G302" i="2"/>
  <c r="F302" i="2"/>
  <c r="J301" i="2"/>
  <c r="G301" i="2"/>
  <c r="F301" i="2"/>
  <c r="J300" i="2"/>
  <c r="G300" i="2"/>
  <c r="F300" i="2"/>
  <c r="J299" i="2"/>
  <c r="G299" i="2"/>
  <c r="F299" i="2"/>
  <c r="J298" i="2"/>
  <c r="G298" i="2"/>
  <c r="F298" i="2"/>
  <c r="J297" i="2"/>
  <c r="G297" i="2"/>
  <c r="F297" i="2"/>
  <c r="J296" i="2"/>
  <c r="G296" i="2"/>
  <c r="F296" i="2"/>
  <c r="J295" i="2"/>
  <c r="G295" i="2"/>
  <c r="F295" i="2"/>
  <c r="J294" i="2"/>
  <c r="G294" i="2"/>
  <c r="F294" i="2"/>
  <c r="J293" i="2"/>
  <c r="G293" i="2"/>
  <c r="F293" i="2"/>
  <c r="J292" i="2"/>
  <c r="G292" i="2"/>
  <c r="F292" i="2"/>
  <c r="J291" i="2"/>
  <c r="G291" i="2"/>
  <c r="F291" i="2"/>
  <c r="J290" i="2"/>
  <c r="G290" i="2"/>
  <c r="F290" i="2"/>
  <c r="J289" i="2"/>
  <c r="G289" i="2"/>
  <c r="F289" i="2"/>
  <c r="J288" i="2"/>
  <c r="G288" i="2"/>
  <c r="F288" i="2"/>
  <c r="J287" i="2"/>
  <c r="G287" i="2"/>
  <c r="F287" i="2"/>
  <c r="J286" i="2"/>
  <c r="G286" i="2"/>
  <c r="F286" i="2"/>
  <c r="J285" i="2"/>
  <c r="G285" i="2"/>
  <c r="F285" i="2"/>
  <c r="J284" i="2"/>
  <c r="G284" i="2"/>
  <c r="F284" i="2"/>
  <c r="J283" i="2"/>
  <c r="G283" i="2"/>
  <c r="F283" i="2"/>
  <c r="J282" i="2"/>
  <c r="G282" i="2"/>
  <c r="F282" i="2"/>
  <c r="J281" i="2"/>
  <c r="G281" i="2"/>
  <c r="F281" i="2"/>
  <c r="J280" i="2"/>
  <c r="G280" i="2"/>
  <c r="F280" i="2"/>
  <c r="J279" i="2"/>
  <c r="G279" i="2"/>
  <c r="F279" i="2"/>
  <c r="J278" i="2"/>
  <c r="G278" i="2"/>
  <c r="F278" i="2"/>
  <c r="J277" i="2"/>
  <c r="G277" i="2"/>
  <c r="F277" i="2"/>
  <c r="J276" i="2"/>
  <c r="G276" i="2"/>
  <c r="F276" i="2"/>
  <c r="J275" i="2"/>
  <c r="G275" i="2"/>
  <c r="F275" i="2"/>
  <c r="J274" i="2"/>
  <c r="G274" i="2"/>
  <c r="F274" i="2"/>
  <c r="J273" i="2"/>
  <c r="G273" i="2"/>
  <c r="F273" i="2"/>
  <c r="J272" i="2"/>
  <c r="G272" i="2"/>
  <c r="F272" i="2"/>
  <c r="J271" i="2"/>
  <c r="G271" i="2"/>
  <c r="F271" i="2"/>
  <c r="J270" i="2"/>
  <c r="G270" i="2"/>
  <c r="F270" i="2"/>
  <c r="J269" i="2"/>
  <c r="G269" i="2"/>
  <c r="F269" i="2"/>
  <c r="J268" i="2"/>
  <c r="G268" i="2"/>
  <c r="F268" i="2"/>
  <c r="J267" i="2"/>
  <c r="G267" i="2"/>
  <c r="F267" i="2"/>
  <c r="J266" i="2"/>
  <c r="G266" i="2"/>
  <c r="F266" i="2"/>
  <c r="J265" i="2"/>
  <c r="G265" i="2"/>
  <c r="F265" i="2"/>
  <c r="J264" i="2"/>
  <c r="G264" i="2"/>
  <c r="F264" i="2"/>
  <c r="J263" i="2"/>
  <c r="G263" i="2"/>
  <c r="F263" i="2"/>
  <c r="J262" i="2"/>
  <c r="G262" i="2"/>
  <c r="F262" i="2"/>
  <c r="J261" i="2"/>
  <c r="G261" i="2"/>
  <c r="F261" i="2"/>
  <c r="J260" i="2"/>
  <c r="G260" i="2"/>
  <c r="F260" i="2"/>
  <c r="J259" i="2"/>
  <c r="G259" i="2"/>
  <c r="F259" i="2"/>
  <c r="J258" i="2"/>
  <c r="G258" i="2"/>
  <c r="F258" i="2"/>
  <c r="J257" i="2"/>
  <c r="G257" i="2"/>
  <c r="F257" i="2"/>
  <c r="J256" i="2"/>
  <c r="G256" i="2"/>
  <c r="F256" i="2"/>
  <c r="J255" i="2"/>
  <c r="G255" i="2"/>
  <c r="F255" i="2"/>
  <c r="J254" i="2"/>
  <c r="G254" i="2"/>
  <c r="F254" i="2"/>
  <c r="J253" i="2"/>
  <c r="G253" i="2"/>
  <c r="F253" i="2"/>
  <c r="J252" i="2"/>
  <c r="G252" i="2"/>
  <c r="F252" i="2"/>
  <c r="J251" i="2"/>
  <c r="G251" i="2"/>
  <c r="F251" i="2"/>
  <c r="J250" i="2"/>
  <c r="G250" i="2"/>
  <c r="F250" i="2"/>
  <c r="J249" i="2"/>
  <c r="G249" i="2"/>
  <c r="F249" i="2"/>
  <c r="J248" i="2"/>
  <c r="G248" i="2"/>
  <c r="F248" i="2"/>
  <c r="J247" i="2"/>
  <c r="G247" i="2"/>
  <c r="F247" i="2"/>
  <c r="J246" i="2"/>
  <c r="G246" i="2"/>
  <c r="F246" i="2"/>
  <c r="J245" i="2"/>
  <c r="G245" i="2"/>
  <c r="F245" i="2"/>
  <c r="J244" i="2"/>
  <c r="G244" i="2"/>
  <c r="F244" i="2"/>
  <c r="J243" i="2"/>
  <c r="G243" i="2"/>
  <c r="F243" i="2"/>
  <c r="J242" i="2"/>
  <c r="G242" i="2"/>
  <c r="F242" i="2"/>
  <c r="J241" i="2"/>
  <c r="G241" i="2"/>
  <c r="F241" i="2"/>
  <c r="J240" i="2"/>
  <c r="G240" i="2"/>
  <c r="F240" i="2"/>
  <c r="J239" i="2"/>
  <c r="G239" i="2"/>
  <c r="F239" i="2"/>
  <c r="J238" i="2"/>
  <c r="G238" i="2"/>
  <c r="F238" i="2"/>
  <c r="J237" i="2"/>
  <c r="G237" i="2"/>
  <c r="F237" i="2"/>
  <c r="J236" i="2"/>
  <c r="G236" i="2"/>
  <c r="F236" i="2"/>
  <c r="J235" i="2"/>
  <c r="G235" i="2"/>
  <c r="F235" i="2"/>
  <c r="J234" i="2"/>
  <c r="G234" i="2"/>
  <c r="F234" i="2"/>
  <c r="J233" i="2"/>
  <c r="G233" i="2"/>
  <c r="F233" i="2"/>
  <c r="J232" i="2"/>
  <c r="G232" i="2"/>
  <c r="F232" i="2"/>
  <c r="J231" i="2"/>
  <c r="G231" i="2"/>
  <c r="F231" i="2"/>
  <c r="J230" i="2"/>
  <c r="G230" i="2"/>
  <c r="F230" i="2"/>
  <c r="J229" i="2"/>
  <c r="G229" i="2"/>
  <c r="F229" i="2"/>
  <c r="J228" i="2"/>
  <c r="G228" i="2"/>
  <c r="F228" i="2"/>
  <c r="J227" i="2"/>
  <c r="G227" i="2"/>
  <c r="F227" i="2"/>
  <c r="J226" i="2"/>
  <c r="G226" i="2"/>
  <c r="F226" i="2"/>
  <c r="J225" i="2"/>
  <c r="G225" i="2"/>
  <c r="F225" i="2"/>
  <c r="J224" i="2"/>
  <c r="G224" i="2"/>
  <c r="F224" i="2"/>
  <c r="J223" i="2"/>
  <c r="G223" i="2"/>
  <c r="F223" i="2"/>
  <c r="J222" i="2"/>
  <c r="G222" i="2"/>
  <c r="F222" i="2"/>
  <c r="J221" i="2"/>
  <c r="G221" i="2"/>
  <c r="F221" i="2"/>
  <c r="J220" i="2"/>
  <c r="G220" i="2"/>
  <c r="F220" i="2"/>
  <c r="J219" i="2"/>
  <c r="G219" i="2"/>
  <c r="F219" i="2"/>
  <c r="J218" i="2"/>
  <c r="G218" i="2"/>
  <c r="F218" i="2"/>
  <c r="J217" i="2"/>
  <c r="G217" i="2"/>
  <c r="F217" i="2"/>
  <c r="J216" i="2"/>
  <c r="G216" i="2"/>
  <c r="F216" i="2"/>
  <c r="J215" i="2"/>
  <c r="G215" i="2"/>
  <c r="F215" i="2"/>
  <c r="J214" i="2"/>
  <c r="G214" i="2"/>
  <c r="F214" i="2"/>
  <c r="J213" i="2"/>
  <c r="G213" i="2"/>
  <c r="F213" i="2"/>
  <c r="J212" i="2"/>
  <c r="G212" i="2"/>
  <c r="F212" i="2"/>
  <c r="J211" i="2"/>
  <c r="G211" i="2"/>
  <c r="F211" i="2"/>
  <c r="B211" i="2"/>
  <c r="H211" i="2"/>
  <c r="J210" i="2"/>
  <c r="G210" i="2"/>
  <c r="F210" i="2"/>
  <c r="J209" i="2"/>
  <c r="G209" i="2"/>
  <c r="F209" i="2"/>
  <c r="B209" i="2"/>
  <c r="B239" i="2"/>
  <c r="J208" i="2"/>
  <c r="G208" i="2"/>
  <c r="F208" i="2"/>
  <c r="J207" i="2"/>
  <c r="G207" i="2"/>
  <c r="F207" i="2"/>
  <c r="B207" i="2"/>
  <c r="H207" i="2"/>
  <c r="J206" i="2"/>
  <c r="G206" i="2"/>
  <c r="F206" i="2"/>
  <c r="J205" i="2"/>
  <c r="G205" i="2"/>
  <c r="F205" i="2"/>
  <c r="B205" i="2"/>
  <c r="B235" i="2"/>
  <c r="J204" i="2"/>
  <c r="G204" i="2"/>
  <c r="F204" i="2"/>
  <c r="J203" i="2"/>
  <c r="G203" i="2"/>
  <c r="F203" i="2"/>
  <c r="B203" i="2"/>
  <c r="H203" i="2"/>
  <c r="J202" i="2"/>
  <c r="G202" i="2"/>
  <c r="F202" i="2"/>
  <c r="J201" i="2"/>
  <c r="G201" i="2"/>
  <c r="F201" i="2"/>
  <c r="B201" i="2"/>
  <c r="B231" i="2"/>
  <c r="J200" i="2"/>
  <c r="G200" i="2"/>
  <c r="F200" i="2"/>
  <c r="J199" i="2"/>
  <c r="G199" i="2"/>
  <c r="F199" i="2"/>
  <c r="B199" i="2"/>
  <c r="H199" i="2"/>
  <c r="J198" i="2"/>
  <c r="G198" i="2"/>
  <c r="F198" i="2"/>
  <c r="J197" i="2"/>
  <c r="G197" i="2"/>
  <c r="F197" i="2"/>
  <c r="B197" i="2"/>
  <c r="B227" i="2"/>
  <c r="J196" i="2"/>
  <c r="G196" i="2"/>
  <c r="F196" i="2"/>
  <c r="J195" i="2"/>
  <c r="G195" i="2"/>
  <c r="F195" i="2"/>
  <c r="B195" i="2"/>
  <c r="H195" i="2"/>
  <c r="J194" i="2"/>
  <c r="G194" i="2"/>
  <c r="F194" i="2"/>
  <c r="J193" i="2"/>
  <c r="G193" i="2"/>
  <c r="F193" i="2"/>
  <c r="B193" i="2"/>
  <c r="B223" i="2"/>
  <c r="J192" i="2"/>
  <c r="G192" i="2"/>
  <c r="F192" i="2"/>
  <c r="J191" i="2"/>
  <c r="G191" i="2"/>
  <c r="F191" i="2"/>
  <c r="B191" i="2"/>
  <c r="H191" i="2"/>
  <c r="J190" i="2"/>
  <c r="G190" i="2"/>
  <c r="F190" i="2"/>
  <c r="J189" i="2"/>
  <c r="G189" i="2"/>
  <c r="F189" i="2"/>
  <c r="B189" i="2"/>
  <c r="B219" i="2"/>
  <c r="J188" i="2"/>
  <c r="G188" i="2"/>
  <c r="F188" i="2"/>
  <c r="J187" i="2"/>
  <c r="G187" i="2"/>
  <c r="F187" i="2"/>
  <c r="B187" i="2"/>
  <c r="H187" i="2"/>
  <c r="J186" i="2"/>
  <c r="G186" i="2"/>
  <c r="F186" i="2"/>
  <c r="J185" i="2"/>
  <c r="G185" i="2"/>
  <c r="F185" i="2"/>
  <c r="B185" i="2"/>
  <c r="B215" i="2"/>
  <c r="J184" i="2"/>
  <c r="G184" i="2"/>
  <c r="F184" i="2"/>
  <c r="J183" i="2"/>
  <c r="G183" i="2"/>
  <c r="F183" i="2"/>
  <c r="B183" i="2"/>
  <c r="H183" i="2"/>
  <c r="B154" i="2"/>
  <c r="B184" i="2"/>
  <c r="B155" i="2"/>
  <c r="B156" i="2"/>
  <c r="A156" i="2"/>
  <c r="B157" i="2"/>
  <c r="H157" i="2"/>
  <c r="B158" i="2"/>
  <c r="B188" i="2"/>
  <c r="B159" i="2"/>
  <c r="B160" i="2"/>
  <c r="A160" i="2"/>
  <c r="B161" i="2"/>
  <c r="H161" i="2"/>
  <c r="B162" i="2"/>
  <c r="B192" i="2"/>
  <c r="B163" i="2"/>
  <c r="B164" i="2"/>
  <c r="A164" i="2"/>
  <c r="B165" i="2"/>
  <c r="H165" i="2"/>
  <c r="B166" i="2"/>
  <c r="H166" i="2"/>
  <c r="B167" i="2"/>
  <c r="B168" i="2"/>
  <c r="A168" i="2"/>
  <c r="B169" i="2"/>
  <c r="H169" i="2"/>
  <c r="B170" i="2"/>
  <c r="B200" i="2"/>
  <c r="B171" i="2"/>
  <c r="B172" i="2"/>
  <c r="A172" i="2"/>
  <c r="B173" i="2"/>
  <c r="H173" i="2"/>
  <c r="B174" i="2"/>
  <c r="B204" i="2"/>
  <c r="B175" i="2"/>
  <c r="B176" i="2"/>
  <c r="A176" i="2"/>
  <c r="B177" i="2"/>
  <c r="H177" i="2"/>
  <c r="B178" i="2"/>
  <c r="A178" i="2"/>
  <c r="B179" i="2"/>
  <c r="B180" i="2"/>
  <c r="A180" i="2"/>
  <c r="B181" i="2"/>
  <c r="H181" i="2"/>
  <c r="B182" i="2"/>
  <c r="H182" i="2"/>
  <c r="B153" i="2"/>
  <c r="J182" i="2"/>
  <c r="G182" i="2"/>
  <c r="F182" i="2"/>
  <c r="A182" i="2"/>
  <c r="J181" i="2"/>
  <c r="G181" i="2"/>
  <c r="F181" i="2"/>
  <c r="A181" i="2"/>
  <c r="J180" i="2"/>
  <c r="G180" i="2"/>
  <c r="F180" i="2"/>
  <c r="J179" i="2"/>
  <c r="H179" i="2"/>
  <c r="G179" i="2"/>
  <c r="F179" i="2"/>
  <c r="A179" i="2"/>
  <c r="J178" i="2"/>
  <c r="H178" i="2"/>
  <c r="G178" i="2"/>
  <c r="F178" i="2"/>
  <c r="J177" i="2"/>
  <c r="G177" i="2"/>
  <c r="F177" i="2"/>
  <c r="A177" i="2"/>
  <c r="J176" i="2"/>
  <c r="G176" i="2"/>
  <c r="F176" i="2"/>
  <c r="J175" i="2"/>
  <c r="H175" i="2"/>
  <c r="G175" i="2"/>
  <c r="F175" i="2"/>
  <c r="A175" i="2"/>
  <c r="J174" i="2"/>
  <c r="G174" i="2"/>
  <c r="F174" i="2"/>
  <c r="A174" i="2"/>
  <c r="J173" i="2"/>
  <c r="G173" i="2"/>
  <c r="F173" i="2"/>
  <c r="A173" i="2"/>
  <c r="J172" i="2"/>
  <c r="G172" i="2"/>
  <c r="F172" i="2"/>
  <c r="J171" i="2"/>
  <c r="H171" i="2"/>
  <c r="G171" i="2"/>
  <c r="F171" i="2"/>
  <c r="A171" i="2"/>
  <c r="J170" i="2"/>
  <c r="H170" i="2"/>
  <c r="G170" i="2"/>
  <c r="A170" i="2"/>
  <c r="J169" i="2"/>
  <c r="G169" i="2"/>
  <c r="A169" i="2"/>
  <c r="J168" i="2"/>
  <c r="G168" i="2"/>
  <c r="J167" i="2"/>
  <c r="H167" i="2"/>
  <c r="G167" i="2"/>
  <c r="A167" i="2"/>
  <c r="J166" i="2"/>
  <c r="G166" i="2"/>
  <c r="J165" i="2"/>
  <c r="G165" i="2"/>
  <c r="A165" i="2"/>
  <c r="J164" i="2"/>
  <c r="G164" i="2"/>
  <c r="J163" i="2"/>
  <c r="H163" i="2"/>
  <c r="G163" i="2"/>
  <c r="A163" i="2"/>
  <c r="J162" i="2"/>
  <c r="H162" i="2"/>
  <c r="G162" i="2"/>
  <c r="A162" i="2"/>
  <c r="J161" i="2"/>
  <c r="G161" i="2"/>
  <c r="A161" i="2"/>
  <c r="J160" i="2"/>
  <c r="G160" i="2"/>
  <c r="J159" i="2"/>
  <c r="H159" i="2"/>
  <c r="G159" i="2"/>
  <c r="A159" i="2"/>
  <c r="J158" i="2"/>
  <c r="G158" i="2"/>
  <c r="F158" i="2"/>
  <c r="A158" i="2"/>
  <c r="J157" i="2"/>
  <c r="G157" i="2"/>
  <c r="F157" i="2"/>
  <c r="A157" i="2"/>
  <c r="J156" i="2"/>
  <c r="G156" i="2"/>
  <c r="F156" i="2"/>
  <c r="J155" i="2"/>
  <c r="H155" i="2"/>
  <c r="G155" i="2"/>
  <c r="F155" i="2"/>
  <c r="A155" i="2"/>
  <c r="J154" i="2"/>
  <c r="H154" i="2"/>
  <c r="G154" i="2"/>
  <c r="F154" i="2"/>
  <c r="J153" i="2"/>
  <c r="H153" i="2"/>
  <c r="G153" i="2"/>
  <c r="F153" i="2"/>
  <c r="A153" i="2"/>
  <c r="A14" i="2"/>
  <c r="J152" i="2"/>
  <c r="H152" i="2"/>
  <c r="G152" i="2"/>
  <c r="F152" i="2"/>
  <c r="A152" i="2"/>
  <c r="J151" i="2"/>
  <c r="H151" i="2"/>
  <c r="G151" i="2"/>
  <c r="F151" i="2"/>
  <c r="A151" i="2"/>
  <c r="J150" i="2"/>
  <c r="H150" i="2"/>
  <c r="G150" i="2"/>
  <c r="F150" i="2"/>
  <c r="A150" i="2"/>
  <c r="J149" i="2"/>
  <c r="H149" i="2"/>
  <c r="G149" i="2"/>
  <c r="F149" i="2"/>
  <c r="A149" i="2"/>
  <c r="J148" i="2"/>
  <c r="H148" i="2"/>
  <c r="G148" i="2"/>
  <c r="F148" i="2"/>
  <c r="A148" i="2"/>
  <c r="J147" i="2"/>
  <c r="H147" i="2"/>
  <c r="G147" i="2"/>
  <c r="F147" i="2"/>
  <c r="A147" i="2"/>
  <c r="J146" i="2"/>
  <c r="H146" i="2"/>
  <c r="G146" i="2"/>
  <c r="F146" i="2"/>
  <c r="A146" i="2"/>
  <c r="J145" i="2"/>
  <c r="H145" i="2"/>
  <c r="G145" i="2"/>
  <c r="F145" i="2"/>
  <c r="A145" i="2"/>
  <c r="J144" i="2"/>
  <c r="H144" i="2"/>
  <c r="G144" i="2"/>
  <c r="F144" i="2"/>
  <c r="A144" i="2"/>
  <c r="J143" i="2"/>
  <c r="H143" i="2"/>
  <c r="G143" i="2"/>
  <c r="F143" i="2"/>
  <c r="A143" i="2"/>
  <c r="J142" i="2"/>
  <c r="H142" i="2"/>
  <c r="G142" i="2"/>
  <c r="F142" i="2"/>
  <c r="A142" i="2"/>
  <c r="J141" i="2"/>
  <c r="H141" i="2"/>
  <c r="G141" i="2"/>
  <c r="F141" i="2"/>
  <c r="A141" i="2"/>
  <c r="J140" i="2"/>
  <c r="H140" i="2"/>
  <c r="G140" i="2"/>
  <c r="F140" i="2"/>
  <c r="A140" i="2"/>
  <c r="J139" i="2"/>
  <c r="H139" i="2"/>
  <c r="G139" i="2"/>
  <c r="F139" i="2"/>
  <c r="A139" i="2"/>
  <c r="J138" i="2"/>
  <c r="H138" i="2"/>
  <c r="G138" i="2"/>
  <c r="F138" i="2"/>
  <c r="A138" i="2"/>
  <c r="J137" i="2"/>
  <c r="H137" i="2"/>
  <c r="G137" i="2"/>
  <c r="F137" i="2"/>
  <c r="A137" i="2"/>
  <c r="J136" i="2"/>
  <c r="H136" i="2"/>
  <c r="G136" i="2"/>
  <c r="F136" i="2"/>
  <c r="A136" i="2"/>
  <c r="J135" i="2"/>
  <c r="H135" i="2"/>
  <c r="G135" i="2"/>
  <c r="F135" i="2"/>
  <c r="A135" i="2"/>
  <c r="J134" i="2"/>
  <c r="H134" i="2"/>
  <c r="G134" i="2"/>
  <c r="A134" i="2"/>
  <c r="J133" i="2"/>
  <c r="H133" i="2"/>
  <c r="G133" i="2"/>
  <c r="A133" i="2"/>
  <c r="J132" i="2"/>
  <c r="H132" i="2"/>
  <c r="G132" i="2"/>
  <c r="A132" i="2"/>
  <c r="J131" i="2"/>
  <c r="H131" i="2"/>
  <c r="G131" i="2"/>
  <c r="A131" i="2"/>
  <c r="J130" i="2"/>
  <c r="H130" i="2"/>
  <c r="G130" i="2"/>
  <c r="A130" i="2"/>
  <c r="J129" i="2"/>
  <c r="H129" i="2"/>
  <c r="G129" i="2"/>
  <c r="A129" i="2"/>
  <c r="J128" i="2"/>
  <c r="H128" i="2"/>
  <c r="G128" i="2"/>
  <c r="F128" i="2"/>
  <c r="A128" i="2"/>
  <c r="J127" i="2"/>
  <c r="H127" i="2"/>
  <c r="G127" i="2"/>
  <c r="F127" i="2"/>
  <c r="A127" i="2"/>
  <c r="J126" i="2"/>
  <c r="H126" i="2"/>
  <c r="G126" i="2"/>
  <c r="F126" i="2"/>
  <c r="A126" i="2"/>
  <c r="J125" i="2"/>
  <c r="H125" i="2"/>
  <c r="G125" i="2"/>
  <c r="F125" i="2"/>
  <c r="A125" i="2"/>
  <c r="J124" i="2"/>
  <c r="H124" i="2"/>
  <c r="G124" i="2"/>
  <c r="F124" i="2"/>
  <c r="A124" i="2"/>
  <c r="J123" i="2"/>
  <c r="H123" i="2"/>
  <c r="G123" i="2"/>
  <c r="F123" i="2"/>
  <c r="A123" i="2"/>
  <c r="J122" i="2"/>
  <c r="H122" i="2"/>
  <c r="G122" i="2"/>
  <c r="F122" i="2"/>
  <c r="A122" i="2"/>
  <c r="J121" i="2"/>
  <c r="H121" i="2"/>
  <c r="G121" i="2"/>
  <c r="F121" i="2"/>
  <c r="A121" i="2"/>
  <c r="J120" i="2"/>
  <c r="H120" i="2"/>
  <c r="G120" i="2"/>
  <c r="F120" i="2"/>
  <c r="A120" i="2"/>
  <c r="J119" i="2"/>
  <c r="H119" i="2"/>
  <c r="G119" i="2"/>
  <c r="F119" i="2"/>
  <c r="A119" i="2"/>
  <c r="J118" i="2"/>
  <c r="H118" i="2"/>
  <c r="G118" i="2"/>
  <c r="F118" i="2"/>
  <c r="A118" i="2"/>
  <c r="J117" i="2"/>
  <c r="H117" i="2"/>
  <c r="G117" i="2"/>
  <c r="F117" i="2"/>
  <c r="A117" i="2"/>
  <c r="J116" i="2"/>
  <c r="H116" i="2"/>
  <c r="G116" i="2"/>
  <c r="F116" i="2"/>
  <c r="A116" i="2"/>
  <c r="J115" i="2"/>
  <c r="H115" i="2"/>
  <c r="G115" i="2"/>
  <c r="F115" i="2"/>
  <c r="A115" i="2"/>
  <c r="J114" i="2"/>
  <c r="H114" i="2"/>
  <c r="G114" i="2"/>
  <c r="F114" i="2"/>
  <c r="A114" i="2"/>
  <c r="J113" i="2"/>
  <c r="H113" i="2"/>
  <c r="G113" i="2"/>
  <c r="F113" i="2"/>
  <c r="A113" i="2"/>
  <c r="J112" i="2"/>
  <c r="H112" i="2"/>
  <c r="G112" i="2"/>
  <c r="F112" i="2"/>
  <c r="A112" i="2"/>
  <c r="J111" i="2"/>
  <c r="H111" i="2"/>
  <c r="G111" i="2"/>
  <c r="F111" i="2"/>
  <c r="A111" i="2"/>
  <c r="J110" i="2"/>
  <c r="H110" i="2"/>
  <c r="G110" i="2"/>
  <c r="F110" i="2"/>
  <c r="A110" i="2"/>
  <c r="J109" i="2"/>
  <c r="H109" i="2"/>
  <c r="G109" i="2"/>
  <c r="F109" i="2"/>
  <c r="A109" i="2"/>
  <c r="J108" i="2"/>
  <c r="H108" i="2"/>
  <c r="G108" i="2"/>
  <c r="F108" i="2"/>
  <c r="A108" i="2"/>
  <c r="J107" i="2"/>
  <c r="H107" i="2"/>
  <c r="G107" i="2"/>
  <c r="F107" i="2"/>
  <c r="A107" i="2"/>
  <c r="J106" i="2"/>
  <c r="H106" i="2"/>
  <c r="G106" i="2"/>
  <c r="F106" i="2"/>
  <c r="A106" i="2"/>
  <c r="J105" i="2"/>
  <c r="H105" i="2"/>
  <c r="G105" i="2"/>
  <c r="F105" i="2"/>
  <c r="A105" i="2"/>
  <c r="J104" i="2"/>
  <c r="H104" i="2"/>
  <c r="G104" i="2"/>
  <c r="F104" i="2"/>
  <c r="A104" i="2"/>
  <c r="J103" i="2"/>
  <c r="H103" i="2"/>
  <c r="G103" i="2"/>
  <c r="F103" i="2"/>
  <c r="A103" i="2"/>
  <c r="J102" i="2"/>
  <c r="H102" i="2"/>
  <c r="G102" i="2"/>
  <c r="F102" i="2"/>
  <c r="A102" i="2"/>
  <c r="J101" i="2"/>
  <c r="H101" i="2"/>
  <c r="G101" i="2"/>
  <c r="F101" i="2"/>
  <c r="A101" i="2"/>
  <c r="J100" i="2"/>
  <c r="H100" i="2"/>
  <c r="G100" i="2"/>
  <c r="F100" i="2"/>
  <c r="A100" i="2"/>
  <c r="J99" i="2"/>
  <c r="H99" i="2"/>
  <c r="G99" i="2"/>
  <c r="F99" i="2"/>
  <c r="A99" i="2"/>
  <c r="J98" i="2"/>
  <c r="H98" i="2"/>
  <c r="G98" i="2"/>
  <c r="F98" i="2"/>
  <c r="A98" i="2"/>
  <c r="J97" i="2"/>
  <c r="H97" i="2"/>
  <c r="G97" i="2"/>
  <c r="F97" i="2"/>
  <c r="A97" i="2"/>
  <c r="J96" i="2"/>
  <c r="H96" i="2"/>
  <c r="G96" i="2"/>
  <c r="F96" i="2"/>
  <c r="A96" i="2"/>
  <c r="J95" i="2"/>
  <c r="H95" i="2"/>
  <c r="G95" i="2"/>
  <c r="F95" i="2"/>
  <c r="A95" i="2"/>
  <c r="J94" i="2"/>
  <c r="H94" i="2"/>
  <c r="G94" i="2"/>
  <c r="F94" i="2"/>
  <c r="A94" i="2"/>
  <c r="J93" i="2"/>
  <c r="H93" i="2"/>
  <c r="G93" i="2"/>
  <c r="F93" i="2"/>
  <c r="A93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J92" i="2"/>
  <c r="H92" i="2"/>
  <c r="G92" i="2"/>
  <c r="F92" i="2"/>
  <c r="J91" i="2"/>
  <c r="H91" i="2"/>
  <c r="G91" i="2"/>
  <c r="F91" i="2"/>
  <c r="J90" i="2"/>
  <c r="H90" i="2"/>
  <c r="G90" i="2"/>
  <c r="F90" i="2"/>
  <c r="J89" i="2"/>
  <c r="H89" i="2"/>
  <c r="G89" i="2"/>
  <c r="F89" i="2"/>
  <c r="J88" i="2"/>
  <c r="H88" i="2"/>
  <c r="G88" i="2"/>
  <c r="F88" i="2"/>
  <c r="J87" i="2"/>
  <c r="H87" i="2"/>
  <c r="G87" i="2"/>
  <c r="F87" i="2"/>
  <c r="J86" i="2"/>
  <c r="H86" i="2"/>
  <c r="G86" i="2"/>
  <c r="F86" i="2"/>
  <c r="J85" i="2"/>
  <c r="H85" i="2"/>
  <c r="G85" i="2"/>
  <c r="F85" i="2"/>
  <c r="J84" i="2"/>
  <c r="H84" i="2"/>
  <c r="G84" i="2"/>
  <c r="F84" i="2"/>
  <c r="J83" i="2"/>
  <c r="H83" i="2"/>
  <c r="G83" i="2"/>
  <c r="F83" i="2"/>
  <c r="J82" i="2"/>
  <c r="H82" i="2"/>
  <c r="G82" i="2"/>
  <c r="F82" i="2"/>
  <c r="J81" i="2"/>
  <c r="H81" i="2"/>
  <c r="G81" i="2"/>
  <c r="F81" i="2"/>
  <c r="J80" i="2"/>
  <c r="H80" i="2"/>
  <c r="G80" i="2"/>
  <c r="F80" i="2"/>
  <c r="J79" i="2"/>
  <c r="H79" i="2"/>
  <c r="G79" i="2"/>
  <c r="F79" i="2"/>
  <c r="J78" i="2"/>
  <c r="H78" i="2"/>
  <c r="G78" i="2"/>
  <c r="F78" i="2"/>
  <c r="J77" i="2"/>
  <c r="H77" i="2"/>
  <c r="G77" i="2"/>
  <c r="F77" i="2"/>
  <c r="J76" i="2"/>
  <c r="H76" i="2"/>
  <c r="G76" i="2"/>
  <c r="F76" i="2"/>
  <c r="J75" i="2"/>
  <c r="H75" i="2"/>
  <c r="G75" i="2"/>
  <c r="F75" i="2"/>
  <c r="J74" i="2"/>
  <c r="H74" i="2"/>
  <c r="G74" i="2"/>
  <c r="J73" i="2"/>
  <c r="H73" i="2"/>
  <c r="G73" i="2"/>
  <c r="J72" i="2"/>
  <c r="H72" i="2"/>
  <c r="G72" i="2"/>
  <c r="J71" i="2"/>
  <c r="H71" i="2"/>
  <c r="G71" i="2"/>
  <c r="J70" i="2"/>
  <c r="H70" i="2"/>
  <c r="G70" i="2"/>
  <c r="J69" i="2"/>
  <c r="H69" i="2"/>
  <c r="G69" i="2"/>
  <c r="J68" i="2"/>
  <c r="H68" i="2"/>
  <c r="G68" i="2"/>
  <c r="F68" i="2"/>
  <c r="J67" i="2"/>
  <c r="H67" i="2"/>
  <c r="G67" i="2"/>
  <c r="F67" i="2"/>
  <c r="J66" i="2"/>
  <c r="H66" i="2"/>
  <c r="G66" i="2"/>
  <c r="F66" i="2"/>
  <c r="J65" i="2"/>
  <c r="H65" i="2"/>
  <c r="G65" i="2"/>
  <c r="F65" i="2"/>
  <c r="J64" i="2"/>
  <c r="H64" i="2"/>
  <c r="G64" i="2"/>
  <c r="F64" i="2"/>
  <c r="J63" i="2"/>
  <c r="H63" i="2"/>
  <c r="G63" i="2"/>
  <c r="F63" i="2"/>
  <c r="A58" i="2"/>
  <c r="A59" i="2"/>
  <c r="A60" i="2"/>
  <c r="A61" i="2"/>
  <c r="A62" i="2"/>
  <c r="J62" i="2"/>
  <c r="H62" i="2"/>
  <c r="G62" i="2"/>
  <c r="F62" i="2"/>
  <c r="J61" i="2"/>
  <c r="H61" i="2"/>
  <c r="G61" i="2"/>
  <c r="F61" i="2"/>
  <c r="J60" i="2"/>
  <c r="H60" i="2"/>
  <c r="G60" i="2"/>
  <c r="F60" i="2"/>
  <c r="J59" i="2"/>
  <c r="H59" i="2"/>
  <c r="G59" i="2"/>
  <c r="F59" i="2"/>
  <c r="J58" i="2"/>
  <c r="H58" i="2"/>
  <c r="G58" i="2"/>
  <c r="F58" i="2"/>
  <c r="H219" i="2"/>
  <c r="A219" i="2"/>
  <c r="B249" i="2"/>
  <c r="H227" i="2"/>
  <c r="A227" i="2"/>
  <c r="B257" i="2"/>
  <c r="H235" i="2"/>
  <c r="A235" i="2"/>
  <c r="B265" i="2"/>
  <c r="H204" i="2"/>
  <c r="B234" i="2"/>
  <c r="H200" i="2"/>
  <c r="B230" i="2"/>
  <c r="H192" i="2"/>
  <c r="B222" i="2"/>
  <c r="H188" i="2"/>
  <c r="B218" i="2"/>
  <c r="H184" i="2"/>
  <c r="B214" i="2"/>
  <c r="H215" i="2"/>
  <c r="A215" i="2"/>
  <c r="B245" i="2"/>
  <c r="H223" i="2"/>
  <c r="A223" i="2"/>
  <c r="B253" i="2"/>
  <c r="H231" i="2"/>
  <c r="A231" i="2"/>
  <c r="B261" i="2"/>
  <c r="B269" i="2"/>
  <c r="H239" i="2"/>
  <c r="A239" i="2"/>
  <c r="A154" i="2"/>
  <c r="H158" i="2"/>
  <c r="A166" i="2"/>
  <c r="H174" i="2"/>
  <c r="A185" i="2"/>
  <c r="H185" i="2"/>
  <c r="A189" i="2"/>
  <c r="H189" i="2"/>
  <c r="A193" i="2"/>
  <c r="H193" i="2"/>
  <c r="B196" i="2"/>
  <c r="A197" i="2"/>
  <c r="H197" i="2"/>
  <c r="A201" i="2"/>
  <c r="H201" i="2"/>
  <c r="A205" i="2"/>
  <c r="H205" i="2"/>
  <c r="B208" i="2"/>
  <c r="A209" i="2"/>
  <c r="H209" i="2"/>
  <c r="B212" i="2"/>
  <c r="B213" i="2"/>
  <c r="B217" i="2"/>
  <c r="B221" i="2"/>
  <c r="B225" i="2"/>
  <c r="B229" i="2"/>
  <c r="B233" i="2"/>
  <c r="B237" i="2"/>
  <c r="B241" i="2"/>
  <c r="A183" i="2"/>
  <c r="B186" i="2"/>
  <c r="A187" i="2"/>
  <c r="B190" i="2"/>
  <c r="A191" i="2"/>
  <c r="B194" i="2"/>
  <c r="A195" i="2"/>
  <c r="B198" i="2"/>
  <c r="A199" i="2"/>
  <c r="B202" i="2"/>
  <c r="A203" i="2"/>
  <c r="B206" i="2"/>
  <c r="A207" i="2"/>
  <c r="B210" i="2"/>
  <c r="A211" i="2"/>
  <c r="A214" i="2"/>
  <c r="A218" i="2"/>
  <c r="A222" i="2"/>
  <c r="A230" i="2"/>
  <c r="A234" i="2"/>
  <c r="A184" i="2"/>
  <c r="A186" i="2"/>
  <c r="A188" i="2"/>
  <c r="A190" i="2"/>
  <c r="A192" i="2"/>
  <c r="A194" i="2"/>
  <c r="A196" i="2"/>
  <c r="A198" i="2"/>
  <c r="A200" i="2"/>
  <c r="A202" i="2"/>
  <c r="A204" i="2"/>
  <c r="A206" i="2"/>
  <c r="A208" i="2"/>
  <c r="A210" i="2"/>
  <c r="A212" i="2"/>
  <c r="H156" i="2"/>
  <c r="H160" i="2"/>
  <c r="H164" i="2"/>
  <c r="H168" i="2"/>
  <c r="H172" i="2"/>
  <c r="H176" i="2"/>
  <c r="H180" i="2"/>
  <c r="H206" i="2"/>
  <c r="B236" i="2"/>
  <c r="H198" i="2"/>
  <c r="B228" i="2"/>
  <c r="H190" i="2"/>
  <c r="B220" i="2"/>
  <c r="B271" i="2"/>
  <c r="H241" i="2"/>
  <c r="A241" i="2"/>
  <c r="B255" i="2"/>
  <c r="H225" i="2"/>
  <c r="A225" i="2"/>
  <c r="H212" i="2"/>
  <c r="B242" i="2"/>
  <c r="H261" i="2"/>
  <c r="A261" i="2"/>
  <c r="B291" i="2"/>
  <c r="B267" i="2"/>
  <c r="H237" i="2"/>
  <c r="A237" i="2"/>
  <c r="B251" i="2"/>
  <c r="H221" i="2"/>
  <c r="A221" i="2"/>
  <c r="H214" i="2"/>
  <c r="B244" i="2"/>
  <c r="H222" i="2"/>
  <c r="B252" i="2"/>
  <c r="H234" i="2"/>
  <c r="B264" i="2"/>
  <c r="B279" i="2"/>
  <c r="H249" i="2"/>
  <c r="A249" i="2"/>
  <c r="H210" i="2"/>
  <c r="B240" i="2"/>
  <c r="H202" i="2"/>
  <c r="B232" i="2"/>
  <c r="H194" i="2"/>
  <c r="B224" i="2"/>
  <c r="H186" i="2"/>
  <c r="B216" i="2"/>
  <c r="B263" i="2"/>
  <c r="H233" i="2"/>
  <c r="A233" i="2"/>
  <c r="B247" i="2"/>
  <c r="H217" i="2"/>
  <c r="A217" i="2"/>
  <c r="H196" i="2"/>
  <c r="B226" i="2"/>
  <c r="B275" i="2"/>
  <c r="H245" i="2"/>
  <c r="A245" i="2"/>
  <c r="B287" i="2"/>
  <c r="H257" i="2"/>
  <c r="A257" i="2"/>
  <c r="B259" i="2"/>
  <c r="H229" i="2"/>
  <c r="A229" i="2"/>
  <c r="B243" i="2"/>
  <c r="H213" i="2"/>
  <c r="A213" i="2"/>
  <c r="H208" i="2"/>
  <c r="B238" i="2"/>
  <c r="H269" i="2"/>
  <c r="A269" i="2"/>
  <c r="B299" i="2"/>
  <c r="B283" i="2"/>
  <c r="H253" i="2"/>
  <c r="A253" i="2"/>
  <c r="H218" i="2"/>
  <c r="B248" i="2"/>
  <c r="H230" i="2"/>
  <c r="B260" i="2"/>
  <c r="H265" i="2"/>
  <c r="A265" i="2"/>
  <c r="B295" i="2"/>
  <c r="F48" i="2"/>
  <c r="G48" i="2"/>
  <c r="H48" i="2"/>
  <c r="J48" i="2"/>
  <c r="F49" i="2"/>
  <c r="G49" i="2"/>
  <c r="H49" i="2"/>
  <c r="J49" i="2"/>
  <c r="F50" i="2"/>
  <c r="G50" i="2"/>
  <c r="H50" i="2"/>
  <c r="J50" i="2"/>
  <c r="F51" i="2"/>
  <c r="G51" i="2"/>
  <c r="H51" i="2"/>
  <c r="J51" i="2"/>
  <c r="F52" i="2"/>
  <c r="G52" i="2"/>
  <c r="H52" i="2"/>
  <c r="J52" i="2"/>
  <c r="F53" i="2"/>
  <c r="G53" i="2"/>
  <c r="H53" i="2"/>
  <c r="J53" i="2"/>
  <c r="F54" i="2"/>
  <c r="G54" i="2"/>
  <c r="H54" i="2"/>
  <c r="J54" i="2"/>
  <c r="F55" i="2"/>
  <c r="G55" i="2"/>
  <c r="H55" i="2"/>
  <c r="J55" i="2"/>
  <c r="F56" i="2"/>
  <c r="G56" i="2"/>
  <c r="H56" i="2"/>
  <c r="J56" i="2"/>
  <c r="F57" i="2"/>
  <c r="G57" i="2"/>
  <c r="H57" i="2"/>
  <c r="J5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F36" i="2"/>
  <c r="G36" i="2"/>
  <c r="H36" i="2"/>
  <c r="J36" i="2"/>
  <c r="F37" i="2"/>
  <c r="G37" i="2"/>
  <c r="H37" i="2"/>
  <c r="J37" i="2"/>
  <c r="F38" i="2"/>
  <c r="G38" i="2"/>
  <c r="H38" i="2"/>
  <c r="J38" i="2"/>
  <c r="F39" i="2"/>
  <c r="G39" i="2"/>
  <c r="H39" i="2"/>
  <c r="J39" i="2"/>
  <c r="F40" i="2"/>
  <c r="G40" i="2"/>
  <c r="H40" i="2"/>
  <c r="J40" i="2"/>
  <c r="F41" i="2"/>
  <c r="G41" i="2"/>
  <c r="H41" i="2"/>
  <c r="J41" i="2"/>
  <c r="F42" i="2"/>
  <c r="G42" i="2"/>
  <c r="H42" i="2"/>
  <c r="J42" i="2"/>
  <c r="F43" i="2"/>
  <c r="G43" i="2"/>
  <c r="H43" i="2"/>
  <c r="J43" i="2"/>
  <c r="F44" i="2"/>
  <c r="G44" i="2"/>
  <c r="H44" i="2"/>
  <c r="J44" i="2"/>
  <c r="F45" i="2"/>
  <c r="G45" i="2"/>
  <c r="H45" i="2"/>
  <c r="J45" i="2"/>
  <c r="F46" i="2"/>
  <c r="G46" i="2"/>
  <c r="H46" i="2"/>
  <c r="J46" i="2"/>
  <c r="F47" i="2"/>
  <c r="G47" i="2"/>
  <c r="H47" i="2"/>
  <c r="J47" i="2"/>
  <c r="F14" i="2"/>
  <c r="G14" i="2"/>
  <c r="H14" i="2"/>
  <c r="J14" i="2"/>
  <c r="F15" i="2"/>
  <c r="G15" i="2"/>
  <c r="H15" i="2"/>
  <c r="J15" i="2"/>
  <c r="F16" i="2"/>
  <c r="G16" i="2"/>
  <c r="H16" i="2"/>
  <c r="J16" i="2"/>
  <c r="F17" i="2"/>
  <c r="G17" i="2"/>
  <c r="H17" i="2"/>
  <c r="J17" i="2"/>
  <c r="F18" i="2"/>
  <c r="G18" i="2"/>
  <c r="H18" i="2"/>
  <c r="J18" i="2"/>
  <c r="F19" i="2"/>
  <c r="G19" i="2"/>
  <c r="H19" i="2"/>
  <c r="J19" i="2"/>
  <c r="F20" i="2"/>
  <c r="G20" i="2"/>
  <c r="H20" i="2"/>
  <c r="J20" i="2"/>
  <c r="F21" i="2"/>
  <c r="G21" i="2"/>
  <c r="H21" i="2"/>
  <c r="J21" i="2"/>
  <c r="F22" i="2"/>
  <c r="G22" i="2"/>
  <c r="H22" i="2"/>
  <c r="J22" i="2"/>
  <c r="F23" i="2"/>
  <c r="G23" i="2"/>
  <c r="H23" i="2"/>
  <c r="J23" i="2"/>
  <c r="F24" i="2"/>
  <c r="G24" i="2"/>
  <c r="H24" i="2"/>
  <c r="J24" i="2"/>
  <c r="F25" i="2"/>
  <c r="G25" i="2"/>
  <c r="H25" i="2"/>
  <c r="J25" i="2"/>
  <c r="F26" i="2"/>
  <c r="G26" i="2"/>
  <c r="H26" i="2"/>
  <c r="J26" i="2"/>
  <c r="F27" i="2"/>
  <c r="G27" i="2"/>
  <c r="H27" i="2"/>
  <c r="J27" i="2"/>
  <c r="F28" i="2"/>
  <c r="G28" i="2"/>
  <c r="H28" i="2"/>
  <c r="J28" i="2"/>
  <c r="F29" i="2"/>
  <c r="G29" i="2"/>
  <c r="H29" i="2"/>
  <c r="J29" i="2"/>
  <c r="F30" i="2"/>
  <c r="G30" i="2"/>
  <c r="H30" i="2"/>
  <c r="J30" i="2"/>
  <c r="F31" i="2"/>
  <c r="G31" i="2"/>
  <c r="H31" i="2"/>
  <c r="J31" i="2"/>
  <c r="F32" i="2"/>
  <c r="G32" i="2"/>
  <c r="H32" i="2"/>
  <c r="J32" i="2"/>
  <c r="F33" i="2"/>
  <c r="G33" i="2"/>
  <c r="H33" i="2"/>
  <c r="J33" i="2"/>
  <c r="F34" i="2"/>
  <c r="G34" i="2"/>
  <c r="H34" i="2"/>
  <c r="J34" i="2"/>
  <c r="F35" i="2"/>
  <c r="G35" i="2"/>
  <c r="H35" i="2"/>
  <c r="J35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F10" i="2"/>
  <c r="G10" i="2"/>
  <c r="H10" i="2"/>
  <c r="F11" i="2"/>
  <c r="G11" i="2"/>
  <c r="H11" i="2"/>
  <c r="F12" i="2"/>
  <c r="G12" i="2"/>
  <c r="H12" i="2"/>
  <c r="F13" i="2"/>
  <c r="G13" i="2"/>
  <c r="H13" i="2"/>
  <c r="H7" i="2"/>
  <c r="G7" i="2"/>
  <c r="F7" i="2"/>
  <c r="H6" i="2"/>
  <c r="G6" i="2"/>
  <c r="F6" i="2"/>
  <c r="J4" i="2"/>
  <c r="J5" i="2"/>
  <c r="J6" i="2"/>
  <c r="J7" i="2"/>
  <c r="J8" i="2"/>
  <c r="J9" i="2"/>
  <c r="J10" i="2"/>
  <c r="J11" i="2"/>
  <c r="J12" i="2"/>
  <c r="J13" i="2"/>
  <c r="J3" i="2"/>
  <c r="A10" i="2"/>
  <c r="A11" i="2"/>
  <c r="A12" i="2"/>
  <c r="A13" i="2"/>
  <c r="H4" i="2"/>
  <c r="H5" i="2"/>
  <c r="H8" i="2"/>
  <c r="H9" i="2"/>
  <c r="H3" i="2"/>
  <c r="F4" i="2"/>
  <c r="G4" i="2"/>
  <c r="F5" i="2"/>
  <c r="G5" i="2"/>
  <c r="F8" i="2"/>
  <c r="G8" i="2"/>
  <c r="F9" i="2"/>
  <c r="G9" i="2"/>
  <c r="G3" i="2"/>
  <c r="F3" i="2"/>
  <c r="H260" i="2"/>
  <c r="B290" i="2"/>
  <c r="A260" i="2"/>
  <c r="B317" i="2"/>
  <c r="H287" i="2"/>
  <c r="A287" i="2"/>
  <c r="H226" i="2"/>
  <c r="B256" i="2"/>
  <c r="A226" i="2"/>
  <c r="H247" i="2"/>
  <c r="A247" i="2"/>
  <c r="B277" i="2"/>
  <c r="H216" i="2"/>
  <c r="B246" i="2"/>
  <c r="A216" i="2"/>
  <c r="H232" i="2"/>
  <c r="B262" i="2"/>
  <c r="A232" i="2"/>
  <c r="H228" i="2"/>
  <c r="B258" i="2"/>
  <c r="A228" i="2"/>
  <c r="B325" i="2"/>
  <c r="H295" i="2"/>
  <c r="A295" i="2"/>
  <c r="B289" i="2"/>
  <c r="H259" i="2"/>
  <c r="A259" i="2"/>
  <c r="H252" i="2"/>
  <c r="B282" i="2"/>
  <c r="A252" i="2"/>
  <c r="B301" i="2"/>
  <c r="H271" i="2"/>
  <c r="A271" i="2"/>
  <c r="H248" i="2"/>
  <c r="B278" i="2"/>
  <c r="A248" i="2"/>
  <c r="B313" i="2"/>
  <c r="H283" i="2"/>
  <c r="A283" i="2"/>
  <c r="H238" i="2"/>
  <c r="B268" i="2"/>
  <c r="A238" i="2"/>
  <c r="B273" i="2"/>
  <c r="H243" i="2"/>
  <c r="A243" i="2"/>
  <c r="H224" i="2"/>
  <c r="B254" i="2"/>
  <c r="A224" i="2"/>
  <c r="H240" i="2"/>
  <c r="B270" i="2"/>
  <c r="A240" i="2"/>
  <c r="B309" i="2"/>
  <c r="H279" i="2"/>
  <c r="A279" i="2"/>
  <c r="B297" i="2"/>
  <c r="H267" i="2"/>
  <c r="A267" i="2"/>
  <c r="H242" i="2"/>
  <c r="B272" i="2"/>
  <c r="A242" i="2"/>
  <c r="B285" i="2"/>
  <c r="H255" i="2"/>
  <c r="A255" i="2"/>
  <c r="H220" i="2"/>
  <c r="B250" i="2"/>
  <c r="A220" i="2"/>
  <c r="H236" i="2"/>
  <c r="B266" i="2"/>
  <c r="A236" i="2"/>
  <c r="B329" i="2"/>
  <c r="H299" i="2"/>
  <c r="A299" i="2"/>
  <c r="B305" i="2"/>
  <c r="H275" i="2"/>
  <c r="A275" i="2"/>
  <c r="B293" i="2"/>
  <c r="H263" i="2"/>
  <c r="A263" i="2"/>
  <c r="H264" i="2"/>
  <c r="B294" i="2"/>
  <c r="A264" i="2"/>
  <c r="H244" i="2"/>
  <c r="B274" i="2"/>
  <c r="A244" i="2"/>
  <c r="H251" i="2"/>
  <c r="A251" i="2"/>
  <c r="B281" i="2"/>
  <c r="B321" i="2"/>
  <c r="H291" i="2"/>
  <c r="A291" i="2"/>
  <c r="A4" i="2"/>
  <c r="A5" i="2"/>
  <c r="A6" i="2"/>
  <c r="A7" i="2"/>
  <c r="A8" i="2"/>
  <c r="A9" i="2"/>
  <c r="A3" i="2"/>
  <c r="B351" i="2"/>
  <c r="H321" i="2"/>
  <c r="A321" i="2"/>
  <c r="H294" i="2"/>
  <c r="B324" i="2"/>
  <c r="A294" i="2"/>
  <c r="H293" i="2"/>
  <c r="A293" i="2"/>
  <c r="B323" i="2"/>
  <c r="H266" i="2"/>
  <c r="B296" i="2"/>
  <c r="A266" i="2"/>
  <c r="H309" i="2"/>
  <c r="A309" i="2"/>
  <c r="B339" i="2"/>
  <c r="H258" i="2"/>
  <c r="B288" i="2"/>
  <c r="A258" i="2"/>
  <c r="H277" i="2"/>
  <c r="A277" i="2"/>
  <c r="B307" i="2"/>
  <c r="H256" i="2"/>
  <c r="B286" i="2"/>
  <c r="A256" i="2"/>
  <c r="H317" i="2"/>
  <c r="A317" i="2"/>
  <c r="B347" i="2"/>
  <c r="H281" i="2"/>
  <c r="A281" i="2"/>
  <c r="B311" i="2"/>
  <c r="H274" i="2"/>
  <c r="B304" i="2"/>
  <c r="A274" i="2"/>
  <c r="H272" i="2"/>
  <c r="B302" i="2"/>
  <c r="A272" i="2"/>
  <c r="H297" i="2"/>
  <c r="A297" i="2"/>
  <c r="B327" i="2"/>
  <c r="H254" i="2"/>
  <c r="B284" i="2"/>
  <c r="A254" i="2"/>
  <c r="H273" i="2"/>
  <c r="A273" i="2"/>
  <c r="B303" i="2"/>
  <c r="H278" i="2"/>
  <c r="B308" i="2"/>
  <c r="A278" i="2"/>
  <c r="H301" i="2"/>
  <c r="A301" i="2"/>
  <c r="B331" i="2"/>
  <c r="H329" i="2"/>
  <c r="A329" i="2"/>
  <c r="B359" i="2"/>
  <c r="H270" i="2"/>
  <c r="B300" i="2"/>
  <c r="A270" i="2"/>
  <c r="H325" i="2"/>
  <c r="A325" i="2"/>
  <c r="B355" i="2"/>
  <c r="H246" i="2"/>
  <c r="B276" i="2"/>
  <c r="A246" i="2"/>
  <c r="H290" i="2"/>
  <c r="B320" i="2"/>
  <c r="A290" i="2"/>
  <c r="H305" i="2"/>
  <c r="A305" i="2"/>
  <c r="B335" i="2"/>
  <c r="H250" i="2"/>
  <c r="B280" i="2"/>
  <c r="A250" i="2"/>
  <c r="H285" i="2"/>
  <c r="A285" i="2"/>
  <c r="B315" i="2"/>
  <c r="H268" i="2"/>
  <c r="B298" i="2"/>
  <c r="A268" i="2"/>
  <c r="H313" i="2"/>
  <c r="A313" i="2"/>
  <c r="B343" i="2"/>
  <c r="H282" i="2"/>
  <c r="B312" i="2"/>
  <c r="A282" i="2"/>
  <c r="H289" i="2"/>
  <c r="A289" i="2"/>
  <c r="B319" i="2"/>
  <c r="H262" i="2"/>
  <c r="B292" i="2"/>
  <c r="A262" i="2"/>
  <c r="H355" i="2"/>
  <c r="A355" i="2"/>
  <c r="B385" i="2"/>
  <c r="H300" i="2"/>
  <c r="B330" i="2"/>
  <c r="A300" i="2"/>
  <c r="H304" i="2"/>
  <c r="B334" i="2"/>
  <c r="A304" i="2"/>
  <c r="B349" i="2"/>
  <c r="H319" i="2"/>
  <c r="A319" i="2"/>
  <c r="H312" i="2"/>
  <c r="B342" i="2"/>
  <c r="A312" i="2"/>
  <c r="B345" i="2"/>
  <c r="H315" i="2"/>
  <c r="A315" i="2"/>
  <c r="H280" i="2"/>
  <c r="B310" i="2"/>
  <c r="A280" i="2"/>
  <c r="B361" i="2"/>
  <c r="H331" i="2"/>
  <c r="A331" i="2"/>
  <c r="H308" i="2"/>
  <c r="B338" i="2"/>
  <c r="A308" i="2"/>
  <c r="B357" i="2"/>
  <c r="H327" i="2"/>
  <c r="A327" i="2"/>
  <c r="H302" i="2"/>
  <c r="B332" i="2"/>
  <c r="A302" i="2"/>
  <c r="B377" i="2"/>
  <c r="H347" i="2"/>
  <c r="A347" i="2"/>
  <c r="H286" i="2"/>
  <c r="B316" i="2"/>
  <c r="A286" i="2"/>
  <c r="B369" i="2"/>
  <c r="H339" i="2"/>
  <c r="A339" i="2"/>
  <c r="H296" i="2"/>
  <c r="B326" i="2"/>
  <c r="A296" i="2"/>
  <c r="H276" i="2"/>
  <c r="B306" i="2"/>
  <c r="A276" i="2"/>
  <c r="H359" i="2"/>
  <c r="A359" i="2"/>
  <c r="B389" i="2"/>
  <c r="B341" i="2"/>
  <c r="H311" i="2"/>
  <c r="A311" i="2"/>
  <c r="H292" i="2"/>
  <c r="B322" i="2"/>
  <c r="A292" i="2"/>
  <c r="B373" i="2"/>
  <c r="H343" i="2"/>
  <c r="A343" i="2"/>
  <c r="H298" i="2"/>
  <c r="B328" i="2"/>
  <c r="A298" i="2"/>
  <c r="B365" i="2"/>
  <c r="H335" i="2"/>
  <c r="A335" i="2"/>
  <c r="H320" i="2"/>
  <c r="B350" i="2"/>
  <c r="A320" i="2"/>
  <c r="B333" i="2"/>
  <c r="H303" i="2"/>
  <c r="A303" i="2"/>
  <c r="H284" i="2"/>
  <c r="B314" i="2"/>
  <c r="A284" i="2"/>
  <c r="B337" i="2"/>
  <c r="H307" i="2"/>
  <c r="A307" i="2"/>
  <c r="H288" i="2"/>
  <c r="B318" i="2"/>
  <c r="A288" i="2"/>
  <c r="B353" i="2"/>
  <c r="H323" i="2"/>
  <c r="A323" i="2"/>
  <c r="H324" i="2"/>
  <c r="B354" i="2"/>
  <c r="A324" i="2"/>
  <c r="H351" i="2"/>
  <c r="A351" i="2"/>
  <c r="B381" i="2"/>
  <c r="H318" i="2"/>
  <c r="B348" i="2"/>
  <c r="A318" i="2"/>
  <c r="B367" i="2"/>
  <c r="H337" i="2"/>
  <c r="A337" i="2"/>
  <c r="H350" i="2"/>
  <c r="B380" i="2"/>
  <c r="A350" i="2"/>
  <c r="B395" i="2"/>
  <c r="H365" i="2"/>
  <c r="A365" i="2"/>
  <c r="H322" i="2"/>
  <c r="B352" i="2"/>
  <c r="A322" i="2"/>
  <c r="H341" i="2"/>
  <c r="A341" i="2"/>
  <c r="B371" i="2"/>
  <c r="H326" i="2"/>
  <c r="B356" i="2"/>
  <c r="A326" i="2"/>
  <c r="B399" i="2"/>
  <c r="H369" i="2"/>
  <c r="A369" i="2"/>
  <c r="H332" i="2"/>
  <c r="B362" i="2"/>
  <c r="A332" i="2"/>
  <c r="B387" i="2"/>
  <c r="H357" i="2"/>
  <c r="A357" i="2"/>
  <c r="H310" i="2"/>
  <c r="B340" i="2"/>
  <c r="A310" i="2"/>
  <c r="H345" i="2"/>
  <c r="A345" i="2"/>
  <c r="B375" i="2"/>
  <c r="H334" i="2"/>
  <c r="B364" i="2"/>
  <c r="A334" i="2"/>
  <c r="B411" i="2"/>
  <c r="H381" i="2"/>
  <c r="A381" i="2"/>
  <c r="B419" i="2"/>
  <c r="H389" i="2"/>
  <c r="A389" i="2"/>
  <c r="H306" i="2"/>
  <c r="B336" i="2"/>
  <c r="A306" i="2"/>
  <c r="H385" i="2"/>
  <c r="A385" i="2"/>
  <c r="B415" i="2"/>
  <c r="H354" i="2"/>
  <c r="B384" i="2"/>
  <c r="A354" i="2"/>
  <c r="B383" i="2"/>
  <c r="H353" i="2"/>
  <c r="A353" i="2"/>
  <c r="H314" i="2"/>
  <c r="B344" i="2"/>
  <c r="A314" i="2"/>
  <c r="B363" i="2"/>
  <c r="H333" i="2"/>
  <c r="A333" i="2"/>
  <c r="H328" i="2"/>
  <c r="B358" i="2"/>
  <c r="A328" i="2"/>
  <c r="B403" i="2"/>
  <c r="H373" i="2"/>
  <c r="A373" i="2"/>
  <c r="H316" i="2"/>
  <c r="B346" i="2"/>
  <c r="A316" i="2"/>
  <c r="B407" i="2"/>
  <c r="H377" i="2"/>
  <c r="A377" i="2"/>
  <c r="H338" i="2"/>
  <c r="B368" i="2"/>
  <c r="A338" i="2"/>
  <c r="B391" i="2"/>
  <c r="H361" i="2"/>
  <c r="A361" i="2"/>
  <c r="H342" i="2"/>
  <c r="B372" i="2"/>
  <c r="A342" i="2"/>
  <c r="B379" i="2"/>
  <c r="H349" i="2"/>
  <c r="A349" i="2"/>
  <c r="H330" i="2"/>
  <c r="B360" i="2"/>
  <c r="A330" i="2"/>
  <c r="B441" i="2"/>
  <c r="H411" i="2"/>
  <c r="A411" i="2"/>
  <c r="H375" i="2"/>
  <c r="A375" i="2"/>
  <c r="B405" i="2"/>
  <c r="H340" i="2"/>
  <c r="B370" i="2"/>
  <c r="A340" i="2"/>
  <c r="H387" i="2"/>
  <c r="A387" i="2"/>
  <c r="B417" i="2"/>
  <c r="H356" i="2"/>
  <c r="B386" i="2"/>
  <c r="A356" i="2"/>
  <c r="H380" i="2"/>
  <c r="B410" i="2"/>
  <c r="A380" i="2"/>
  <c r="H367" i="2"/>
  <c r="A367" i="2"/>
  <c r="B397" i="2"/>
  <c r="H372" i="2"/>
  <c r="B402" i="2"/>
  <c r="A372" i="2"/>
  <c r="B421" i="2"/>
  <c r="H391" i="2"/>
  <c r="A391" i="2"/>
  <c r="H346" i="2"/>
  <c r="B376" i="2"/>
  <c r="A346" i="2"/>
  <c r="B433" i="2"/>
  <c r="H403" i="2"/>
  <c r="A403" i="2"/>
  <c r="H344" i="2"/>
  <c r="B374" i="2"/>
  <c r="A344" i="2"/>
  <c r="H383" i="2"/>
  <c r="A383" i="2"/>
  <c r="B413" i="2"/>
  <c r="B445" i="2"/>
  <c r="H415" i="2"/>
  <c r="A415" i="2"/>
  <c r="H336" i="2"/>
  <c r="B366" i="2"/>
  <c r="A336" i="2"/>
  <c r="B449" i="2"/>
  <c r="H419" i="2"/>
  <c r="A419" i="2"/>
  <c r="H364" i="2"/>
  <c r="B394" i="2"/>
  <c r="A364" i="2"/>
  <c r="H362" i="2"/>
  <c r="B392" i="2"/>
  <c r="A362" i="2"/>
  <c r="B429" i="2"/>
  <c r="H399" i="2"/>
  <c r="A399" i="2"/>
  <c r="H371" i="2"/>
  <c r="A371" i="2"/>
  <c r="B401" i="2"/>
  <c r="H352" i="2"/>
  <c r="B382" i="2"/>
  <c r="A352" i="2"/>
  <c r="B425" i="2"/>
  <c r="H395" i="2"/>
  <c r="A395" i="2"/>
  <c r="H348" i="2"/>
  <c r="B378" i="2"/>
  <c r="A348" i="2"/>
  <c r="H360" i="2"/>
  <c r="B390" i="2"/>
  <c r="A360" i="2"/>
  <c r="H379" i="2"/>
  <c r="A379" i="2"/>
  <c r="B409" i="2"/>
  <c r="H368" i="2"/>
  <c r="B398" i="2"/>
  <c r="A368" i="2"/>
  <c r="B437" i="2"/>
  <c r="H407" i="2"/>
  <c r="A407" i="2"/>
  <c r="H358" i="2"/>
  <c r="B388" i="2"/>
  <c r="A358" i="2"/>
  <c r="H363" i="2"/>
  <c r="A363" i="2"/>
  <c r="B393" i="2"/>
  <c r="H384" i="2"/>
  <c r="B414" i="2"/>
  <c r="A384" i="2"/>
  <c r="H378" i="2"/>
  <c r="B408" i="2"/>
  <c r="A378" i="2"/>
  <c r="H425" i="2"/>
  <c r="A425" i="2"/>
  <c r="B431" i="2"/>
  <c r="H401" i="2"/>
  <c r="A401" i="2"/>
  <c r="H366" i="2"/>
  <c r="B396" i="2"/>
  <c r="A366" i="2"/>
  <c r="H445" i="2"/>
  <c r="A445" i="2"/>
  <c r="H417" i="2"/>
  <c r="A417" i="2"/>
  <c r="B447" i="2"/>
  <c r="H370" i="2"/>
  <c r="B400" i="2"/>
  <c r="A370" i="2"/>
  <c r="B423" i="2"/>
  <c r="H393" i="2"/>
  <c r="A393" i="2"/>
  <c r="H388" i="2"/>
  <c r="B418" i="2"/>
  <c r="A388" i="2"/>
  <c r="H437" i="2"/>
  <c r="A437" i="2"/>
  <c r="B439" i="2"/>
  <c r="H409" i="2"/>
  <c r="A409" i="2"/>
  <c r="H390" i="2"/>
  <c r="B420" i="2"/>
  <c r="A390" i="2"/>
  <c r="H429" i="2"/>
  <c r="A429" i="2"/>
  <c r="H413" i="2"/>
  <c r="A413" i="2"/>
  <c r="B443" i="2"/>
  <c r="H374" i="2"/>
  <c r="B404" i="2"/>
  <c r="A374" i="2"/>
  <c r="H433" i="2"/>
  <c r="A433" i="2"/>
  <c r="H402" i="2"/>
  <c r="B432" i="2"/>
  <c r="A402" i="2"/>
  <c r="H382" i="2"/>
  <c r="B412" i="2"/>
  <c r="A382" i="2"/>
  <c r="H394" i="2"/>
  <c r="B424" i="2"/>
  <c r="A394" i="2"/>
  <c r="H449" i="2"/>
  <c r="A449" i="2"/>
  <c r="H386" i="2"/>
  <c r="B416" i="2"/>
  <c r="A386" i="2"/>
  <c r="B435" i="2"/>
  <c r="H405" i="2"/>
  <c r="A405" i="2"/>
  <c r="H414" i="2"/>
  <c r="B444" i="2"/>
  <c r="A414" i="2"/>
  <c r="H398" i="2"/>
  <c r="B428" i="2"/>
  <c r="A398" i="2"/>
  <c r="H392" i="2"/>
  <c r="B422" i="2"/>
  <c r="A392" i="2"/>
  <c r="H376" i="2"/>
  <c r="B406" i="2"/>
  <c r="A376" i="2"/>
  <c r="H421" i="2"/>
  <c r="A421" i="2"/>
  <c r="B451" i="2"/>
  <c r="B427" i="2"/>
  <c r="H397" i="2"/>
  <c r="A397" i="2"/>
  <c r="H410" i="2"/>
  <c r="B440" i="2"/>
  <c r="A410" i="2"/>
  <c r="H441" i="2"/>
  <c r="A441" i="2"/>
  <c r="H440" i="2"/>
  <c r="A440" i="2"/>
  <c r="H427" i="2"/>
  <c r="A427" i="2"/>
  <c r="H422" i="2"/>
  <c r="B452" i="2"/>
  <c r="A422" i="2"/>
  <c r="H416" i="2"/>
  <c r="B446" i="2"/>
  <c r="A416" i="2"/>
  <c r="H412" i="2"/>
  <c r="B442" i="2"/>
  <c r="A412" i="2"/>
  <c r="H404" i="2"/>
  <c r="B434" i="2"/>
  <c r="A404" i="2"/>
  <c r="H420" i="2"/>
  <c r="B450" i="2"/>
  <c r="A420" i="2"/>
  <c r="H439" i="2"/>
  <c r="A439" i="2"/>
  <c r="H418" i="2"/>
  <c r="B448" i="2"/>
  <c r="A418" i="2"/>
  <c r="H423" i="2"/>
  <c r="A423" i="2"/>
  <c r="H447" i="2"/>
  <c r="A447" i="2"/>
  <c r="H451" i="2"/>
  <c r="A451" i="2"/>
  <c r="H406" i="2"/>
  <c r="B436" i="2"/>
  <c r="A406" i="2"/>
  <c r="H424" i="2"/>
  <c r="A424" i="2"/>
  <c r="H444" i="2"/>
  <c r="A444" i="2"/>
  <c r="H435" i="2"/>
  <c r="A435" i="2"/>
  <c r="H443" i="2"/>
  <c r="A443" i="2"/>
  <c r="H400" i="2"/>
  <c r="B430" i="2"/>
  <c r="A400" i="2"/>
  <c r="H396" i="2"/>
  <c r="B426" i="2"/>
  <c r="A396" i="2"/>
  <c r="H431" i="2"/>
  <c r="A431" i="2"/>
  <c r="H408" i="2"/>
  <c r="B438" i="2"/>
  <c r="A408" i="2"/>
  <c r="H428" i="2"/>
  <c r="A428" i="2"/>
  <c r="H432" i="2"/>
  <c r="A432" i="2"/>
  <c r="H436" i="2"/>
  <c r="A436" i="2"/>
  <c r="H442" i="2"/>
  <c r="A442" i="2"/>
  <c r="H438" i="2"/>
  <c r="A438" i="2"/>
  <c r="H430" i="2"/>
  <c r="A430" i="2"/>
  <c r="H448" i="2"/>
  <c r="A448" i="2"/>
  <c r="H434" i="2"/>
  <c r="A434" i="2"/>
  <c r="H426" i="2"/>
  <c r="A426" i="2"/>
  <c r="H450" i="2"/>
  <c r="A450" i="2"/>
  <c r="H452" i="2"/>
  <c r="A452" i="2"/>
  <c r="H446" i="2"/>
  <c r="A446" i="2"/>
</calcChain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(英雄ID1，英雄ID2，…)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1法球
2卷轴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(a,b,c)=(属性名称，属性值，洗练星级）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weapon=武器
helmet=头盔
trousers=裤子
armour=盔甲
necklace=项链
ring=戒指</t>
        </r>
      </text>
    </comment>
  </commentList>
</comments>
</file>

<file path=xl/sharedStrings.xml><?xml version="1.0" encoding="utf-8"?>
<sst xmlns="http://schemas.openxmlformats.org/spreadsheetml/2006/main" count="2060" uniqueCount="366">
  <si>
    <t>战队等级</t>
    <phoneticPr fontId="2" type="noConversion"/>
  </si>
  <si>
    <t>actor_lv</t>
    <phoneticPr fontId="2" type="noConversion"/>
  </si>
  <si>
    <t>阵位位置</t>
    <phoneticPr fontId="2" type="noConversion"/>
  </si>
  <si>
    <t>position</t>
    <phoneticPr fontId="2" type="noConversion"/>
  </si>
  <si>
    <t>装备等级</t>
    <phoneticPr fontId="2" type="noConversion"/>
  </si>
  <si>
    <t>装备信息ID</t>
    <phoneticPr fontId="2" type="noConversion"/>
  </si>
  <si>
    <t>装备ID</t>
    <phoneticPr fontId="2" type="noConversion"/>
  </si>
  <si>
    <t>附魔等级</t>
    <phoneticPr fontId="2" type="noConversion"/>
  </si>
  <si>
    <t>圣物信息ID</t>
    <phoneticPr fontId="2" type="noConversion"/>
  </si>
  <si>
    <t>equip_info_id</t>
    <phoneticPr fontId="2" type="noConversion"/>
  </si>
  <si>
    <t>relic_info_id</t>
    <phoneticPr fontId="2" type="noConversion"/>
  </si>
  <si>
    <t>equip_id</t>
    <phoneticPr fontId="2" type="noConversion"/>
  </si>
  <si>
    <t>enchant</t>
    <phoneticPr fontId="2" type="noConversion"/>
  </si>
  <si>
    <t>level</t>
    <phoneticPr fontId="2" type="noConversion"/>
  </si>
  <si>
    <t>圣物ID</t>
  </si>
  <si>
    <t>圣物等级</t>
  </si>
  <si>
    <t>圣物星级</t>
    <phoneticPr fontId="2" type="noConversion"/>
  </si>
  <si>
    <t>star</t>
    <phoneticPr fontId="2" type="noConversion"/>
  </si>
  <si>
    <t>relic_id</t>
    <phoneticPr fontId="2" type="noConversion"/>
  </si>
  <si>
    <t>hero_lv</t>
    <phoneticPr fontId="2" type="noConversion"/>
  </si>
  <si>
    <t>weapon</t>
  </si>
  <si>
    <t>helmet</t>
  </si>
  <si>
    <t>armour</t>
  </si>
  <si>
    <t>trousers</t>
  </si>
  <si>
    <t>necklace</t>
  </si>
  <si>
    <t>ring</t>
  </si>
  <si>
    <t>装备部位</t>
    <phoneticPr fontId="2" type="noConversion"/>
  </si>
  <si>
    <t>pos</t>
  </si>
  <si>
    <t>圣物类型</t>
    <phoneticPr fontId="2" type="noConversion"/>
  </si>
  <si>
    <t>type</t>
    <phoneticPr fontId="2" type="noConversion"/>
  </si>
  <si>
    <t>miracle2_id</t>
  </si>
  <si>
    <t>神迹2ID</t>
  </si>
  <si>
    <t>洗炼1ID</t>
    <phoneticPr fontId="2" type="noConversion"/>
  </si>
  <si>
    <t>洗炼2ID</t>
  </si>
  <si>
    <t>洗炼3ID</t>
  </si>
  <si>
    <t>polish1</t>
    <phoneticPr fontId="2" type="noConversion"/>
  </si>
  <si>
    <t>polish2</t>
  </si>
  <si>
    <t>polish3</t>
  </si>
  <si>
    <t>名字</t>
  </si>
  <si>
    <t>是否开放</t>
  </si>
  <si>
    <t>矿工</t>
  </si>
  <si>
    <t>弩炮手</t>
  </si>
  <si>
    <t>犬妖呱呱</t>
  </si>
  <si>
    <t>萌波波</t>
  </si>
  <si>
    <t>小天使</t>
  </si>
  <si>
    <t>天使波波</t>
  </si>
  <si>
    <t>蛛魔兽</t>
  </si>
  <si>
    <t>小恶魔</t>
  </si>
  <si>
    <t>主角造型</t>
  </si>
  <si>
    <t>顶盾步兵</t>
  </si>
  <si>
    <t>火焰术士</t>
  </si>
  <si>
    <t>守卫队长</t>
  </si>
  <si>
    <t>犬妖斗士</t>
  </si>
  <si>
    <t>鳄鱼战士</t>
  </si>
  <si>
    <t>哥布林小妖</t>
  </si>
  <si>
    <t>天马</t>
  </si>
  <si>
    <t>琴天使</t>
  </si>
  <si>
    <t>白银执政官</t>
  </si>
  <si>
    <t>骷髅射手</t>
  </si>
  <si>
    <t>骷髅战士</t>
  </si>
  <si>
    <t>骷髅巫师</t>
  </si>
  <si>
    <t>格斗小子</t>
  </si>
  <si>
    <t>光之牧</t>
  </si>
  <si>
    <t>狂战士</t>
  </si>
  <si>
    <t>一只耳</t>
  </si>
  <si>
    <t>仙游者</t>
  </si>
  <si>
    <t>绿踪仙子</t>
  </si>
  <si>
    <t>女妖卫士</t>
  </si>
  <si>
    <t>僵尸小童</t>
  </si>
  <si>
    <t>美少女战士</t>
  </si>
  <si>
    <t>先知圣者</t>
  </si>
  <si>
    <t>精灵游侠</t>
  </si>
  <si>
    <t>波波王</t>
  </si>
  <si>
    <t>咕叽咕叽</t>
  </si>
  <si>
    <t>牛头勇士</t>
  </si>
  <si>
    <t>丛林半神</t>
  </si>
  <si>
    <t>爱之天使</t>
  </si>
  <si>
    <t>守护天使</t>
  </si>
  <si>
    <t>独角魔</t>
  </si>
  <si>
    <t>食人魔</t>
  </si>
  <si>
    <t>鬼灵儿</t>
  </si>
  <si>
    <t>时光精灵</t>
  </si>
  <si>
    <t>圣光使者</t>
  </si>
  <si>
    <t>小叮当</t>
  </si>
  <si>
    <t>哥布林亲王</t>
  </si>
  <si>
    <t>狮王辛巴</t>
  </si>
  <si>
    <t>女武神</t>
  </si>
  <si>
    <t>大天使</t>
  </si>
  <si>
    <t>瘟疫骑士</t>
  </si>
  <si>
    <t>骷髅王</t>
  </si>
  <si>
    <t>山丘之王</t>
  </si>
  <si>
    <t>甩葱妹妹</t>
  </si>
  <si>
    <t>白袍法师</t>
  </si>
  <si>
    <t>丛林祭司</t>
  </si>
  <si>
    <t>鳄鱼雷克</t>
  </si>
  <si>
    <t>犬妖贤者</t>
  </si>
  <si>
    <t>吉尔伽美什</t>
  </si>
  <si>
    <t>娅美蝶</t>
  </si>
  <si>
    <t>须佐之男</t>
  </si>
  <si>
    <t>毁灭骑士</t>
  </si>
  <si>
    <t>莉莉丝</t>
  </si>
  <si>
    <t>德古拉</t>
  </si>
  <si>
    <t>新手演示</t>
  </si>
  <si>
    <t>罗宾汉</t>
  </si>
  <si>
    <t>李小龙</t>
  </si>
  <si>
    <t>花仙子</t>
  </si>
  <si>
    <t>美队</t>
  </si>
  <si>
    <t>不祥卡特</t>
  </si>
  <si>
    <t>绿巨人</t>
  </si>
  <si>
    <t>嗜血狼人</t>
  </si>
  <si>
    <t>强袭斧王</t>
  </si>
  <si>
    <t>人鱼公主</t>
  </si>
  <si>
    <t>风暴之灵</t>
  </si>
  <si>
    <t>阿波罗</t>
  </si>
  <si>
    <t>齐天大圣</t>
  </si>
  <si>
    <t>雷神索尔</t>
  </si>
  <si>
    <t>米迦勒</t>
  </si>
  <si>
    <t>月亮女神</t>
  </si>
  <si>
    <t>恶魔猎人</t>
  </si>
  <si>
    <t>蛇发女妖</t>
  </si>
  <si>
    <t>死亡骑士</t>
  </si>
  <si>
    <t>饥荒骑士</t>
  </si>
  <si>
    <t>邪神洛基</t>
  </si>
  <si>
    <t>超能大白</t>
  </si>
  <si>
    <t>冰雪女王</t>
  </si>
  <si>
    <t>剑圣</t>
  </si>
  <si>
    <t>九尾妖狐</t>
  </si>
  <si>
    <t>女神雅典娜</t>
  </si>
  <si>
    <t>冥王哈迪斯</t>
  </si>
  <si>
    <t>路西法</t>
  </si>
  <si>
    <t>刀锋女皇</t>
  </si>
  <si>
    <t>评级</t>
    <phoneticPr fontId="2" type="noConversion"/>
  </si>
  <si>
    <t>职业</t>
    <phoneticPr fontId="2" type="noConversion"/>
  </si>
  <si>
    <t>英雄</t>
    <phoneticPr fontId="2" type="noConversion"/>
  </si>
  <si>
    <t>装备</t>
    <phoneticPr fontId="2" type="noConversion"/>
  </si>
  <si>
    <t>评级</t>
    <phoneticPr fontId="2" type="noConversion"/>
  </si>
  <si>
    <t>矿工锄</t>
  </si>
  <si>
    <t>斜纹头巾</t>
  </si>
  <si>
    <t>雪皮外衣</t>
  </si>
  <si>
    <t>勇气护腿</t>
  </si>
  <si>
    <t>翠石项链</t>
  </si>
  <si>
    <t>银戒指</t>
  </si>
  <si>
    <t>轻灵佩剑</t>
  </si>
  <si>
    <t>血纹面具</t>
  </si>
  <si>
    <t>怒爪胸甲</t>
  </si>
  <si>
    <t>邪魂绑腿</t>
  </si>
  <si>
    <t>春雨坠饰</t>
  </si>
  <si>
    <t>落雪印戒</t>
  </si>
  <si>
    <t>斥候利刃</t>
  </si>
  <si>
    <t>斥候头盔</t>
  </si>
  <si>
    <t>斥候胸甲</t>
  </si>
  <si>
    <t>斥候护腿</t>
  </si>
  <si>
    <t>斥候坠饰</t>
  </si>
  <si>
    <t>斥候戒指</t>
  </si>
  <si>
    <t>暗矛战斧</t>
  </si>
  <si>
    <t>游侠面具</t>
  </si>
  <si>
    <t>乌木链甲</t>
  </si>
  <si>
    <t>风晶护腿</t>
  </si>
  <si>
    <t>三珠垂饰</t>
  </si>
  <si>
    <t>荒寂指环</t>
  </si>
  <si>
    <t>中士利刃</t>
  </si>
  <si>
    <t>中士头盔</t>
  </si>
  <si>
    <t>中士胸甲</t>
  </si>
  <si>
    <t>中士护腿</t>
  </si>
  <si>
    <t>中士坠饰</t>
  </si>
  <si>
    <t>中士戒指</t>
  </si>
  <si>
    <t>残酷倒钩</t>
  </si>
  <si>
    <t>琥珀风帽</t>
  </si>
  <si>
    <t>光荣胸甲</t>
  </si>
  <si>
    <t>灰链护腿</t>
  </si>
  <si>
    <t>骨质符链</t>
  </si>
  <si>
    <t>黑火指环</t>
  </si>
  <si>
    <t>恶魔之击</t>
  </si>
  <si>
    <t>风暴头盔</t>
  </si>
  <si>
    <t>泰坦胸甲</t>
  </si>
  <si>
    <t>碾石腿甲</t>
  </si>
  <si>
    <t>血焰项圈</t>
  </si>
  <si>
    <t>血石印戒</t>
  </si>
  <si>
    <t>炎阳之刃</t>
  </si>
  <si>
    <t>闪电皇冠</t>
  </si>
  <si>
    <t>列王壁垒</t>
  </si>
  <si>
    <t>妖纹护腿</t>
  </si>
  <si>
    <t>丹心项圈</t>
  </si>
  <si>
    <t>魔牙指轮</t>
  </si>
  <si>
    <t>龙血利刃</t>
  </si>
  <si>
    <t>龙血头盔</t>
  </si>
  <si>
    <t>龙血胸甲</t>
  </si>
  <si>
    <t>龙血护腿</t>
  </si>
  <si>
    <t>龙血坠饰</t>
  </si>
  <si>
    <t>龙血戒指</t>
  </si>
  <si>
    <t>军团利刃</t>
  </si>
  <si>
    <t>军团头盔</t>
  </si>
  <si>
    <t>军团胸甲</t>
  </si>
  <si>
    <t>军团护腿</t>
  </si>
  <si>
    <t>军团坠饰</t>
  </si>
  <si>
    <t>军团戒指</t>
  </si>
  <si>
    <t>名字</t>
    <phoneticPr fontId="0" type="noConversion"/>
  </si>
  <si>
    <t>装备id</t>
    <phoneticPr fontId="0" type="noConversion"/>
  </si>
  <si>
    <t>评级</t>
    <phoneticPr fontId="0" type="noConversion"/>
  </si>
  <si>
    <t>部位</t>
    <phoneticPr fontId="2" type="noConversion"/>
  </si>
  <si>
    <t>核对部位</t>
    <phoneticPr fontId="2" type="noConversion"/>
  </si>
  <si>
    <t>英雄星数</t>
    <phoneticPr fontId="2" type="noConversion"/>
  </si>
  <si>
    <t>进化等级</t>
    <phoneticPr fontId="2" type="noConversion"/>
  </si>
  <si>
    <t>技能等级</t>
    <phoneticPr fontId="2" type="noConversion"/>
  </si>
  <si>
    <t>缘分英雄ID组</t>
    <phoneticPr fontId="2" type="noConversion"/>
  </si>
  <si>
    <t>缘分英雄等级</t>
    <phoneticPr fontId="2" type="noConversion"/>
  </si>
  <si>
    <t>缘分英雄技能等级</t>
    <phoneticPr fontId="2" type="noConversion"/>
  </si>
  <si>
    <t>圣物</t>
    <phoneticPr fontId="2" type="noConversion"/>
  </si>
  <si>
    <t>评级</t>
    <phoneticPr fontId="2" type="noConversion"/>
  </si>
  <si>
    <t>复仇法球</t>
  </si>
  <si>
    <t>涌动法球</t>
  </si>
  <si>
    <t>叛乱卷轴</t>
  </si>
  <si>
    <t>机敏卷轴</t>
  </si>
  <si>
    <t>智慧法球</t>
  </si>
  <si>
    <t>振奋卷轴</t>
  </si>
  <si>
    <t>勇气法球</t>
  </si>
  <si>
    <t>预知卷轴</t>
  </si>
  <si>
    <t>狂热法球</t>
  </si>
  <si>
    <t>狂徒卷轴</t>
  </si>
  <si>
    <t>军团法球</t>
  </si>
  <si>
    <t>海啸法球</t>
  </si>
  <si>
    <t>永恒法球</t>
  </si>
  <si>
    <t>地渊法球</t>
  </si>
  <si>
    <t>皇家卷轴</t>
  </si>
  <si>
    <t>巨浪卷轴</t>
  </si>
  <si>
    <t>永世卷轴</t>
  </si>
  <si>
    <t>深渊卷轴</t>
  </si>
  <si>
    <t>混沌法球</t>
  </si>
  <si>
    <t>冰魄法球</t>
  </si>
  <si>
    <t>天雷法球</t>
  </si>
  <si>
    <t>织魔法球</t>
  </si>
  <si>
    <t>光明法球</t>
  </si>
  <si>
    <t>地动法球</t>
  </si>
  <si>
    <t>怒焰法球</t>
  </si>
  <si>
    <t>幽暗法球</t>
  </si>
  <si>
    <t>灰烬卷轴</t>
  </si>
  <si>
    <t>永冻卷轴</t>
  </si>
  <si>
    <t>雷鸣卷轴</t>
  </si>
  <si>
    <t>恶魔卷轴</t>
  </si>
  <si>
    <t>光辉卷轴</t>
  </si>
  <si>
    <t>大地卷轴</t>
  </si>
  <si>
    <t>灼热卷轴</t>
  </si>
  <si>
    <t>暗影卷轴</t>
  </si>
  <si>
    <t>id</t>
    <phoneticPr fontId="2" type="noConversion"/>
  </si>
  <si>
    <t>圣物评级</t>
    <phoneticPr fontId="2" type="noConversion"/>
  </si>
  <si>
    <t>圣物类型</t>
    <phoneticPr fontId="2" type="noConversion"/>
  </si>
  <si>
    <t>47202,1</t>
  </si>
  <si>
    <t>47203,1</t>
  </si>
  <si>
    <t>47204,1</t>
  </si>
  <si>
    <t>47205,1</t>
  </si>
  <si>
    <t>47206,1</t>
  </si>
  <si>
    <t>47207,1</t>
  </si>
  <si>
    <t>1,1</t>
  </si>
  <si>
    <t/>
  </si>
  <si>
    <t>phyatk,46,2</t>
    <phoneticPr fontId="2" type="noConversion"/>
  </si>
  <si>
    <t>hp,3327,2</t>
    <phoneticPr fontId="2" type="noConversion"/>
  </si>
  <si>
    <t>phyatk,172,2</t>
    <phoneticPr fontId="2" type="noConversion"/>
  </si>
  <si>
    <t>hp,4277,2</t>
    <phoneticPr fontId="2" type="noConversion"/>
  </si>
  <si>
    <t>phyatk,318,2</t>
    <phoneticPr fontId="2" type="noConversion"/>
  </si>
  <si>
    <t>hp,5228,2</t>
    <phoneticPr fontId="2" type="noConversion"/>
  </si>
  <si>
    <t>hp,6179,2</t>
    <phoneticPr fontId="2" type="noConversion"/>
  </si>
  <si>
    <t>phyatk,435,2</t>
    <phoneticPr fontId="2" type="noConversion"/>
  </si>
  <si>
    <t>hp,7129,2</t>
    <phoneticPr fontId="2" type="noConversion"/>
  </si>
  <si>
    <t>hp,8080,2</t>
    <phoneticPr fontId="2" type="noConversion"/>
  </si>
  <si>
    <t>phyatk,555,2</t>
    <phoneticPr fontId="2" type="noConversion"/>
  </si>
  <si>
    <t>hp,9031,2</t>
    <phoneticPr fontId="2" type="noConversion"/>
  </si>
  <si>
    <t>phyatk,615,2</t>
    <phoneticPr fontId="2" type="noConversion"/>
  </si>
  <si>
    <t>hp,9981,2</t>
    <phoneticPr fontId="2" type="noConversion"/>
  </si>
  <si>
    <t>phyatk,675,2</t>
    <phoneticPr fontId="2" type="noConversion"/>
  </si>
  <si>
    <t>hp,10932,2</t>
    <phoneticPr fontId="2" type="noConversion"/>
  </si>
  <si>
    <t>phyatk,735,2</t>
    <phoneticPr fontId="2" type="noConversion"/>
  </si>
  <si>
    <t>hp,11883,2</t>
    <phoneticPr fontId="2" type="noConversion"/>
  </si>
  <si>
    <t>magatk,132,2</t>
    <phoneticPr fontId="2" type="noConversion"/>
  </si>
  <si>
    <t>magatk,172,2</t>
    <phoneticPr fontId="2" type="noConversion"/>
  </si>
  <si>
    <t>phyatk,795,2</t>
    <phoneticPr fontId="2" type="noConversion"/>
  </si>
  <si>
    <t>hp,12883,2</t>
    <phoneticPr fontId="2" type="noConversion"/>
  </si>
  <si>
    <t>magatk,795,2</t>
    <phoneticPr fontId="2" type="noConversion"/>
  </si>
  <si>
    <t>hp,2375,2</t>
    <phoneticPr fontId="2" type="noConversion"/>
  </si>
  <si>
    <t>magatk,46,2</t>
    <phoneticPr fontId="2" type="noConversion"/>
  </si>
  <si>
    <t>magatk,318,2</t>
    <phoneticPr fontId="2" type="noConversion"/>
  </si>
  <si>
    <t>phyatk,375,2</t>
    <phoneticPr fontId="2" type="noConversion"/>
  </si>
  <si>
    <t>magatk,375,2</t>
    <phoneticPr fontId="2" type="noConversion"/>
  </si>
  <si>
    <t>magatk,435,2</t>
    <phoneticPr fontId="2" type="noConversion"/>
  </si>
  <si>
    <t>phyatk,496,2</t>
    <phoneticPr fontId="2" type="noConversion"/>
  </si>
  <si>
    <t>magatk,496,2</t>
    <phoneticPr fontId="2" type="noConversion"/>
  </si>
  <si>
    <t>magatk,555,2</t>
    <phoneticPr fontId="2" type="noConversion"/>
  </si>
  <si>
    <t>magatk,615,2</t>
    <phoneticPr fontId="2" type="noConversion"/>
  </si>
  <si>
    <t>magatk,675,2</t>
    <phoneticPr fontId="2" type="noConversion"/>
  </si>
  <si>
    <t>magatk,735,2</t>
    <phoneticPr fontId="2" type="noConversion"/>
  </si>
  <si>
    <t>magatk,735,3</t>
  </si>
  <si>
    <t>magatk,735,4</t>
  </si>
  <si>
    <t>magatk,735,5</t>
  </si>
  <si>
    <t>magatk,735,6</t>
  </si>
  <si>
    <t>magatk,735,7</t>
  </si>
  <si>
    <t>magatk,735,8</t>
  </si>
  <si>
    <t>magatk,735,9</t>
  </si>
  <si>
    <t>magatk,735,10</t>
  </si>
  <si>
    <t>magatk,735,11</t>
  </si>
  <si>
    <t>phyatk,132,2</t>
    <phoneticPr fontId="2" type="noConversion"/>
  </si>
  <si>
    <t>战队等级</t>
    <phoneticPr fontId="2" type="noConversion"/>
  </si>
  <si>
    <t>英雄ID</t>
    <phoneticPr fontId="2" type="noConversion"/>
  </si>
  <si>
    <t>英雄等级</t>
    <phoneticPr fontId="2" type="noConversion"/>
  </si>
  <si>
    <t>缘分英雄星数</t>
    <phoneticPr fontId="2" type="noConversion"/>
  </si>
  <si>
    <t>缘分英雄进化等级</t>
    <phoneticPr fontId="2" type="noConversion"/>
  </si>
  <si>
    <t>hero_id</t>
    <phoneticPr fontId="2" type="noConversion"/>
  </si>
  <si>
    <t>star</t>
    <phoneticPr fontId="2" type="noConversion"/>
  </si>
  <si>
    <t>grade</t>
    <phoneticPr fontId="2" type="noConversion"/>
  </si>
  <si>
    <t>skill_lv</t>
    <phoneticPr fontId="2" type="noConversion"/>
  </si>
  <si>
    <t>equip_info_id</t>
    <phoneticPr fontId="2" type="noConversion"/>
  </si>
  <si>
    <t>karma</t>
    <phoneticPr fontId="2" type="noConversion"/>
  </si>
  <si>
    <t>karma_lv</t>
    <phoneticPr fontId="2" type="noConversion"/>
  </si>
  <si>
    <t>karma_star</t>
    <phoneticPr fontId="2" type="noConversion"/>
  </si>
  <si>
    <t>karma_grade</t>
    <phoneticPr fontId="2" type="noConversion"/>
  </si>
  <si>
    <t>karma_skill_lv</t>
    <phoneticPr fontId="2" type="noConversion"/>
  </si>
  <si>
    <t>黑魔导少女</t>
  </si>
  <si>
    <t>战队等级</t>
  </si>
  <si>
    <t>VIP等级</t>
  </si>
  <si>
    <t>冒险普通</t>
  </si>
  <si>
    <t>冒险精英</t>
  </si>
  <si>
    <t>命运之塔</t>
  </si>
  <si>
    <t>竞技场排名</t>
  </si>
  <si>
    <t>战场段位</t>
  </si>
  <si>
    <t>神迹1ID</t>
  </si>
  <si>
    <t>神迹1等级</t>
  </si>
  <si>
    <t>神迹2等级</t>
  </si>
  <si>
    <t>物品包ID</t>
  </si>
  <si>
    <t>actor_lv</t>
  </si>
  <si>
    <t>vip</t>
  </si>
  <si>
    <t>scenario_ord</t>
  </si>
  <si>
    <t>scenario_esc</t>
  </si>
  <si>
    <t>tower</t>
  </si>
  <si>
    <t>arena</t>
  </si>
  <si>
    <t>ares</t>
  </si>
  <si>
    <t>miracle1_id</t>
  </si>
  <si>
    <t>miracle1_lv</t>
  </si>
  <si>
    <t>miracle2_lv</t>
  </si>
  <si>
    <t>produce</t>
  </si>
  <si>
    <t>47101,1</t>
  </si>
  <si>
    <t>47102,1</t>
  </si>
  <si>
    <t>47103,1</t>
  </si>
  <si>
    <t>47104,1</t>
  </si>
  <si>
    <t>47105,1</t>
  </si>
  <si>
    <t>47106,1</t>
  </si>
  <si>
    <t>47107,1</t>
  </si>
  <si>
    <t>2,1</t>
  </si>
  <si>
    <t>47108,1</t>
  </si>
  <si>
    <t>3,1</t>
  </si>
  <si>
    <t>4,1</t>
  </si>
  <si>
    <t>47112,1</t>
    <phoneticPr fontId="2" type="noConversion"/>
  </si>
  <si>
    <t>47211,1</t>
    <phoneticPr fontId="2" type="noConversion"/>
  </si>
  <si>
    <t>47113,1</t>
    <phoneticPr fontId="2" type="noConversion"/>
  </si>
  <si>
    <t>47212,1</t>
    <phoneticPr fontId="2" type="noConversion"/>
  </si>
  <si>
    <t>47116,1</t>
    <phoneticPr fontId="2" type="noConversion"/>
  </si>
  <si>
    <t>47215,1</t>
    <phoneticPr fontId="2" type="noConversion"/>
  </si>
  <si>
    <t>47118,1</t>
    <phoneticPr fontId="2" type="noConversion"/>
  </si>
  <si>
    <t>47217,1</t>
    <phoneticPr fontId="2" type="noConversion"/>
  </si>
  <si>
    <t>47121,1</t>
    <phoneticPr fontId="2" type="noConversion"/>
  </si>
  <si>
    <t>47220,1</t>
    <phoneticPr fontId="2" type="noConversion"/>
  </si>
  <si>
    <t>47123,1</t>
    <phoneticPr fontId="2" type="noConversion"/>
  </si>
  <si>
    <t>47222,1</t>
    <phoneticPr fontId="2" type="noConversion"/>
  </si>
  <si>
    <t>47126,1</t>
    <phoneticPr fontId="2" type="noConversion"/>
  </si>
  <si>
    <t>47225,1</t>
    <phoneticPr fontId="2" type="noConversion"/>
  </si>
  <si>
    <t>47128,1</t>
    <phoneticPr fontId="2" type="noConversion"/>
  </si>
  <si>
    <t>47227,1</t>
    <phoneticPr fontId="2" type="noConversion"/>
  </si>
  <si>
    <t>47131,1</t>
    <phoneticPr fontId="2" type="noConversion"/>
  </si>
  <si>
    <t>47230,1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</si>
</sst>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branch\b_int_urgent\ChaosDesigner\&#37197;&#32622;&#34920;&#26684;\loc\loc.int.senioraccou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ioraccount(英雄信息)"/>
      <sheetName val="数据"/>
      <sheetName val="senioraccount(战队信息)"/>
    </sheetNames>
    <sheetDataSet>
      <sheetData sheetId="0" refreshError="1"/>
      <sheetData sheetId="1" refreshError="1">
        <row r="1">
          <cell r="A1" t="str">
            <v>名字</v>
          </cell>
          <cell r="B1" t="str">
            <v>id</v>
          </cell>
          <cell r="C1" t="str">
            <v>评级</v>
          </cell>
          <cell r="D1" t="str">
            <v>职业</v>
          </cell>
          <cell r="E1" t="str">
            <v>是否开放</v>
          </cell>
        </row>
        <row r="2">
          <cell r="A2" t="str">
            <v>山丘之王</v>
          </cell>
          <cell r="B2">
            <v>211401</v>
          </cell>
          <cell r="C2">
            <v>17</v>
          </cell>
          <cell r="D2">
            <v>1</v>
          </cell>
        </row>
        <row r="3">
          <cell r="A3" t="str">
            <v>美队</v>
          </cell>
          <cell r="B3">
            <v>211403</v>
          </cell>
          <cell r="C3">
            <v>17</v>
          </cell>
          <cell r="D3">
            <v>1</v>
          </cell>
        </row>
        <row r="4">
          <cell r="A4" t="str">
            <v>小叮当</v>
          </cell>
          <cell r="B4">
            <v>211404</v>
          </cell>
          <cell r="C4">
            <v>17</v>
          </cell>
          <cell r="D4">
            <v>3</v>
          </cell>
          <cell r="E4">
            <v>1</v>
          </cell>
        </row>
        <row r="5">
          <cell r="A5" t="str">
            <v>超能大白</v>
          </cell>
          <cell r="B5">
            <v>211406</v>
          </cell>
          <cell r="C5">
            <v>18</v>
          </cell>
          <cell r="D5">
            <v>2</v>
          </cell>
        </row>
        <row r="6">
          <cell r="A6" t="str">
            <v>花仙子</v>
          </cell>
          <cell r="B6">
            <v>211407</v>
          </cell>
          <cell r="C6">
            <v>17</v>
          </cell>
          <cell r="D6">
            <v>4</v>
          </cell>
        </row>
        <row r="7">
          <cell r="A7" t="str">
            <v>冰雪女王</v>
          </cell>
          <cell r="B7">
            <v>211408</v>
          </cell>
          <cell r="C7">
            <v>18</v>
          </cell>
          <cell r="D7">
            <v>3</v>
          </cell>
        </row>
        <row r="8">
          <cell r="A8" t="str">
            <v>李小龙</v>
          </cell>
          <cell r="B8">
            <v>211410</v>
          </cell>
          <cell r="C8">
            <v>17</v>
          </cell>
          <cell r="D8">
            <v>2</v>
          </cell>
        </row>
        <row r="9">
          <cell r="A9" t="str">
            <v>格斗小子</v>
          </cell>
          <cell r="B9">
            <v>213201</v>
          </cell>
          <cell r="C9">
            <v>16</v>
          </cell>
          <cell r="D9">
            <v>2</v>
          </cell>
        </row>
        <row r="10">
          <cell r="A10" t="str">
            <v>精灵游侠</v>
          </cell>
          <cell r="B10">
            <v>213203</v>
          </cell>
          <cell r="C10">
            <v>16</v>
          </cell>
          <cell r="D10">
            <v>3</v>
          </cell>
        </row>
        <row r="11">
          <cell r="A11" t="str">
            <v>黑魔导少女</v>
          </cell>
          <cell r="B11">
            <v>213403</v>
          </cell>
          <cell r="C11">
            <v>17</v>
          </cell>
          <cell r="D11">
            <v>3</v>
          </cell>
          <cell r="E11">
            <v>1</v>
          </cell>
        </row>
        <row r="12">
          <cell r="A12" t="str">
            <v>圣光使者</v>
          </cell>
          <cell r="B12">
            <v>213404</v>
          </cell>
          <cell r="C12">
            <v>16</v>
          </cell>
          <cell r="D12">
            <v>1</v>
          </cell>
        </row>
        <row r="13">
          <cell r="A13" t="str">
            <v>先知圣者</v>
          </cell>
          <cell r="B13">
            <v>214302</v>
          </cell>
          <cell r="C13">
            <v>16</v>
          </cell>
          <cell r="D13">
            <v>4</v>
          </cell>
          <cell r="E13">
            <v>1</v>
          </cell>
        </row>
        <row r="14">
          <cell r="A14" t="str">
            <v>食人魔</v>
          </cell>
          <cell r="B14">
            <v>211304</v>
          </cell>
          <cell r="C14">
            <v>16</v>
          </cell>
          <cell r="D14">
            <v>1</v>
          </cell>
          <cell r="E14">
            <v>1</v>
          </cell>
        </row>
        <row r="15">
          <cell r="A15" t="str">
            <v>瘟疫骑士</v>
          </cell>
          <cell r="B15">
            <v>212401</v>
          </cell>
          <cell r="C15">
            <v>17</v>
          </cell>
          <cell r="D15">
            <v>3</v>
          </cell>
        </row>
        <row r="16">
          <cell r="A16" t="str">
            <v>骷髅射手</v>
          </cell>
          <cell r="B16">
            <v>214101</v>
          </cell>
          <cell r="C16">
            <v>16</v>
          </cell>
          <cell r="D16">
            <v>3</v>
          </cell>
        </row>
        <row r="17">
          <cell r="A17" t="str">
            <v>骷髅巫师</v>
          </cell>
          <cell r="B17">
            <v>214202</v>
          </cell>
          <cell r="C17">
            <v>16</v>
          </cell>
          <cell r="D17">
            <v>4</v>
          </cell>
        </row>
        <row r="18">
          <cell r="A18" t="str">
            <v>骷髅战士</v>
          </cell>
          <cell r="B18">
            <v>214203</v>
          </cell>
          <cell r="C18">
            <v>16</v>
          </cell>
          <cell r="D18">
            <v>2</v>
          </cell>
        </row>
        <row r="19">
          <cell r="A19" t="str">
            <v>蛇发女妖</v>
          </cell>
          <cell r="B19">
            <v>214401</v>
          </cell>
          <cell r="C19">
            <v>17</v>
          </cell>
          <cell r="D19">
            <v>3</v>
          </cell>
        </row>
        <row r="20">
          <cell r="A20" t="str">
            <v>死亡骑士</v>
          </cell>
          <cell r="B20">
            <v>214403</v>
          </cell>
          <cell r="C20">
            <v>17</v>
          </cell>
          <cell r="D20">
            <v>1</v>
          </cell>
          <cell r="E20">
            <v>1</v>
          </cell>
        </row>
        <row r="21">
          <cell r="A21" t="str">
            <v>德古拉</v>
          </cell>
          <cell r="B21">
            <v>214404</v>
          </cell>
          <cell r="C21">
            <v>17</v>
          </cell>
          <cell r="D21">
            <v>2</v>
          </cell>
          <cell r="E21">
            <v>1</v>
          </cell>
        </row>
        <row r="22">
          <cell r="A22" t="str">
            <v>刀锋女皇</v>
          </cell>
          <cell r="B22">
            <v>214407</v>
          </cell>
          <cell r="C22">
            <v>18</v>
          </cell>
          <cell r="D22">
            <v>2</v>
          </cell>
          <cell r="E22">
            <v>1</v>
          </cell>
        </row>
        <row r="23">
          <cell r="A23" t="str">
            <v>莉莉丝</v>
          </cell>
          <cell r="B23">
            <v>214408</v>
          </cell>
          <cell r="C23">
            <v>17</v>
          </cell>
          <cell r="D23">
            <v>3</v>
          </cell>
          <cell r="E23">
            <v>1</v>
          </cell>
        </row>
        <row r="24">
          <cell r="A24" t="str">
            <v>路西法</v>
          </cell>
          <cell r="B24">
            <v>214411</v>
          </cell>
          <cell r="C24">
            <v>18</v>
          </cell>
          <cell r="D24">
            <v>3</v>
          </cell>
          <cell r="E24">
            <v>1</v>
          </cell>
        </row>
        <row r="25">
          <cell r="A25" t="str">
            <v>饥荒骑士</v>
          </cell>
          <cell r="B25">
            <v>214413</v>
          </cell>
          <cell r="C25">
            <v>17</v>
          </cell>
          <cell r="D25">
            <v>4</v>
          </cell>
          <cell r="E25">
            <v>1</v>
          </cell>
        </row>
        <row r="26">
          <cell r="A26" t="str">
            <v>嗜血狼人</v>
          </cell>
          <cell r="B26">
            <v>211405</v>
          </cell>
          <cell r="C26">
            <v>17</v>
          </cell>
          <cell r="D26">
            <v>2</v>
          </cell>
        </row>
        <row r="27">
          <cell r="A27" t="str">
            <v>牛头勇士</v>
          </cell>
          <cell r="B27">
            <v>212202</v>
          </cell>
          <cell r="C27">
            <v>16</v>
          </cell>
          <cell r="D27">
            <v>1</v>
          </cell>
          <cell r="E27">
            <v>1</v>
          </cell>
        </row>
        <row r="28">
          <cell r="A28" t="str">
            <v>鳄鱼战士</v>
          </cell>
          <cell r="B28">
            <v>212203</v>
          </cell>
          <cell r="C28">
            <v>16</v>
          </cell>
          <cell r="D28">
            <v>2</v>
          </cell>
          <cell r="E28">
            <v>1</v>
          </cell>
        </row>
        <row r="29">
          <cell r="A29" t="str">
            <v>咕叽咕叽</v>
          </cell>
          <cell r="B29">
            <v>212204</v>
          </cell>
          <cell r="C29">
            <v>16</v>
          </cell>
          <cell r="D29">
            <v>4</v>
          </cell>
        </row>
        <row r="30">
          <cell r="A30" t="str">
            <v>剑圣</v>
          </cell>
          <cell r="B30">
            <v>212402</v>
          </cell>
          <cell r="C30">
            <v>18</v>
          </cell>
          <cell r="D30">
            <v>2</v>
          </cell>
        </row>
        <row r="31">
          <cell r="A31" t="str">
            <v>丛林祭司</v>
          </cell>
          <cell r="B31">
            <v>212403</v>
          </cell>
          <cell r="C31">
            <v>17</v>
          </cell>
          <cell r="D31">
            <v>4</v>
          </cell>
        </row>
        <row r="32">
          <cell r="A32" t="str">
            <v>哥布林亲王</v>
          </cell>
          <cell r="B32">
            <v>212404</v>
          </cell>
          <cell r="C32">
            <v>16</v>
          </cell>
          <cell r="D32">
            <v>3</v>
          </cell>
          <cell r="E32">
            <v>1</v>
          </cell>
        </row>
        <row r="33">
          <cell r="A33" t="str">
            <v>鳄鱼雷克</v>
          </cell>
          <cell r="B33">
            <v>212405</v>
          </cell>
          <cell r="C33">
            <v>17</v>
          </cell>
          <cell r="D33">
            <v>1</v>
          </cell>
        </row>
        <row r="34">
          <cell r="A34" t="str">
            <v>胡尔克</v>
          </cell>
          <cell r="B34">
            <v>212406</v>
          </cell>
          <cell r="C34">
            <v>17</v>
          </cell>
          <cell r="D34">
            <v>1</v>
          </cell>
        </row>
        <row r="35">
          <cell r="A35" t="str">
            <v>九尾妖狐</v>
          </cell>
          <cell r="B35">
            <v>212411</v>
          </cell>
          <cell r="C35">
            <v>18</v>
          </cell>
          <cell r="D35">
            <v>3</v>
          </cell>
        </row>
        <row r="36">
          <cell r="A36" t="str">
            <v>人鱼公主</v>
          </cell>
          <cell r="B36">
            <v>212413</v>
          </cell>
          <cell r="C36">
            <v>17</v>
          </cell>
          <cell r="D36">
            <v>4</v>
          </cell>
          <cell r="E36">
            <v>1</v>
          </cell>
        </row>
        <row r="37">
          <cell r="A37" t="str">
            <v>风暴之灵</v>
          </cell>
          <cell r="B37">
            <v>213402</v>
          </cell>
          <cell r="C37">
            <v>17</v>
          </cell>
          <cell r="D37">
            <v>3</v>
          </cell>
          <cell r="E37">
            <v>1</v>
          </cell>
        </row>
        <row r="38">
          <cell r="A38" t="str">
            <v>仙游者</v>
          </cell>
          <cell r="B38">
            <v>211202</v>
          </cell>
          <cell r="C38">
            <v>16</v>
          </cell>
          <cell r="D38">
            <v>3</v>
          </cell>
        </row>
        <row r="39">
          <cell r="A39" t="str">
            <v>雷神索尔</v>
          </cell>
          <cell r="B39">
            <v>211412</v>
          </cell>
          <cell r="C39">
            <v>17</v>
          </cell>
          <cell r="D39">
            <v>2</v>
          </cell>
        </row>
        <row r="40">
          <cell r="A40" t="str">
            <v>娅美蝶</v>
          </cell>
          <cell r="B40">
            <v>211413</v>
          </cell>
          <cell r="C40">
            <v>17</v>
          </cell>
          <cell r="D40">
            <v>4</v>
          </cell>
        </row>
        <row r="41">
          <cell r="A41" t="str">
            <v>爱之天使</v>
          </cell>
          <cell r="B41">
            <v>213304</v>
          </cell>
          <cell r="C41">
            <v>16</v>
          </cell>
          <cell r="D41">
            <v>4</v>
          </cell>
          <cell r="E41">
            <v>1</v>
          </cell>
        </row>
        <row r="42">
          <cell r="A42" t="str">
            <v>丛林半神</v>
          </cell>
          <cell r="B42">
            <v>213401</v>
          </cell>
          <cell r="C42">
            <v>16</v>
          </cell>
          <cell r="D42">
            <v>3</v>
          </cell>
        </row>
        <row r="43">
          <cell r="A43" t="str">
            <v>米迦勒</v>
          </cell>
          <cell r="B43">
            <v>213405</v>
          </cell>
          <cell r="C43">
            <v>17</v>
          </cell>
          <cell r="D43">
            <v>4</v>
          </cell>
        </row>
        <row r="44">
          <cell r="A44" t="str">
            <v>冥王哈迪斯</v>
          </cell>
          <cell r="B44">
            <v>213407</v>
          </cell>
          <cell r="C44">
            <v>18</v>
          </cell>
          <cell r="D44">
            <v>2</v>
          </cell>
          <cell r="E44">
            <v>1</v>
          </cell>
        </row>
        <row r="45">
          <cell r="A45" t="str">
            <v>女神雅典娜</v>
          </cell>
          <cell r="B45">
            <v>213408</v>
          </cell>
          <cell r="C45">
            <v>18</v>
          </cell>
          <cell r="D45">
            <v>3</v>
          </cell>
          <cell r="E45">
            <v>1</v>
          </cell>
        </row>
        <row r="46">
          <cell r="A46" t="str">
            <v>齐天大圣</v>
          </cell>
          <cell r="B46">
            <v>213411</v>
          </cell>
          <cell r="C46">
            <v>17</v>
          </cell>
          <cell r="D46">
            <v>1</v>
          </cell>
          <cell r="E46">
            <v>1</v>
          </cell>
        </row>
        <row r="47">
          <cell r="A47" t="str">
            <v>吉尔伽美什</v>
          </cell>
          <cell r="B47">
            <v>213412</v>
          </cell>
          <cell r="C47">
            <v>16</v>
          </cell>
          <cell r="D47">
            <v>1</v>
          </cell>
        </row>
        <row r="48">
          <cell r="A48" t="str">
            <v>女武神</v>
          </cell>
          <cell r="B48">
            <v>213414</v>
          </cell>
          <cell r="C48">
            <v>17</v>
          </cell>
          <cell r="D48">
            <v>1</v>
          </cell>
        </row>
        <row r="49">
          <cell r="A49" t="str">
            <v>月亮女神</v>
          </cell>
          <cell r="B49">
            <v>214405</v>
          </cell>
          <cell r="C49">
            <v>17</v>
          </cell>
          <cell r="D49">
            <v>3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模型"/>
      <sheetName val="英雄模型"/>
      <sheetName val="天赋"/>
      <sheetName val="英雄初始值"/>
      <sheetName val="英雄等级属性"/>
      <sheetName val="英雄升星"/>
      <sheetName val="英雄升阶"/>
      <sheetName val="能量消耗"/>
      <sheetName val="技能"/>
      <sheetName val="神迹技能"/>
      <sheetName val="冒险战力"/>
      <sheetName val="命运之塔战力"/>
      <sheetName val="战力公式"/>
      <sheetName val="Sheet2"/>
      <sheetName val="Sheet1"/>
      <sheetName val="英雄战力"/>
      <sheetName val="爬塔战力"/>
      <sheetName val="产出消耗"/>
    </sheetNames>
    <sheetDataSet>
      <sheetData sheetId="0">
        <row r="3">
          <cell r="O3">
            <v>1</v>
          </cell>
        </row>
      </sheetData>
      <sheetData sheetId="1"/>
      <sheetData sheetId="2">
        <row r="4">
          <cell r="B4">
            <v>180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E9">
            <v>0</v>
          </cell>
          <cell r="F9">
            <v>0</v>
          </cell>
        </row>
        <row r="10">
          <cell r="E10">
            <v>0</v>
          </cell>
          <cell r="F10">
            <v>0</v>
          </cell>
        </row>
        <row r="11">
          <cell r="E11">
            <v>0</v>
          </cell>
          <cell r="F11">
            <v>0</v>
          </cell>
        </row>
        <row r="12">
          <cell r="E12">
            <v>0</v>
          </cell>
          <cell r="F12">
            <v>0</v>
          </cell>
        </row>
        <row r="13">
          <cell r="E13">
            <v>0</v>
          </cell>
          <cell r="F13">
            <v>0</v>
          </cell>
        </row>
        <row r="14">
          <cell r="E14">
            <v>0</v>
          </cell>
          <cell r="F14">
            <v>0</v>
          </cell>
        </row>
        <row r="15">
          <cell r="E15">
            <v>0</v>
          </cell>
          <cell r="F15">
            <v>0</v>
          </cell>
        </row>
        <row r="16">
          <cell r="E16">
            <v>0</v>
          </cell>
          <cell r="F16">
            <v>0</v>
          </cell>
        </row>
        <row r="17">
          <cell r="E17">
            <v>0</v>
          </cell>
          <cell r="F17">
            <v>0</v>
          </cell>
        </row>
        <row r="18">
          <cell r="E18">
            <v>0</v>
          </cell>
          <cell r="F18">
            <v>1</v>
          </cell>
        </row>
        <row r="19">
          <cell r="E19">
            <v>0</v>
          </cell>
          <cell r="F19">
            <v>1</v>
          </cell>
        </row>
        <row r="20">
          <cell r="E20">
            <v>0</v>
          </cell>
          <cell r="F20">
            <v>0</v>
          </cell>
        </row>
        <row r="21">
          <cell r="E21">
            <v>0</v>
          </cell>
          <cell r="F21">
            <v>0</v>
          </cell>
        </row>
        <row r="22">
          <cell r="E22">
            <v>0</v>
          </cell>
          <cell r="F22">
            <v>0</v>
          </cell>
        </row>
        <row r="23">
          <cell r="E23">
            <v>1</v>
          </cell>
          <cell r="F23">
            <v>1</v>
          </cell>
        </row>
        <row r="24">
          <cell r="E24">
            <v>0</v>
          </cell>
          <cell r="F24">
            <v>1</v>
          </cell>
        </row>
        <row r="25">
          <cell r="E25">
            <v>1</v>
          </cell>
          <cell r="F25">
            <v>1</v>
          </cell>
        </row>
        <row r="26">
          <cell r="E26">
            <v>1</v>
          </cell>
          <cell r="F26">
            <v>1</v>
          </cell>
        </row>
        <row r="27">
          <cell r="E27">
            <v>1</v>
          </cell>
          <cell r="F27">
            <v>1</v>
          </cell>
        </row>
        <row r="28">
          <cell r="E28">
            <v>1</v>
          </cell>
          <cell r="F28">
            <v>2</v>
          </cell>
        </row>
        <row r="29">
          <cell r="E29">
            <v>1</v>
          </cell>
          <cell r="F29">
            <v>2</v>
          </cell>
        </row>
        <row r="30">
          <cell r="E30">
            <v>1</v>
          </cell>
          <cell r="F30">
            <v>2</v>
          </cell>
        </row>
        <row r="31">
          <cell r="E31">
            <v>2</v>
          </cell>
          <cell r="F31">
            <v>2</v>
          </cell>
        </row>
        <row r="32">
          <cell r="E32">
            <v>1</v>
          </cell>
          <cell r="F32">
            <v>2</v>
          </cell>
        </row>
        <row r="33">
          <cell r="E33">
            <v>1</v>
          </cell>
          <cell r="F33">
            <v>2</v>
          </cell>
        </row>
        <row r="34">
          <cell r="E34">
            <v>1</v>
          </cell>
          <cell r="F34">
            <v>2</v>
          </cell>
        </row>
        <row r="35">
          <cell r="E35">
            <v>1</v>
          </cell>
          <cell r="F35">
            <v>2</v>
          </cell>
        </row>
        <row r="36">
          <cell r="E36">
            <v>2</v>
          </cell>
          <cell r="F36">
            <v>3</v>
          </cell>
        </row>
        <row r="37">
          <cell r="E37">
            <v>2</v>
          </cell>
          <cell r="F37">
            <v>3</v>
          </cell>
        </row>
        <row r="38">
          <cell r="E38">
            <v>2</v>
          </cell>
          <cell r="F38">
            <v>3</v>
          </cell>
        </row>
        <row r="39">
          <cell r="E39">
            <v>2</v>
          </cell>
          <cell r="F39">
            <v>3</v>
          </cell>
        </row>
        <row r="40">
          <cell r="E40">
            <v>1</v>
          </cell>
          <cell r="F40">
            <v>3</v>
          </cell>
        </row>
        <row r="41">
          <cell r="E41">
            <v>4</v>
          </cell>
          <cell r="F41">
            <v>3</v>
          </cell>
        </row>
        <row r="42">
          <cell r="E42">
            <v>4</v>
          </cell>
          <cell r="F42">
            <v>3</v>
          </cell>
        </row>
        <row r="43">
          <cell r="E43">
            <v>2</v>
          </cell>
          <cell r="F43">
            <v>3</v>
          </cell>
        </row>
        <row r="44">
          <cell r="E44">
            <v>2</v>
          </cell>
          <cell r="F44">
            <v>3</v>
          </cell>
        </row>
        <row r="45">
          <cell r="E45">
            <v>2</v>
          </cell>
          <cell r="F45">
            <v>3</v>
          </cell>
        </row>
        <row r="46">
          <cell r="E46">
            <v>2</v>
          </cell>
          <cell r="F46">
            <v>4</v>
          </cell>
        </row>
        <row r="47">
          <cell r="E47">
            <v>2</v>
          </cell>
          <cell r="F47">
            <v>4</v>
          </cell>
        </row>
        <row r="48">
          <cell r="E48">
            <v>3</v>
          </cell>
          <cell r="F48">
            <v>4</v>
          </cell>
        </row>
        <row r="49">
          <cell r="E49">
            <v>3</v>
          </cell>
          <cell r="F49">
            <v>4</v>
          </cell>
        </row>
        <row r="50">
          <cell r="E50">
            <v>2</v>
          </cell>
          <cell r="F50">
            <v>4</v>
          </cell>
        </row>
        <row r="51">
          <cell r="E51">
            <v>2</v>
          </cell>
          <cell r="F51">
            <v>4</v>
          </cell>
        </row>
        <row r="52">
          <cell r="E52">
            <v>2</v>
          </cell>
          <cell r="F52">
            <v>4</v>
          </cell>
        </row>
        <row r="53">
          <cell r="E53">
            <v>3</v>
          </cell>
          <cell r="F53">
            <v>5</v>
          </cell>
        </row>
        <row r="54">
          <cell r="E54">
            <v>3</v>
          </cell>
          <cell r="F54">
            <v>5</v>
          </cell>
        </row>
        <row r="55">
          <cell r="E55">
            <v>3</v>
          </cell>
          <cell r="F55">
            <v>4</v>
          </cell>
        </row>
        <row r="56">
          <cell r="E56">
            <v>3</v>
          </cell>
          <cell r="F56">
            <v>4</v>
          </cell>
        </row>
        <row r="57">
          <cell r="E57">
            <v>3</v>
          </cell>
          <cell r="F57">
            <v>4</v>
          </cell>
        </row>
        <row r="58">
          <cell r="E58">
            <v>3</v>
          </cell>
          <cell r="F58">
            <v>5</v>
          </cell>
        </row>
        <row r="59">
          <cell r="E59">
            <v>3</v>
          </cell>
          <cell r="F59">
            <v>5</v>
          </cell>
        </row>
        <row r="60">
          <cell r="E60">
            <v>3</v>
          </cell>
          <cell r="F60">
            <v>5</v>
          </cell>
        </row>
        <row r="61">
          <cell r="E61">
            <v>4</v>
          </cell>
          <cell r="F61">
            <v>6</v>
          </cell>
        </row>
        <row r="62">
          <cell r="E62">
            <v>4</v>
          </cell>
          <cell r="F62">
            <v>6</v>
          </cell>
        </row>
        <row r="63">
          <cell r="E63">
            <v>4</v>
          </cell>
          <cell r="F63">
            <v>6</v>
          </cell>
        </row>
        <row r="64">
          <cell r="E64">
            <v>4</v>
          </cell>
          <cell r="F64">
            <v>6</v>
          </cell>
        </row>
        <row r="65">
          <cell r="E65">
            <v>4</v>
          </cell>
          <cell r="F65">
            <v>6</v>
          </cell>
        </row>
        <row r="66">
          <cell r="E66">
            <v>4</v>
          </cell>
          <cell r="F66">
            <v>6</v>
          </cell>
        </row>
        <row r="67">
          <cell r="E67">
            <v>4</v>
          </cell>
          <cell r="F67">
            <v>6</v>
          </cell>
        </row>
        <row r="68">
          <cell r="E68">
            <v>4</v>
          </cell>
          <cell r="F68">
            <v>7</v>
          </cell>
        </row>
        <row r="69">
          <cell r="E69">
            <v>4</v>
          </cell>
          <cell r="F69">
            <v>6</v>
          </cell>
        </row>
        <row r="70">
          <cell r="E70">
            <v>4</v>
          </cell>
          <cell r="F70">
            <v>7</v>
          </cell>
        </row>
        <row r="71">
          <cell r="E71">
            <v>5</v>
          </cell>
          <cell r="F71">
            <v>6</v>
          </cell>
        </row>
        <row r="72">
          <cell r="E72">
            <v>5</v>
          </cell>
          <cell r="F72">
            <v>6</v>
          </cell>
        </row>
        <row r="73">
          <cell r="E73">
            <v>5</v>
          </cell>
          <cell r="F73">
            <v>7</v>
          </cell>
        </row>
        <row r="74">
          <cell r="E74">
            <v>5</v>
          </cell>
          <cell r="F74">
            <v>7</v>
          </cell>
        </row>
        <row r="75">
          <cell r="E75">
            <v>5</v>
          </cell>
          <cell r="F75">
            <v>7</v>
          </cell>
        </row>
        <row r="76">
          <cell r="E76">
            <v>5</v>
          </cell>
          <cell r="F76">
            <v>7</v>
          </cell>
        </row>
        <row r="77">
          <cell r="E77">
            <v>5</v>
          </cell>
          <cell r="F77">
            <v>7</v>
          </cell>
        </row>
        <row r="78">
          <cell r="E78">
            <v>6</v>
          </cell>
          <cell r="F78">
            <v>7</v>
          </cell>
        </row>
        <row r="79">
          <cell r="E79">
            <v>6</v>
          </cell>
          <cell r="F79">
            <v>7</v>
          </cell>
        </row>
        <row r="80">
          <cell r="E80">
            <v>6</v>
          </cell>
          <cell r="F80">
            <v>7</v>
          </cell>
        </row>
        <row r="81">
          <cell r="E81">
            <v>5</v>
          </cell>
          <cell r="F81">
            <v>7</v>
          </cell>
        </row>
        <row r="82">
          <cell r="E82">
            <v>5</v>
          </cell>
          <cell r="F82">
            <v>7</v>
          </cell>
        </row>
        <row r="83">
          <cell r="E83">
            <v>6</v>
          </cell>
          <cell r="F83">
            <v>7</v>
          </cell>
        </row>
        <row r="84">
          <cell r="E84">
            <v>6</v>
          </cell>
          <cell r="F84">
            <v>7</v>
          </cell>
        </row>
        <row r="85">
          <cell r="E85">
            <v>6</v>
          </cell>
          <cell r="F85">
            <v>7</v>
          </cell>
        </row>
        <row r="86">
          <cell r="E86">
            <v>6</v>
          </cell>
          <cell r="F86">
            <v>7</v>
          </cell>
        </row>
        <row r="87">
          <cell r="E87">
            <v>6</v>
          </cell>
          <cell r="F87">
            <v>7</v>
          </cell>
        </row>
        <row r="88">
          <cell r="E88">
            <v>7</v>
          </cell>
          <cell r="F88">
            <v>7</v>
          </cell>
        </row>
        <row r="89">
          <cell r="E89">
            <v>6</v>
          </cell>
          <cell r="F89">
            <v>7</v>
          </cell>
        </row>
        <row r="90">
          <cell r="E90">
            <v>6</v>
          </cell>
          <cell r="F90">
            <v>7</v>
          </cell>
        </row>
        <row r="91">
          <cell r="E91">
            <v>7</v>
          </cell>
          <cell r="F91">
            <v>7</v>
          </cell>
        </row>
        <row r="92">
          <cell r="E92">
            <v>7</v>
          </cell>
          <cell r="F92">
            <v>7</v>
          </cell>
        </row>
        <row r="93">
          <cell r="E93">
            <v>6</v>
          </cell>
          <cell r="F93">
            <v>7</v>
          </cell>
        </row>
        <row r="94">
          <cell r="E94">
            <v>7</v>
          </cell>
          <cell r="F94">
            <v>7</v>
          </cell>
        </row>
        <row r="95">
          <cell r="E95">
            <v>6</v>
          </cell>
          <cell r="F95">
            <v>7</v>
          </cell>
        </row>
        <row r="96">
          <cell r="E96">
            <v>7</v>
          </cell>
          <cell r="F96">
            <v>7</v>
          </cell>
        </row>
        <row r="97">
          <cell r="E97">
            <v>7</v>
          </cell>
          <cell r="F97">
            <v>7</v>
          </cell>
        </row>
        <row r="98">
          <cell r="E98">
            <v>6</v>
          </cell>
          <cell r="F98">
            <v>7</v>
          </cell>
        </row>
        <row r="99">
          <cell r="E99">
            <v>7</v>
          </cell>
          <cell r="F99">
            <v>7</v>
          </cell>
        </row>
        <row r="100">
          <cell r="E100">
            <v>6</v>
          </cell>
          <cell r="F100">
            <v>7</v>
          </cell>
        </row>
        <row r="101">
          <cell r="E101">
            <v>7</v>
          </cell>
          <cell r="F101">
            <v>7</v>
          </cell>
        </row>
        <row r="102">
          <cell r="E102">
            <v>7</v>
          </cell>
          <cell r="F102">
            <v>7</v>
          </cell>
        </row>
      </sheetData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31" sqref="E31"/>
    </sheetView>
  </sheetViews>
  <sheetFormatPr defaultRowHeight="13.5" x14ac:dyDescent="0.15"/>
  <sheetData>
    <row r="1" spans="1:12" x14ac:dyDescent="0.15">
      <c r="A1" t="s">
        <v>315</v>
      </c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31</v>
      </c>
      <c r="K1" t="s">
        <v>324</v>
      </c>
      <c r="L1" t="s">
        <v>325</v>
      </c>
    </row>
    <row r="2" spans="1:12" x14ac:dyDescent="0.15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 t="s">
        <v>333</v>
      </c>
      <c r="I2" t="s">
        <v>334</v>
      </c>
      <c r="J2" t="s">
        <v>30</v>
      </c>
      <c r="K2" t="s">
        <v>335</v>
      </c>
      <c r="L2" t="s">
        <v>336</v>
      </c>
    </row>
    <row r="3" spans="1:12" ht="16.5" x14ac:dyDescent="0.15">
      <c r="A3" s="2">
        <v>1</v>
      </c>
      <c r="B3">
        <v>8</v>
      </c>
      <c r="C3" t="s">
        <v>337</v>
      </c>
      <c r="E3">
        <v>1</v>
      </c>
      <c r="F3">
        <v>3000</v>
      </c>
      <c r="G3">
        <v>1</v>
      </c>
      <c r="L3">
        <v>61860001</v>
      </c>
    </row>
    <row r="4" spans="1:12" ht="16.5" x14ac:dyDescent="0.15">
      <c r="A4" s="2">
        <v>5</v>
      </c>
      <c r="B4">
        <v>8</v>
      </c>
      <c r="C4" t="s">
        <v>338</v>
      </c>
      <c r="E4">
        <v>4</v>
      </c>
      <c r="F4">
        <v>3000</v>
      </c>
      <c r="G4">
        <v>1</v>
      </c>
      <c r="L4">
        <v>61860002</v>
      </c>
    </row>
    <row r="5" spans="1:12" ht="16.5" x14ac:dyDescent="0.15">
      <c r="A5" s="2">
        <v>10</v>
      </c>
      <c r="B5">
        <v>8</v>
      </c>
      <c r="C5" t="s">
        <v>339</v>
      </c>
      <c r="D5" t="s">
        <v>246</v>
      </c>
      <c r="E5">
        <v>9</v>
      </c>
      <c r="F5">
        <v>3000</v>
      </c>
      <c r="G5">
        <v>1</v>
      </c>
      <c r="H5">
        <v>93000000</v>
      </c>
      <c r="I5" t="s">
        <v>252</v>
      </c>
      <c r="L5">
        <v>61860003</v>
      </c>
    </row>
    <row r="6" spans="1:12" ht="16.5" x14ac:dyDescent="0.15">
      <c r="A6" s="2">
        <v>15</v>
      </c>
      <c r="B6">
        <v>8</v>
      </c>
      <c r="C6" t="s">
        <v>340</v>
      </c>
      <c r="D6" t="s">
        <v>247</v>
      </c>
      <c r="E6">
        <v>14</v>
      </c>
      <c r="F6">
        <v>2700</v>
      </c>
      <c r="G6">
        <v>1</v>
      </c>
      <c r="H6">
        <v>93000000</v>
      </c>
      <c r="I6" t="s">
        <v>252</v>
      </c>
      <c r="L6">
        <v>61860004</v>
      </c>
    </row>
    <row r="7" spans="1:12" ht="16.5" x14ac:dyDescent="0.15">
      <c r="A7" s="2">
        <v>20</v>
      </c>
      <c r="B7">
        <v>8</v>
      </c>
      <c r="C7" t="s">
        <v>341</v>
      </c>
      <c r="D7" t="s">
        <v>248</v>
      </c>
      <c r="E7">
        <v>19</v>
      </c>
      <c r="F7">
        <v>2400</v>
      </c>
      <c r="G7">
        <v>1</v>
      </c>
      <c r="H7">
        <v>93000000</v>
      </c>
      <c r="I7" t="s">
        <v>252</v>
      </c>
      <c r="L7">
        <v>61860005</v>
      </c>
    </row>
    <row r="8" spans="1:12" ht="16.5" x14ac:dyDescent="0.15">
      <c r="A8" s="2">
        <v>25</v>
      </c>
      <c r="B8">
        <v>8</v>
      </c>
      <c r="C8" t="s">
        <v>342</v>
      </c>
      <c r="D8" t="s">
        <v>249</v>
      </c>
      <c r="E8">
        <v>24</v>
      </c>
      <c r="F8">
        <v>2100</v>
      </c>
      <c r="G8">
        <v>1</v>
      </c>
      <c r="H8">
        <v>93000000</v>
      </c>
      <c r="I8" t="s">
        <v>252</v>
      </c>
      <c r="L8">
        <v>61860006</v>
      </c>
    </row>
    <row r="9" spans="1:12" ht="16.5" x14ac:dyDescent="0.15">
      <c r="A9" s="2">
        <v>30</v>
      </c>
      <c r="B9">
        <v>8</v>
      </c>
      <c r="C9" t="s">
        <v>343</v>
      </c>
      <c r="D9" t="s">
        <v>250</v>
      </c>
      <c r="E9">
        <v>29</v>
      </c>
      <c r="F9">
        <v>1800</v>
      </c>
      <c r="G9">
        <v>1</v>
      </c>
      <c r="H9">
        <v>93000000</v>
      </c>
      <c r="I9" t="s">
        <v>344</v>
      </c>
      <c r="L9">
        <v>61860007</v>
      </c>
    </row>
    <row r="10" spans="1:12" ht="16.5" x14ac:dyDescent="0.15">
      <c r="A10" s="2">
        <v>35</v>
      </c>
      <c r="B10">
        <v>8</v>
      </c>
      <c r="C10" t="s">
        <v>345</v>
      </c>
      <c r="D10" t="s">
        <v>251</v>
      </c>
      <c r="E10">
        <v>34</v>
      </c>
      <c r="F10">
        <v>1500</v>
      </c>
      <c r="G10">
        <v>1</v>
      </c>
      <c r="H10">
        <v>93000000</v>
      </c>
      <c r="I10" t="s">
        <v>344</v>
      </c>
      <c r="L10">
        <v>61860008</v>
      </c>
    </row>
    <row r="11" spans="1:12" ht="16.5" x14ac:dyDescent="0.15">
      <c r="A11" s="2">
        <v>40</v>
      </c>
      <c r="B11">
        <v>8</v>
      </c>
      <c r="C11" t="s">
        <v>348</v>
      </c>
      <c r="D11" t="s">
        <v>349</v>
      </c>
      <c r="E11">
        <v>39</v>
      </c>
      <c r="F11">
        <v>1200</v>
      </c>
      <c r="G11">
        <v>1</v>
      </c>
      <c r="H11">
        <v>93000000</v>
      </c>
      <c r="I11" t="s">
        <v>344</v>
      </c>
      <c r="J11">
        <v>93000005</v>
      </c>
      <c r="K11" t="s">
        <v>252</v>
      </c>
      <c r="L11">
        <v>61860009</v>
      </c>
    </row>
    <row r="12" spans="1:12" ht="16.5" x14ac:dyDescent="0.15">
      <c r="A12" s="2">
        <v>45</v>
      </c>
      <c r="B12">
        <v>8</v>
      </c>
      <c r="C12" t="s">
        <v>350</v>
      </c>
      <c r="D12" t="s">
        <v>351</v>
      </c>
      <c r="E12">
        <v>44</v>
      </c>
      <c r="F12">
        <v>900</v>
      </c>
      <c r="G12">
        <v>1</v>
      </c>
      <c r="H12">
        <v>93000000</v>
      </c>
      <c r="I12" t="s">
        <v>344</v>
      </c>
      <c r="J12">
        <v>93000005</v>
      </c>
      <c r="K12" t="s">
        <v>252</v>
      </c>
      <c r="L12">
        <v>61860010</v>
      </c>
    </row>
    <row r="13" spans="1:12" ht="16.5" x14ac:dyDescent="0.15">
      <c r="A13" s="2">
        <v>50</v>
      </c>
      <c r="B13">
        <v>8</v>
      </c>
      <c r="C13" t="s">
        <v>352</v>
      </c>
      <c r="D13" t="s">
        <v>353</v>
      </c>
      <c r="E13">
        <v>49</v>
      </c>
      <c r="F13">
        <v>700</v>
      </c>
      <c r="G13">
        <v>2</v>
      </c>
      <c r="H13">
        <v>93000000</v>
      </c>
      <c r="I13" t="s">
        <v>346</v>
      </c>
      <c r="J13">
        <v>93000005</v>
      </c>
      <c r="K13" t="s">
        <v>344</v>
      </c>
      <c r="L13">
        <v>61860011</v>
      </c>
    </row>
    <row r="14" spans="1:12" ht="16.5" x14ac:dyDescent="0.15">
      <c r="A14" s="2">
        <v>55</v>
      </c>
      <c r="B14">
        <v>8</v>
      </c>
      <c r="C14" t="s">
        <v>354</v>
      </c>
      <c r="D14" t="s">
        <v>355</v>
      </c>
      <c r="E14">
        <v>54</v>
      </c>
      <c r="F14">
        <v>500</v>
      </c>
      <c r="G14">
        <v>2</v>
      </c>
      <c r="H14">
        <v>93000000</v>
      </c>
      <c r="I14" t="s">
        <v>346</v>
      </c>
      <c r="J14">
        <v>93000005</v>
      </c>
      <c r="K14" t="s">
        <v>344</v>
      </c>
      <c r="L14">
        <v>61860012</v>
      </c>
    </row>
    <row r="15" spans="1:12" ht="16.5" x14ac:dyDescent="0.15">
      <c r="A15" s="2">
        <v>60</v>
      </c>
      <c r="B15">
        <v>8</v>
      </c>
      <c r="C15" t="s">
        <v>356</v>
      </c>
      <c r="D15" t="s">
        <v>357</v>
      </c>
      <c r="E15">
        <v>59</v>
      </c>
      <c r="F15">
        <v>300</v>
      </c>
      <c r="G15">
        <v>2</v>
      </c>
      <c r="H15">
        <v>93000000</v>
      </c>
      <c r="I15" t="s">
        <v>346</v>
      </c>
      <c r="J15">
        <v>93000005</v>
      </c>
      <c r="K15" t="s">
        <v>346</v>
      </c>
      <c r="L15">
        <v>61860013</v>
      </c>
    </row>
    <row r="16" spans="1:12" ht="16.5" x14ac:dyDescent="0.15">
      <c r="A16" s="2">
        <v>65</v>
      </c>
      <c r="B16">
        <v>8</v>
      </c>
      <c r="C16" t="s">
        <v>358</v>
      </c>
      <c r="D16" t="s">
        <v>359</v>
      </c>
      <c r="E16">
        <v>64</v>
      </c>
      <c r="F16">
        <v>100</v>
      </c>
      <c r="G16">
        <v>2</v>
      </c>
      <c r="H16">
        <v>93000000</v>
      </c>
      <c r="I16" t="s">
        <v>346</v>
      </c>
      <c r="J16">
        <v>93000005</v>
      </c>
      <c r="K16" t="s">
        <v>346</v>
      </c>
      <c r="L16">
        <v>61860014</v>
      </c>
    </row>
    <row r="17" spans="1:12" ht="16.5" x14ac:dyDescent="0.15">
      <c r="A17" s="2">
        <v>70</v>
      </c>
      <c r="B17">
        <v>8</v>
      </c>
      <c r="C17" t="s">
        <v>360</v>
      </c>
      <c r="D17" t="s">
        <v>361</v>
      </c>
      <c r="E17">
        <v>69</v>
      </c>
      <c r="F17">
        <v>100</v>
      </c>
      <c r="G17">
        <v>3</v>
      </c>
      <c r="H17">
        <v>93000000</v>
      </c>
      <c r="I17" t="s">
        <v>347</v>
      </c>
      <c r="J17">
        <v>93000005</v>
      </c>
      <c r="K17" t="s">
        <v>346</v>
      </c>
      <c r="L17">
        <v>61860015</v>
      </c>
    </row>
    <row r="18" spans="1:12" ht="16.5" x14ac:dyDescent="0.15">
      <c r="A18" s="2">
        <v>75</v>
      </c>
      <c r="B18">
        <v>8</v>
      </c>
      <c r="C18" t="s">
        <v>362</v>
      </c>
      <c r="D18" t="s">
        <v>363</v>
      </c>
      <c r="E18">
        <v>74</v>
      </c>
      <c r="F18">
        <v>100</v>
      </c>
      <c r="G18">
        <v>3</v>
      </c>
      <c r="H18">
        <v>93000000</v>
      </c>
      <c r="I18" t="s">
        <v>347</v>
      </c>
      <c r="J18">
        <v>93000005</v>
      </c>
      <c r="K18" t="s">
        <v>347</v>
      </c>
      <c r="L18">
        <v>61860016</v>
      </c>
    </row>
    <row r="19" spans="1:12" ht="16.5" x14ac:dyDescent="0.15">
      <c r="A19" s="2">
        <v>80</v>
      </c>
      <c r="B19">
        <v>8</v>
      </c>
      <c r="C19" t="s">
        <v>364</v>
      </c>
      <c r="D19" t="s">
        <v>365</v>
      </c>
      <c r="E19">
        <v>79</v>
      </c>
      <c r="F19">
        <v>100</v>
      </c>
      <c r="G19">
        <v>3</v>
      </c>
      <c r="H19">
        <v>93000000</v>
      </c>
      <c r="I19" t="s">
        <v>347</v>
      </c>
      <c r="J19">
        <v>93000005</v>
      </c>
      <c r="K19" t="s">
        <v>347</v>
      </c>
      <c r="L19">
        <v>61860017</v>
      </c>
    </row>
    <row r="20" spans="1:12" ht="16.5" x14ac:dyDescent="0.15">
      <c r="A20" s="2">
        <v>85</v>
      </c>
      <c r="B20">
        <v>10</v>
      </c>
      <c r="C20" t="s">
        <v>364</v>
      </c>
      <c r="D20" t="s">
        <v>365</v>
      </c>
      <c r="E20">
        <v>80</v>
      </c>
      <c r="F20">
        <v>100</v>
      </c>
      <c r="G20">
        <v>3</v>
      </c>
      <c r="H20">
        <v>93000000</v>
      </c>
      <c r="I20" t="s">
        <v>347</v>
      </c>
      <c r="J20">
        <v>93000005</v>
      </c>
      <c r="K20" t="s">
        <v>347</v>
      </c>
      <c r="L20">
        <v>61860017</v>
      </c>
    </row>
    <row r="21" spans="1:12" ht="16.5" x14ac:dyDescent="0.15">
      <c r="A21" s="2">
        <v>90</v>
      </c>
      <c r="B21">
        <v>10</v>
      </c>
      <c r="C21" t="s">
        <v>364</v>
      </c>
      <c r="D21" t="s">
        <v>365</v>
      </c>
      <c r="E21">
        <v>80</v>
      </c>
      <c r="F21">
        <v>100</v>
      </c>
      <c r="G21">
        <v>3</v>
      </c>
      <c r="H21">
        <v>93000000</v>
      </c>
      <c r="I21" t="s">
        <v>347</v>
      </c>
      <c r="J21">
        <v>93000005</v>
      </c>
      <c r="K21" t="s">
        <v>347</v>
      </c>
      <c r="L21">
        <v>61860017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2"/>
  <sheetViews>
    <sheetView workbookViewId="0">
      <pane ySplit="2" topLeftCell="A72" activePane="bottomLeft" state="frozen"/>
      <selection pane="bottomLeft" activeCell="L95" sqref="L95"/>
    </sheetView>
  </sheetViews>
  <sheetFormatPr defaultRowHeight="16.5" x14ac:dyDescent="0.15"/>
  <cols>
    <col min="1" max="2" width="9.25" style="2" bestFit="1" customWidth="1"/>
    <col min="3" max="3" width="9.25" style="10" bestFit="1" customWidth="1"/>
    <col min="4" max="5" width="9.25" style="2" bestFit="1" customWidth="1"/>
    <col min="6" max="6" width="8.625" style="2" bestFit="1" customWidth="1"/>
    <col min="7" max="10" width="9.25" style="2" bestFit="1" customWidth="1"/>
    <col min="11" max="11" width="14.375" style="2" bestFit="1" customWidth="1"/>
    <col min="12" max="12" width="12.875" style="2" bestFit="1" customWidth="1"/>
    <col min="13" max="13" width="32.375" style="2" bestFit="1" customWidth="1"/>
    <col min="14" max="15" width="13.25" style="2" bestFit="1" customWidth="1"/>
    <col min="16" max="17" width="17.5" style="2" bestFit="1" customWidth="1"/>
    <col min="18" max="23" width="9" style="2"/>
    <col min="24" max="24" width="28.375" style="2" bestFit="1" customWidth="1"/>
    <col min="25" max="16384" width="9" style="2"/>
  </cols>
  <sheetData>
    <row r="1" spans="1:24" x14ac:dyDescent="0.15">
      <c r="A1" s="2" t="s">
        <v>299</v>
      </c>
      <c r="B1" s="2" t="s">
        <v>2</v>
      </c>
      <c r="C1" s="10" t="s">
        <v>133</v>
      </c>
      <c r="D1" s="2" t="s">
        <v>131</v>
      </c>
      <c r="E1" s="2" t="s">
        <v>132</v>
      </c>
      <c r="F1" s="2" t="s">
        <v>300</v>
      </c>
      <c r="G1" s="2" t="s">
        <v>301</v>
      </c>
      <c r="H1" s="2" t="s">
        <v>201</v>
      </c>
      <c r="I1" s="2" t="s">
        <v>202</v>
      </c>
      <c r="J1" s="2" t="s">
        <v>203</v>
      </c>
      <c r="K1" s="2" t="s">
        <v>5</v>
      </c>
      <c r="L1" s="2" t="s">
        <v>8</v>
      </c>
      <c r="M1" s="2" t="s">
        <v>204</v>
      </c>
      <c r="N1" s="2" t="s">
        <v>205</v>
      </c>
      <c r="O1" s="2" t="s">
        <v>302</v>
      </c>
      <c r="P1" s="2" t="s">
        <v>303</v>
      </c>
      <c r="Q1" s="2" t="s">
        <v>206</v>
      </c>
    </row>
    <row r="2" spans="1:24" x14ac:dyDescent="0.15">
      <c r="A2" s="2" t="s">
        <v>1</v>
      </c>
      <c r="B2" s="2" t="s">
        <v>3</v>
      </c>
      <c r="F2" s="2" t="s">
        <v>304</v>
      </c>
      <c r="G2" s="2" t="s">
        <v>19</v>
      </c>
      <c r="H2" s="2" t="s">
        <v>305</v>
      </c>
      <c r="I2" s="2" t="s">
        <v>306</v>
      </c>
      <c r="J2" s="2" t="s">
        <v>307</v>
      </c>
      <c r="K2" s="2" t="s">
        <v>308</v>
      </c>
      <c r="L2" s="2" t="s">
        <v>10</v>
      </c>
      <c r="M2" s="2" t="s">
        <v>309</v>
      </c>
      <c r="N2" s="2" t="s">
        <v>310</v>
      </c>
      <c r="O2" s="2" t="s">
        <v>311</v>
      </c>
      <c r="P2" s="2" t="s">
        <v>312</v>
      </c>
      <c r="Q2" s="2" t="s">
        <v>313</v>
      </c>
    </row>
    <row r="3" spans="1:24" x14ac:dyDescent="0.35">
      <c r="A3" s="3">
        <v>1</v>
      </c>
      <c r="B3" s="3">
        <v>1</v>
      </c>
      <c r="C3" s="11" t="s">
        <v>314</v>
      </c>
      <c r="D3" s="3">
        <f>VLOOKUP($C3,[1]数据!$A:$E,3,0)</f>
        <v>17</v>
      </c>
      <c r="E3" s="3">
        <f>VLOOKUP($C3,[1]数据!$A:$E,4,0)</f>
        <v>3</v>
      </c>
      <c r="F3" s="3">
        <f>VLOOKUP($C3,[1]数据!$A:$E,2,0)</f>
        <v>213403</v>
      </c>
      <c r="G3" s="3">
        <v>5</v>
      </c>
      <c r="H3" s="3">
        <f>[2]冒险战力!E9</f>
        <v>0</v>
      </c>
      <c r="I3" s="3">
        <f>[2]冒险战力!F9</f>
        <v>0</v>
      </c>
      <c r="J3" s="3">
        <f>G3</f>
        <v>5</v>
      </c>
      <c r="K3" s="3" t="str">
        <f>521000&amp;A3&amp;B3</f>
        <v>52100011</v>
      </c>
      <c r="L3" s="3"/>
      <c r="M3" s="3" t="str">
        <f>VLOOKUP(F3,R:X,7,0)</f>
        <v>213203,211404,211410</v>
      </c>
      <c r="N3" s="3">
        <f>G3</f>
        <v>5</v>
      </c>
      <c r="O3" s="3">
        <f>H3</f>
        <v>0</v>
      </c>
      <c r="P3" s="3">
        <f>N3</f>
        <v>5</v>
      </c>
      <c r="Q3" s="3">
        <f>N3</f>
        <v>5</v>
      </c>
      <c r="R3" s="8">
        <v>213201</v>
      </c>
      <c r="S3" s="1">
        <v>213203</v>
      </c>
      <c r="T3" s="1">
        <v>213404</v>
      </c>
      <c r="U3" s="1">
        <v>211410</v>
      </c>
      <c r="V3" s="1" t="s">
        <v>253</v>
      </c>
      <c r="W3" s="9" t="s">
        <v>253</v>
      </c>
      <c r="X3" s="9" t="str">
        <f>IF(T3="",S3,IF(U3="",S3&amp;","&amp;T3,IF(V3="",S3&amp;","&amp;T3&amp;","&amp;U3,S3&amp;","&amp;T3&amp;","&amp;U3&amp;","&amp;V3)))</f>
        <v>213203,213404,211410</v>
      </c>
    </row>
    <row r="4" spans="1:24" x14ac:dyDescent="0.35">
      <c r="A4" s="3">
        <v>1</v>
      </c>
      <c r="B4" s="3">
        <v>2</v>
      </c>
      <c r="C4" s="11" t="s">
        <v>120</v>
      </c>
      <c r="D4" s="3">
        <f>VLOOKUP($C4,[1]数据!$A:$E,3,0)</f>
        <v>17</v>
      </c>
      <c r="E4" s="3">
        <f>VLOOKUP($C4,[1]数据!$A:$E,4,0)</f>
        <v>1</v>
      </c>
      <c r="F4" s="3">
        <f>VLOOKUP($C4,[1]数据!$A:$E,2,0)</f>
        <v>214403</v>
      </c>
      <c r="G4" s="3">
        <v>5</v>
      </c>
      <c r="H4" s="3">
        <f>[2]冒险战力!E10</f>
        <v>0</v>
      </c>
      <c r="I4" s="3">
        <f>[2]冒险战力!F10</f>
        <v>0</v>
      </c>
      <c r="J4" s="3">
        <f t="shared" ref="J4:J67" si="0">G4</f>
        <v>5</v>
      </c>
      <c r="K4" s="3"/>
      <c r="L4" s="3"/>
      <c r="M4" s="3" t="str">
        <f t="shared" ref="M4:M67" si="1">VLOOKUP(F4,R:X,7,0)</f>
        <v>211304,214404,214413</v>
      </c>
      <c r="N4" s="3">
        <f t="shared" ref="N4:N67" si="2">G4</f>
        <v>5</v>
      </c>
      <c r="O4" s="3">
        <f t="shared" ref="O4:O67" si="3">H4</f>
        <v>0</v>
      </c>
      <c r="P4" s="3">
        <f t="shared" ref="P4:P67" si="4">N4</f>
        <v>5</v>
      </c>
      <c r="Q4" s="3">
        <f t="shared" ref="Q4:Q67" si="5">N4</f>
        <v>5</v>
      </c>
      <c r="R4" s="8">
        <v>213203</v>
      </c>
      <c r="S4" s="1">
        <v>213404</v>
      </c>
      <c r="T4" s="1">
        <v>214302</v>
      </c>
      <c r="U4" s="1">
        <v>213403</v>
      </c>
      <c r="V4" s="1" t="s">
        <v>253</v>
      </c>
      <c r="W4" s="9"/>
      <c r="X4" s="9" t="str">
        <f t="shared" ref="X4:X67" si="6">IF(T4="",S4,IF(U4="",S4&amp;","&amp;T4,IF(V4="",S4&amp;","&amp;T4&amp;","&amp;U4,S4&amp;","&amp;T4&amp;","&amp;U4&amp;","&amp;V4)))</f>
        <v>213404,214302,213403</v>
      </c>
    </row>
    <row r="5" spans="1:24" x14ac:dyDescent="0.35">
      <c r="A5" s="3">
        <v>1</v>
      </c>
      <c r="B5" s="3">
        <v>3</v>
      </c>
      <c r="C5" s="11" t="s">
        <v>101</v>
      </c>
      <c r="D5" s="3">
        <f>VLOOKUP($C5,[1]数据!$A:$E,3,0)</f>
        <v>17</v>
      </c>
      <c r="E5" s="3">
        <f>VLOOKUP($C5,[1]数据!$A:$E,4,0)</f>
        <v>2</v>
      </c>
      <c r="F5" s="3">
        <f>VLOOKUP($C5,[1]数据!$A:$E,2,0)</f>
        <v>214404</v>
      </c>
      <c r="G5" s="3">
        <v>5</v>
      </c>
      <c r="H5" s="3">
        <f>[2]冒险战力!E11</f>
        <v>0</v>
      </c>
      <c r="I5" s="3">
        <f>[2]冒险战力!F11</f>
        <v>0</v>
      </c>
      <c r="J5" s="3">
        <f t="shared" si="0"/>
        <v>5</v>
      </c>
      <c r="K5" s="3"/>
      <c r="L5" s="3"/>
      <c r="M5" s="3" t="str">
        <f t="shared" si="1"/>
        <v>214203,214413,214403</v>
      </c>
      <c r="N5" s="3">
        <f t="shared" si="2"/>
        <v>5</v>
      </c>
      <c r="O5" s="3">
        <f t="shared" si="3"/>
        <v>0</v>
      </c>
      <c r="P5" s="3">
        <f t="shared" si="4"/>
        <v>5</v>
      </c>
      <c r="Q5" s="3">
        <f t="shared" si="5"/>
        <v>5</v>
      </c>
      <c r="R5" s="8">
        <v>213404</v>
      </c>
      <c r="S5" s="1">
        <v>214302</v>
      </c>
      <c r="T5" s="1">
        <v>213201</v>
      </c>
      <c r="U5" s="1">
        <v>211403</v>
      </c>
      <c r="V5" s="1" t="s">
        <v>253</v>
      </c>
      <c r="W5" s="9" t="s">
        <v>253</v>
      </c>
      <c r="X5" s="9" t="str">
        <f t="shared" si="6"/>
        <v>214302,213201,211403</v>
      </c>
    </row>
    <row r="6" spans="1:24" x14ac:dyDescent="0.35">
      <c r="A6" s="3">
        <v>1</v>
      </c>
      <c r="B6" s="3">
        <v>4</v>
      </c>
      <c r="C6" s="11" t="s">
        <v>109</v>
      </c>
      <c r="D6" s="3">
        <f>VLOOKUP($C6,[1]数据!$A:$E,3,0)</f>
        <v>17</v>
      </c>
      <c r="E6" s="3">
        <f>VLOOKUP($C6,[1]数据!$A:$E,4,0)</f>
        <v>2</v>
      </c>
      <c r="F6" s="3">
        <f>VLOOKUP($C6,[1]数据!$A:$E,2,0)</f>
        <v>211405</v>
      </c>
      <c r="G6" s="3">
        <v>5</v>
      </c>
      <c r="H6" s="3">
        <f>[2]冒险战力!E12</f>
        <v>0</v>
      </c>
      <c r="I6" s="3">
        <f>[2]冒险战力!F12</f>
        <v>0</v>
      </c>
      <c r="J6" s="3">
        <f t="shared" si="0"/>
        <v>5</v>
      </c>
      <c r="K6" s="3"/>
      <c r="L6" s="3"/>
      <c r="M6" s="3" t="str">
        <f t="shared" si="1"/>
        <v>212203,212204,212413</v>
      </c>
      <c r="N6" s="3">
        <f t="shared" si="2"/>
        <v>5</v>
      </c>
      <c r="O6" s="3">
        <f t="shared" si="3"/>
        <v>0</v>
      </c>
      <c r="P6" s="3">
        <f t="shared" si="4"/>
        <v>5</v>
      </c>
      <c r="Q6" s="3">
        <f t="shared" si="5"/>
        <v>5</v>
      </c>
      <c r="R6" s="8">
        <v>214302</v>
      </c>
      <c r="S6" s="1">
        <v>213201</v>
      </c>
      <c r="T6" s="1">
        <v>213203</v>
      </c>
      <c r="U6" s="1">
        <v>211407</v>
      </c>
      <c r="V6" s="1" t="s">
        <v>253</v>
      </c>
      <c r="W6" s="9" t="s">
        <v>253</v>
      </c>
      <c r="X6" s="9" t="str">
        <f t="shared" si="6"/>
        <v>213201,213203,211407</v>
      </c>
    </row>
    <row r="7" spans="1:24" x14ac:dyDescent="0.35">
      <c r="A7" s="3">
        <v>1</v>
      </c>
      <c r="B7" s="3">
        <v>5</v>
      </c>
      <c r="C7" s="11" t="s">
        <v>97</v>
      </c>
      <c r="D7" s="3">
        <f>VLOOKUP($C7,[1]数据!$A:$E,3,0)</f>
        <v>17</v>
      </c>
      <c r="E7" s="3">
        <f>VLOOKUP($C7,[1]数据!$A:$E,4,0)</f>
        <v>4</v>
      </c>
      <c r="F7" s="3">
        <f>VLOOKUP($C7,[1]数据!$A:$E,2,0)</f>
        <v>211413</v>
      </c>
      <c r="G7" s="3">
        <v>5</v>
      </c>
      <c r="H7" s="3">
        <f>[2]冒险战力!E13</f>
        <v>0</v>
      </c>
      <c r="I7" s="3">
        <f>[2]冒险战力!F13</f>
        <v>0</v>
      </c>
      <c r="J7" s="3">
        <f t="shared" si="0"/>
        <v>5</v>
      </c>
      <c r="K7" s="3"/>
      <c r="L7" s="3"/>
      <c r="M7" s="3" t="str">
        <f t="shared" si="1"/>
        <v>213304,213405,214405</v>
      </c>
      <c r="N7" s="3">
        <f t="shared" si="2"/>
        <v>5</v>
      </c>
      <c r="O7" s="3">
        <f t="shared" si="3"/>
        <v>0</v>
      </c>
      <c r="P7" s="3">
        <f t="shared" si="4"/>
        <v>5</v>
      </c>
      <c r="Q7" s="3">
        <f t="shared" si="5"/>
        <v>5</v>
      </c>
      <c r="R7" s="8">
        <v>211401</v>
      </c>
      <c r="S7" s="1">
        <v>213404</v>
      </c>
      <c r="T7" s="1">
        <v>211403</v>
      </c>
      <c r="U7" s="1">
        <v>213201</v>
      </c>
      <c r="V7" s="1" t="s">
        <v>253</v>
      </c>
      <c r="W7" s="9" t="s">
        <v>253</v>
      </c>
      <c r="X7" s="9" t="str">
        <f t="shared" si="6"/>
        <v>213404,211403,213201</v>
      </c>
    </row>
    <row r="8" spans="1:24" x14ac:dyDescent="0.35">
      <c r="A8" s="2">
        <f>A3+4</f>
        <v>5</v>
      </c>
      <c r="B8" s="2">
        <f>B3</f>
        <v>1</v>
      </c>
      <c r="C8" s="10" t="str">
        <f>C3</f>
        <v>黑魔导少女</v>
      </c>
      <c r="D8" s="2">
        <f>VLOOKUP($C8,[1]数据!$A:$E,3,0)</f>
        <v>17</v>
      </c>
      <c r="E8" s="2">
        <f>VLOOKUP($C8,[1]数据!$A:$E,4,0)</f>
        <v>3</v>
      </c>
      <c r="F8" s="2">
        <f>VLOOKUP($C8,[1]数据!$A:$E,2,0)</f>
        <v>213403</v>
      </c>
      <c r="G8" s="2">
        <v>10</v>
      </c>
      <c r="H8" s="2">
        <f>[2]冒险战力!E14</f>
        <v>0</v>
      </c>
      <c r="I8" s="2">
        <f>[2]冒险战力!F14</f>
        <v>0</v>
      </c>
      <c r="J8" s="2">
        <f t="shared" si="0"/>
        <v>10</v>
      </c>
      <c r="K8" s="2" t="str">
        <f>521000&amp;A8&amp;B8</f>
        <v>52100051</v>
      </c>
      <c r="M8" s="3" t="str">
        <f t="shared" si="1"/>
        <v>213203,211404,211410</v>
      </c>
      <c r="N8" s="3">
        <f t="shared" si="2"/>
        <v>10</v>
      </c>
      <c r="O8" s="3">
        <f t="shared" si="3"/>
        <v>0</v>
      </c>
      <c r="P8" s="3">
        <f t="shared" si="4"/>
        <v>10</v>
      </c>
      <c r="Q8" s="3">
        <f t="shared" si="5"/>
        <v>10</v>
      </c>
      <c r="R8" s="8">
        <v>211403</v>
      </c>
      <c r="S8" s="1">
        <v>213404</v>
      </c>
      <c r="T8" s="1">
        <v>211401</v>
      </c>
      <c r="U8" s="1">
        <v>213203</v>
      </c>
      <c r="V8" s="1" t="s">
        <v>253</v>
      </c>
      <c r="W8" s="9" t="s">
        <v>253</v>
      </c>
      <c r="X8" s="9" t="str">
        <f t="shared" si="6"/>
        <v>213404,211401,213203</v>
      </c>
    </row>
    <row r="9" spans="1:24" x14ac:dyDescent="0.35">
      <c r="A9" s="2">
        <f t="shared" ref="A9:A12" si="7">A4+4</f>
        <v>5</v>
      </c>
      <c r="B9" s="2">
        <f t="shared" ref="B9:C24" si="8">B4</f>
        <v>2</v>
      </c>
      <c r="C9" s="10" t="str">
        <f t="shared" si="8"/>
        <v>死亡骑士</v>
      </c>
      <c r="D9" s="2">
        <f>VLOOKUP($C9,[1]数据!$A:$E,3,0)</f>
        <v>17</v>
      </c>
      <c r="E9" s="2">
        <f>VLOOKUP($C9,[1]数据!$A:$E,4,0)</f>
        <v>1</v>
      </c>
      <c r="F9" s="2">
        <f>VLOOKUP($C9,[1]数据!$A:$E,2,0)</f>
        <v>214403</v>
      </c>
      <c r="G9" s="2">
        <v>10</v>
      </c>
      <c r="H9" s="2">
        <f>[2]冒险战力!E15</f>
        <v>0</v>
      </c>
      <c r="I9" s="2">
        <f>[2]冒险战力!F15</f>
        <v>0</v>
      </c>
      <c r="J9" s="2">
        <f t="shared" si="0"/>
        <v>10</v>
      </c>
      <c r="K9" s="2" t="str">
        <f t="shared" ref="K9:K12" si="9">521000&amp;A9&amp;B9</f>
        <v>52100052</v>
      </c>
      <c r="M9" s="3" t="str">
        <f t="shared" si="1"/>
        <v>211304,214404,214413</v>
      </c>
      <c r="N9" s="3">
        <f t="shared" si="2"/>
        <v>10</v>
      </c>
      <c r="O9" s="3">
        <f t="shared" si="3"/>
        <v>0</v>
      </c>
      <c r="P9" s="3">
        <f t="shared" si="4"/>
        <v>10</v>
      </c>
      <c r="Q9" s="3">
        <f t="shared" si="5"/>
        <v>10</v>
      </c>
      <c r="R9" s="8">
        <v>211404</v>
      </c>
      <c r="S9" s="1">
        <v>213203</v>
      </c>
      <c r="T9" s="1">
        <v>213403</v>
      </c>
      <c r="U9" s="1">
        <v>214302</v>
      </c>
      <c r="V9" s="1" t="s">
        <v>253</v>
      </c>
      <c r="W9" s="9" t="s">
        <v>253</v>
      </c>
      <c r="X9" s="9" t="str">
        <f t="shared" si="6"/>
        <v>213203,213403,214302</v>
      </c>
    </row>
    <row r="10" spans="1:24" x14ac:dyDescent="0.35">
      <c r="A10" s="2">
        <f t="shared" si="7"/>
        <v>5</v>
      </c>
      <c r="B10" s="2">
        <f t="shared" si="8"/>
        <v>3</v>
      </c>
      <c r="C10" s="10" t="str">
        <f t="shared" si="8"/>
        <v>德古拉</v>
      </c>
      <c r="D10" s="2">
        <f>VLOOKUP($C10,[1]数据!$A:$E,3,0)</f>
        <v>17</v>
      </c>
      <c r="E10" s="2">
        <f>VLOOKUP($C10,[1]数据!$A:$E,4,0)</f>
        <v>2</v>
      </c>
      <c r="F10" s="2">
        <f>VLOOKUP($C10,[1]数据!$A:$E,2,0)</f>
        <v>214404</v>
      </c>
      <c r="G10" s="2">
        <v>10</v>
      </c>
      <c r="H10" s="2">
        <f>[2]冒险战力!E16</f>
        <v>0</v>
      </c>
      <c r="I10" s="2">
        <f>[2]冒险战力!F16</f>
        <v>0</v>
      </c>
      <c r="J10" s="2">
        <f t="shared" si="0"/>
        <v>10</v>
      </c>
      <c r="K10" s="2" t="str">
        <f t="shared" si="9"/>
        <v>52100053</v>
      </c>
      <c r="M10" s="3" t="str">
        <f t="shared" si="1"/>
        <v>214203,214413,214403</v>
      </c>
      <c r="N10" s="3">
        <f t="shared" si="2"/>
        <v>10</v>
      </c>
      <c r="O10" s="3">
        <f t="shared" si="3"/>
        <v>0</v>
      </c>
      <c r="P10" s="3">
        <f t="shared" si="4"/>
        <v>10</v>
      </c>
      <c r="Q10" s="3">
        <f t="shared" si="5"/>
        <v>10</v>
      </c>
      <c r="R10" s="8">
        <v>211407</v>
      </c>
      <c r="S10" s="1">
        <v>214302</v>
      </c>
      <c r="T10" s="1">
        <v>211401</v>
      </c>
      <c r="U10" s="1">
        <v>211404</v>
      </c>
      <c r="V10" s="1" t="s">
        <v>253</v>
      </c>
      <c r="W10" s="9" t="s">
        <v>253</v>
      </c>
      <c r="X10" s="9" t="str">
        <f t="shared" si="6"/>
        <v>214302,211401,211404</v>
      </c>
    </row>
    <row r="11" spans="1:24" x14ac:dyDescent="0.35">
      <c r="A11" s="2">
        <f t="shared" si="7"/>
        <v>5</v>
      </c>
      <c r="B11" s="2">
        <f t="shared" si="8"/>
        <v>4</v>
      </c>
      <c r="C11" s="10" t="str">
        <f t="shared" si="8"/>
        <v>嗜血狼人</v>
      </c>
      <c r="D11" s="2">
        <f>VLOOKUP($C11,[1]数据!$A:$E,3,0)</f>
        <v>17</v>
      </c>
      <c r="E11" s="2">
        <f>VLOOKUP($C11,[1]数据!$A:$E,4,0)</f>
        <v>2</v>
      </c>
      <c r="F11" s="2">
        <f>VLOOKUP($C11,[1]数据!$A:$E,2,0)</f>
        <v>211405</v>
      </c>
      <c r="G11" s="2">
        <v>10</v>
      </c>
      <c r="H11" s="2">
        <f>[2]冒险战力!E17</f>
        <v>0</v>
      </c>
      <c r="I11" s="2">
        <f>[2]冒险战力!F17</f>
        <v>0</v>
      </c>
      <c r="J11" s="2">
        <f t="shared" si="0"/>
        <v>10</v>
      </c>
      <c r="K11" s="2" t="str">
        <f t="shared" si="9"/>
        <v>52100054</v>
      </c>
      <c r="M11" s="3" t="str">
        <f t="shared" si="1"/>
        <v>212203,212204,212413</v>
      </c>
      <c r="N11" s="3">
        <f t="shared" si="2"/>
        <v>10</v>
      </c>
      <c r="O11" s="3">
        <f t="shared" si="3"/>
        <v>0</v>
      </c>
      <c r="P11" s="3">
        <f t="shared" si="4"/>
        <v>10</v>
      </c>
      <c r="Q11" s="3">
        <f t="shared" si="5"/>
        <v>10</v>
      </c>
      <c r="R11" s="8">
        <v>211410</v>
      </c>
      <c r="S11" s="1">
        <v>213201</v>
      </c>
      <c r="T11" s="1">
        <v>211407</v>
      </c>
      <c r="U11" s="1">
        <v>211403</v>
      </c>
      <c r="V11" s="1" t="s">
        <v>253</v>
      </c>
      <c r="W11" s="9" t="s">
        <v>253</v>
      </c>
      <c r="X11" s="9" t="str">
        <f t="shared" si="6"/>
        <v>213201,211407,211403</v>
      </c>
    </row>
    <row r="12" spans="1:24" x14ac:dyDescent="0.35">
      <c r="A12" s="2">
        <f t="shared" si="7"/>
        <v>5</v>
      </c>
      <c r="B12" s="2">
        <f t="shared" si="8"/>
        <v>5</v>
      </c>
      <c r="C12" s="10" t="str">
        <f t="shared" si="8"/>
        <v>娅美蝶</v>
      </c>
      <c r="D12" s="2">
        <f>VLOOKUP($C12,[1]数据!$A:$E,3,0)</f>
        <v>17</v>
      </c>
      <c r="E12" s="2">
        <f>VLOOKUP($C12,[1]数据!$A:$E,4,0)</f>
        <v>4</v>
      </c>
      <c r="F12" s="2">
        <f>VLOOKUP($C12,[1]数据!$A:$E,2,0)</f>
        <v>211413</v>
      </c>
      <c r="G12" s="2">
        <v>10</v>
      </c>
      <c r="H12" s="2">
        <f>[2]冒险战力!E18</f>
        <v>0</v>
      </c>
      <c r="I12" s="2">
        <f>[2]冒险战力!F18</f>
        <v>1</v>
      </c>
      <c r="J12" s="2">
        <f t="shared" si="0"/>
        <v>10</v>
      </c>
      <c r="K12" s="2" t="str">
        <f t="shared" si="9"/>
        <v>52100055</v>
      </c>
      <c r="M12" s="3" t="str">
        <f t="shared" si="1"/>
        <v>213304,213405,214405</v>
      </c>
      <c r="N12" s="3">
        <f t="shared" si="2"/>
        <v>10</v>
      </c>
      <c r="O12" s="3">
        <f t="shared" si="3"/>
        <v>0</v>
      </c>
      <c r="P12" s="3">
        <f t="shared" si="4"/>
        <v>10</v>
      </c>
      <c r="Q12" s="3">
        <f t="shared" si="5"/>
        <v>10</v>
      </c>
      <c r="R12" s="8">
        <v>213403</v>
      </c>
      <c r="S12" s="1">
        <v>213203</v>
      </c>
      <c r="T12" s="1">
        <v>211404</v>
      </c>
      <c r="U12" s="1">
        <v>211410</v>
      </c>
      <c r="V12" s="1"/>
      <c r="W12" s="9" t="s">
        <v>253</v>
      </c>
      <c r="X12" s="9" t="str">
        <f t="shared" si="6"/>
        <v>213203,211404,211410</v>
      </c>
    </row>
    <row r="13" spans="1:24" x14ac:dyDescent="0.35">
      <c r="A13" s="3">
        <f>A8+5</f>
        <v>10</v>
      </c>
      <c r="B13" s="3">
        <f t="shared" si="8"/>
        <v>1</v>
      </c>
      <c r="C13" s="10" t="str">
        <f t="shared" si="8"/>
        <v>黑魔导少女</v>
      </c>
      <c r="D13" s="3">
        <f>VLOOKUP($C13,[1]数据!$A:$E,3,0)</f>
        <v>17</v>
      </c>
      <c r="E13" s="3">
        <f>VLOOKUP($C13,[1]数据!$A:$E,4,0)</f>
        <v>3</v>
      </c>
      <c r="F13" s="2">
        <f>VLOOKUP($C13,[1]数据!$A:$E,2,0)</f>
        <v>213403</v>
      </c>
      <c r="G13" s="3">
        <f>A13</f>
        <v>10</v>
      </c>
      <c r="H13" s="3">
        <f>[2]冒险战力!E19</f>
        <v>0</v>
      </c>
      <c r="I13" s="3">
        <f>[2]冒险战力!F19</f>
        <v>1</v>
      </c>
      <c r="J13" s="3">
        <f t="shared" si="0"/>
        <v>10</v>
      </c>
      <c r="K13" s="3" t="str">
        <f>52100&amp;A13&amp;B13</f>
        <v>52100101</v>
      </c>
      <c r="L13" s="3"/>
      <c r="M13" s="3" t="str">
        <f t="shared" si="1"/>
        <v>213203,211404,211410</v>
      </c>
      <c r="N13" s="3">
        <f t="shared" si="2"/>
        <v>10</v>
      </c>
      <c r="O13" s="3">
        <f t="shared" si="3"/>
        <v>0</v>
      </c>
      <c r="P13" s="3">
        <f t="shared" si="4"/>
        <v>10</v>
      </c>
      <c r="Q13" s="3">
        <f t="shared" si="5"/>
        <v>10</v>
      </c>
      <c r="R13" s="8">
        <v>211406</v>
      </c>
      <c r="S13" s="8">
        <v>211408</v>
      </c>
      <c r="T13" s="1"/>
      <c r="U13" s="1"/>
      <c r="V13" s="1"/>
      <c r="W13" s="9"/>
      <c r="X13" s="9">
        <f t="shared" si="6"/>
        <v>211408</v>
      </c>
    </row>
    <row r="14" spans="1:24" x14ac:dyDescent="0.35">
      <c r="A14" s="3">
        <f t="shared" ref="A14:A77" si="10">A9+5</f>
        <v>10</v>
      </c>
      <c r="B14" s="3">
        <f t="shared" si="8"/>
        <v>2</v>
      </c>
      <c r="C14" s="10" t="str">
        <f t="shared" si="8"/>
        <v>死亡骑士</v>
      </c>
      <c r="D14" s="3">
        <f>VLOOKUP($C14,[1]数据!$A:$E,3,0)</f>
        <v>17</v>
      </c>
      <c r="E14" s="3">
        <f>VLOOKUP($C14,[1]数据!$A:$E,4,0)</f>
        <v>1</v>
      </c>
      <c r="F14" s="2">
        <f>VLOOKUP($C14,[1]数据!$A:$E,2,0)</f>
        <v>214403</v>
      </c>
      <c r="G14" s="3">
        <f t="shared" ref="G14:G77" si="11">A14</f>
        <v>10</v>
      </c>
      <c r="H14" s="3">
        <f>[2]冒险战力!E20</f>
        <v>0</v>
      </c>
      <c r="I14" s="3">
        <f>[2]冒险战力!F20</f>
        <v>0</v>
      </c>
      <c r="J14" s="3">
        <f t="shared" si="0"/>
        <v>10</v>
      </c>
      <c r="K14" s="3" t="str">
        <f t="shared" ref="K14:K77" si="12">52100&amp;A14&amp;B14</f>
        <v>52100102</v>
      </c>
      <c r="L14" s="3"/>
      <c r="M14" s="3" t="str">
        <f t="shared" si="1"/>
        <v>211304,214404,214413</v>
      </c>
      <c r="N14" s="3">
        <f t="shared" si="2"/>
        <v>10</v>
      </c>
      <c r="O14" s="3">
        <f t="shared" si="3"/>
        <v>0</v>
      </c>
      <c r="P14" s="3">
        <f t="shared" si="4"/>
        <v>10</v>
      </c>
      <c r="Q14" s="3">
        <f t="shared" si="5"/>
        <v>10</v>
      </c>
      <c r="R14" s="8">
        <v>211406</v>
      </c>
      <c r="S14" s="1">
        <v>213201</v>
      </c>
      <c r="T14" s="1">
        <v>211410</v>
      </c>
      <c r="U14" s="1">
        <v>213404</v>
      </c>
      <c r="V14" s="1">
        <v>211401</v>
      </c>
      <c r="W14" s="9">
        <v>211403</v>
      </c>
      <c r="X14" s="9" t="str">
        <f t="shared" si="6"/>
        <v>213201,211410,213404,211401</v>
      </c>
    </row>
    <row r="15" spans="1:24" x14ac:dyDescent="0.35">
      <c r="A15" s="3">
        <f t="shared" si="10"/>
        <v>10</v>
      </c>
      <c r="B15" s="3">
        <f t="shared" si="8"/>
        <v>3</v>
      </c>
      <c r="C15" s="10" t="str">
        <f t="shared" si="8"/>
        <v>德古拉</v>
      </c>
      <c r="D15" s="3">
        <f>VLOOKUP($C15,[1]数据!$A:$E,3,0)</f>
        <v>17</v>
      </c>
      <c r="E15" s="3">
        <f>VLOOKUP($C15,[1]数据!$A:$E,4,0)</f>
        <v>2</v>
      </c>
      <c r="F15" s="2">
        <f>VLOOKUP($C15,[1]数据!$A:$E,2,0)</f>
        <v>214404</v>
      </c>
      <c r="G15" s="3">
        <f t="shared" si="11"/>
        <v>10</v>
      </c>
      <c r="H15" s="3">
        <f>[2]冒险战力!E21</f>
        <v>0</v>
      </c>
      <c r="I15" s="3">
        <f>[2]冒险战力!F21</f>
        <v>0</v>
      </c>
      <c r="J15" s="3">
        <f t="shared" si="0"/>
        <v>10</v>
      </c>
      <c r="K15" s="3" t="str">
        <f t="shared" si="12"/>
        <v>52100103</v>
      </c>
      <c r="L15" s="3"/>
      <c r="M15" s="3" t="str">
        <f t="shared" si="1"/>
        <v>214203,214413,214403</v>
      </c>
      <c r="N15" s="3">
        <f t="shared" si="2"/>
        <v>10</v>
      </c>
      <c r="O15" s="3">
        <f t="shared" si="3"/>
        <v>0</v>
      </c>
      <c r="P15" s="3">
        <f t="shared" si="4"/>
        <v>10</v>
      </c>
      <c r="Q15" s="3">
        <f t="shared" si="5"/>
        <v>10</v>
      </c>
      <c r="R15" s="8">
        <v>211408</v>
      </c>
      <c r="S15" s="8">
        <v>211406</v>
      </c>
      <c r="T15" s="1"/>
      <c r="U15" s="1"/>
      <c r="V15" s="1"/>
      <c r="W15" s="9"/>
      <c r="X15" s="9">
        <f t="shared" si="6"/>
        <v>211406</v>
      </c>
    </row>
    <row r="16" spans="1:24" x14ac:dyDescent="0.35">
      <c r="A16" s="3">
        <f t="shared" si="10"/>
        <v>10</v>
      </c>
      <c r="B16" s="3">
        <f t="shared" si="8"/>
        <v>4</v>
      </c>
      <c r="C16" s="10" t="str">
        <f t="shared" si="8"/>
        <v>嗜血狼人</v>
      </c>
      <c r="D16" s="3">
        <f>VLOOKUP($C16,[1]数据!$A:$E,3,0)</f>
        <v>17</v>
      </c>
      <c r="E16" s="3">
        <f>VLOOKUP($C16,[1]数据!$A:$E,4,0)</f>
        <v>2</v>
      </c>
      <c r="F16" s="2">
        <f>VLOOKUP($C16,[1]数据!$A:$E,2,0)</f>
        <v>211405</v>
      </c>
      <c r="G16" s="3">
        <f t="shared" si="11"/>
        <v>10</v>
      </c>
      <c r="H16" s="3">
        <f>[2]冒险战力!E22</f>
        <v>0</v>
      </c>
      <c r="I16" s="3">
        <f>[2]冒险战力!F22</f>
        <v>0</v>
      </c>
      <c r="J16" s="3">
        <f t="shared" si="0"/>
        <v>10</v>
      </c>
      <c r="K16" s="3" t="str">
        <f t="shared" si="12"/>
        <v>52100104</v>
      </c>
      <c r="L16" s="3"/>
      <c r="M16" s="3" t="str">
        <f t="shared" si="1"/>
        <v>212203,212204,212413</v>
      </c>
      <c r="N16" s="3">
        <f t="shared" si="2"/>
        <v>10</v>
      </c>
      <c r="O16" s="3">
        <f t="shared" si="3"/>
        <v>0</v>
      </c>
      <c r="P16" s="3">
        <f t="shared" si="4"/>
        <v>10</v>
      </c>
      <c r="Q16" s="3">
        <f t="shared" si="5"/>
        <v>10</v>
      </c>
      <c r="R16" s="8">
        <v>211408</v>
      </c>
      <c r="S16" s="1">
        <v>213203</v>
      </c>
      <c r="T16" s="1">
        <v>211404</v>
      </c>
      <c r="U16" s="1">
        <v>213403</v>
      </c>
      <c r="V16" s="1">
        <v>214302</v>
      </c>
      <c r="W16" s="9">
        <v>211407</v>
      </c>
      <c r="X16" s="9" t="str">
        <f t="shared" si="6"/>
        <v>213203,211404,213403,214302</v>
      </c>
    </row>
    <row r="17" spans="1:24" x14ac:dyDescent="0.35">
      <c r="A17" s="3">
        <f t="shared" si="10"/>
        <v>10</v>
      </c>
      <c r="B17" s="3">
        <f t="shared" si="8"/>
        <v>5</v>
      </c>
      <c r="C17" s="10" t="str">
        <f t="shared" si="8"/>
        <v>娅美蝶</v>
      </c>
      <c r="D17" s="3">
        <f>VLOOKUP($C17,[1]数据!$A:$E,3,0)</f>
        <v>17</v>
      </c>
      <c r="E17" s="3">
        <f>VLOOKUP($C17,[1]数据!$A:$E,4,0)</f>
        <v>4</v>
      </c>
      <c r="F17" s="2">
        <f>VLOOKUP($C17,[1]数据!$A:$E,2,0)</f>
        <v>211413</v>
      </c>
      <c r="G17" s="3">
        <f t="shared" si="11"/>
        <v>10</v>
      </c>
      <c r="H17" s="3">
        <f>[2]冒险战力!E23</f>
        <v>1</v>
      </c>
      <c r="I17" s="3">
        <f>[2]冒险战力!F23</f>
        <v>1</v>
      </c>
      <c r="J17" s="3">
        <f t="shared" si="0"/>
        <v>10</v>
      </c>
      <c r="K17" s="3" t="str">
        <f t="shared" si="12"/>
        <v>52100105</v>
      </c>
      <c r="L17" s="3"/>
      <c r="M17" s="3" t="str">
        <f t="shared" si="1"/>
        <v>213304,213405,214405</v>
      </c>
      <c r="N17" s="3">
        <f t="shared" si="2"/>
        <v>10</v>
      </c>
      <c r="O17" s="3">
        <f t="shared" si="3"/>
        <v>1</v>
      </c>
      <c r="P17" s="3">
        <f t="shared" si="4"/>
        <v>10</v>
      </c>
      <c r="Q17" s="3">
        <f t="shared" si="5"/>
        <v>10</v>
      </c>
      <c r="R17" s="8">
        <v>211304</v>
      </c>
      <c r="S17" s="1">
        <v>214101</v>
      </c>
      <c r="T17" s="1">
        <v>214202</v>
      </c>
      <c r="U17" s="1">
        <v>214403</v>
      </c>
      <c r="V17" s="1" t="s">
        <v>253</v>
      </c>
      <c r="W17" s="9" t="s">
        <v>253</v>
      </c>
      <c r="X17" s="9" t="str">
        <f t="shared" si="6"/>
        <v>214101,214202,214403</v>
      </c>
    </row>
    <row r="18" spans="1:24" x14ac:dyDescent="0.35">
      <c r="A18" s="2">
        <f t="shared" si="10"/>
        <v>15</v>
      </c>
      <c r="B18" s="2">
        <f t="shared" si="8"/>
        <v>1</v>
      </c>
      <c r="C18" s="10" t="str">
        <f t="shared" si="8"/>
        <v>黑魔导少女</v>
      </c>
      <c r="D18" s="2">
        <f>VLOOKUP($C18,[1]数据!$A:$E,3,0)</f>
        <v>17</v>
      </c>
      <c r="E18" s="2">
        <f>VLOOKUP($C18,[1]数据!$A:$E,4,0)</f>
        <v>3</v>
      </c>
      <c r="F18" s="2">
        <f>VLOOKUP($C18,[1]数据!$A:$E,2,0)</f>
        <v>213403</v>
      </c>
      <c r="G18" s="2">
        <f t="shared" si="11"/>
        <v>15</v>
      </c>
      <c r="H18" s="2">
        <f>[2]冒险战力!E24</f>
        <v>0</v>
      </c>
      <c r="I18" s="2">
        <f>[2]冒险战力!F24</f>
        <v>1</v>
      </c>
      <c r="J18" s="2">
        <f t="shared" si="0"/>
        <v>15</v>
      </c>
      <c r="K18" s="2" t="str">
        <f t="shared" si="12"/>
        <v>52100151</v>
      </c>
      <c r="M18" s="3" t="str">
        <f t="shared" si="1"/>
        <v>213203,211404,211410</v>
      </c>
      <c r="N18" s="3">
        <f t="shared" si="2"/>
        <v>15</v>
      </c>
      <c r="O18" s="3">
        <f t="shared" si="3"/>
        <v>0</v>
      </c>
      <c r="P18" s="3">
        <f t="shared" si="4"/>
        <v>15</v>
      </c>
      <c r="Q18" s="3">
        <f t="shared" si="5"/>
        <v>15</v>
      </c>
      <c r="R18" s="8">
        <v>214101</v>
      </c>
      <c r="S18" s="1">
        <v>214202</v>
      </c>
      <c r="T18" s="1">
        <v>214401</v>
      </c>
      <c r="U18" s="1">
        <v>214408</v>
      </c>
      <c r="V18" s="1" t="s">
        <v>253</v>
      </c>
      <c r="W18" s="9" t="s">
        <v>253</v>
      </c>
      <c r="X18" s="9" t="str">
        <f t="shared" si="6"/>
        <v>214202,214401,214408</v>
      </c>
    </row>
    <row r="19" spans="1:24" x14ac:dyDescent="0.35">
      <c r="A19" s="2">
        <f t="shared" si="10"/>
        <v>15</v>
      </c>
      <c r="B19" s="2">
        <f t="shared" si="8"/>
        <v>2</v>
      </c>
      <c r="C19" s="10" t="str">
        <f t="shared" si="8"/>
        <v>死亡骑士</v>
      </c>
      <c r="D19" s="2">
        <f>VLOOKUP($C19,[1]数据!$A:$E,3,0)</f>
        <v>17</v>
      </c>
      <c r="E19" s="2">
        <f>VLOOKUP($C19,[1]数据!$A:$E,4,0)</f>
        <v>1</v>
      </c>
      <c r="F19" s="2">
        <f>VLOOKUP($C19,[1]数据!$A:$E,2,0)</f>
        <v>214403</v>
      </c>
      <c r="G19" s="2">
        <f t="shared" si="11"/>
        <v>15</v>
      </c>
      <c r="H19" s="2">
        <f>[2]冒险战力!E25</f>
        <v>1</v>
      </c>
      <c r="I19" s="2">
        <f>[2]冒险战力!F25</f>
        <v>1</v>
      </c>
      <c r="J19" s="2">
        <f t="shared" si="0"/>
        <v>15</v>
      </c>
      <c r="K19" s="2" t="str">
        <f t="shared" si="12"/>
        <v>52100152</v>
      </c>
      <c r="M19" s="3" t="str">
        <f t="shared" si="1"/>
        <v>211304,214404,214413</v>
      </c>
      <c r="N19" s="3">
        <f t="shared" si="2"/>
        <v>15</v>
      </c>
      <c r="O19" s="3">
        <f t="shared" si="3"/>
        <v>1</v>
      </c>
      <c r="P19" s="3">
        <f t="shared" si="4"/>
        <v>15</v>
      </c>
      <c r="Q19" s="3">
        <f t="shared" si="5"/>
        <v>15</v>
      </c>
      <c r="R19" s="8">
        <v>214202</v>
      </c>
      <c r="S19" s="1">
        <v>214203</v>
      </c>
      <c r="T19" s="1">
        <v>211304</v>
      </c>
      <c r="U19" s="1">
        <v>214413</v>
      </c>
      <c r="V19" s="1" t="s">
        <v>253</v>
      </c>
      <c r="W19" s="9"/>
      <c r="X19" s="9" t="str">
        <f t="shared" si="6"/>
        <v>214203,211304,214413</v>
      </c>
    </row>
    <row r="20" spans="1:24" x14ac:dyDescent="0.35">
      <c r="A20" s="2">
        <f t="shared" si="10"/>
        <v>15</v>
      </c>
      <c r="B20" s="2">
        <f t="shared" si="8"/>
        <v>3</v>
      </c>
      <c r="C20" s="10" t="str">
        <f t="shared" si="8"/>
        <v>德古拉</v>
      </c>
      <c r="D20" s="2">
        <f>VLOOKUP($C20,[1]数据!$A:$E,3,0)</f>
        <v>17</v>
      </c>
      <c r="E20" s="2">
        <f>VLOOKUP($C20,[1]数据!$A:$E,4,0)</f>
        <v>2</v>
      </c>
      <c r="F20" s="2">
        <f>VLOOKUP($C20,[1]数据!$A:$E,2,0)</f>
        <v>214404</v>
      </c>
      <c r="G20" s="2">
        <f t="shared" si="11"/>
        <v>15</v>
      </c>
      <c r="H20" s="2">
        <f>[2]冒险战力!E26</f>
        <v>1</v>
      </c>
      <c r="I20" s="2">
        <f>[2]冒险战力!F26</f>
        <v>1</v>
      </c>
      <c r="J20" s="2">
        <f t="shared" si="0"/>
        <v>15</v>
      </c>
      <c r="K20" s="2" t="str">
        <f t="shared" si="12"/>
        <v>52100153</v>
      </c>
      <c r="M20" s="3" t="str">
        <f t="shared" si="1"/>
        <v>214203,214413,214403</v>
      </c>
      <c r="N20" s="3">
        <f t="shared" si="2"/>
        <v>15</v>
      </c>
      <c r="O20" s="3">
        <f t="shared" si="3"/>
        <v>1</v>
      </c>
      <c r="P20" s="3">
        <f t="shared" si="4"/>
        <v>15</v>
      </c>
      <c r="Q20" s="3">
        <f t="shared" si="5"/>
        <v>15</v>
      </c>
      <c r="R20" s="8">
        <v>214202</v>
      </c>
      <c r="S20" s="8">
        <v>214101</v>
      </c>
      <c r="T20" s="1">
        <v>214203</v>
      </c>
      <c r="U20" s="1"/>
      <c r="V20" s="1" t="s">
        <v>253</v>
      </c>
      <c r="W20" s="9"/>
      <c r="X20" s="9" t="str">
        <f t="shared" si="6"/>
        <v>214101,214203</v>
      </c>
    </row>
    <row r="21" spans="1:24" x14ac:dyDescent="0.35">
      <c r="A21" s="2">
        <f t="shared" si="10"/>
        <v>15</v>
      </c>
      <c r="B21" s="2">
        <f t="shared" si="8"/>
        <v>4</v>
      </c>
      <c r="C21" s="10" t="str">
        <f t="shared" si="8"/>
        <v>嗜血狼人</v>
      </c>
      <c r="D21" s="2">
        <f>VLOOKUP($C21,[1]数据!$A:$E,3,0)</f>
        <v>17</v>
      </c>
      <c r="E21" s="2">
        <f>VLOOKUP($C21,[1]数据!$A:$E,4,0)</f>
        <v>2</v>
      </c>
      <c r="F21" s="2">
        <f>VLOOKUP($C21,[1]数据!$A:$E,2,0)</f>
        <v>211405</v>
      </c>
      <c r="G21" s="2">
        <f t="shared" si="11"/>
        <v>15</v>
      </c>
      <c r="H21" s="2">
        <f>[2]冒险战力!E27</f>
        <v>1</v>
      </c>
      <c r="I21" s="2">
        <f>[2]冒险战力!F27</f>
        <v>1</v>
      </c>
      <c r="J21" s="2">
        <f t="shared" si="0"/>
        <v>15</v>
      </c>
      <c r="K21" s="2" t="str">
        <f t="shared" si="12"/>
        <v>52100154</v>
      </c>
      <c r="M21" s="3" t="str">
        <f t="shared" si="1"/>
        <v>212203,212204,212413</v>
      </c>
      <c r="N21" s="3">
        <f t="shared" si="2"/>
        <v>15</v>
      </c>
      <c r="O21" s="3">
        <f t="shared" si="3"/>
        <v>1</v>
      </c>
      <c r="P21" s="3">
        <f t="shared" si="4"/>
        <v>15</v>
      </c>
      <c r="Q21" s="3">
        <f t="shared" si="5"/>
        <v>15</v>
      </c>
      <c r="R21" s="8">
        <v>214203</v>
      </c>
      <c r="S21" s="1">
        <v>211304</v>
      </c>
      <c r="T21" s="1">
        <v>214101</v>
      </c>
      <c r="U21" s="1">
        <v>214404</v>
      </c>
      <c r="V21" s="1" t="s">
        <v>253</v>
      </c>
      <c r="W21" s="9" t="s">
        <v>253</v>
      </c>
      <c r="X21" s="9" t="str">
        <f t="shared" si="6"/>
        <v>211304,214101,214404</v>
      </c>
    </row>
    <row r="22" spans="1:24" x14ac:dyDescent="0.35">
      <c r="A22" s="2">
        <f t="shared" si="10"/>
        <v>15</v>
      </c>
      <c r="B22" s="2">
        <f t="shared" si="8"/>
        <v>5</v>
      </c>
      <c r="C22" s="10" t="str">
        <f t="shared" si="8"/>
        <v>娅美蝶</v>
      </c>
      <c r="D22" s="2">
        <f>VLOOKUP($C22,[1]数据!$A:$E,3,0)</f>
        <v>17</v>
      </c>
      <c r="E22" s="2">
        <f>VLOOKUP($C22,[1]数据!$A:$E,4,0)</f>
        <v>4</v>
      </c>
      <c r="F22" s="2">
        <f>VLOOKUP($C22,[1]数据!$A:$E,2,0)</f>
        <v>211413</v>
      </c>
      <c r="G22" s="2">
        <f t="shared" si="11"/>
        <v>15</v>
      </c>
      <c r="H22" s="2">
        <f>[2]冒险战力!E28</f>
        <v>1</v>
      </c>
      <c r="I22" s="2">
        <f>[2]冒险战力!F28</f>
        <v>2</v>
      </c>
      <c r="J22" s="2">
        <f t="shared" si="0"/>
        <v>15</v>
      </c>
      <c r="K22" s="2" t="str">
        <f t="shared" si="12"/>
        <v>52100155</v>
      </c>
      <c r="M22" s="3" t="str">
        <f t="shared" si="1"/>
        <v>213304,213405,214405</v>
      </c>
      <c r="N22" s="3">
        <f t="shared" si="2"/>
        <v>15</v>
      </c>
      <c r="O22" s="3">
        <f t="shared" si="3"/>
        <v>1</v>
      </c>
      <c r="P22" s="3">
        <f t="shared" si="4"/>
        <v>15</v>
      </c>
      <c r="Q22" s="3">
        <f t="shared" si="5"/>
        <v>15</v>
      </c>
      <c r="R22" s="8">
        <v>212401</v>
      </c>
      <c r="S22" s="1">
        <v>214101</v>
      </c>
      <c r="T22" s="1">
        <v>214401</v>
      </c>
      <c r="U22" s="1">
        <v>214408</v>
      </c>
      <c r="V22" s="1" t="s">
        <v>253</v>
      </c>
      <c r="W22" s="9" t="s">
        <v>253</v>
      </c>
      <c r="X22" s="9" t="str">
        <f t="shared" si="6"/>
        <v>214101,214401,214408</v>
      </c>
    </row>
    <row r="23" spans="1:24" x14ac:dyDescent="0.35">
      <c r="A23" s="3">
        <f t="shared" si="10"/>
        <v>20</v>
      </c>
      <c r="B23" s="3">
        <f t="shared" si="8"/>
        <v>1</v>
      </c>
      <c r="C23" s="10" t="str">
        <f t="shared" si="8"/>
        <v>黑魔导少女</v>
      </c>
      <c r="D23" s="3">
        <f>VLOOKUP($C23,[1]数据!$A:$E,3,0)</f>
        <v>17</v>
      </c>
      <c r="E23" s="3">
        <f>VLOOKUP($C23,[1]数据!$A:$E,4,0)</f>
        <v>3</v>
      </c>
      <c r="F23" s="2">
        <f>VLOOKUP($C23,[1]数据!$A:$E,2,0)</f>
        <v>213403</v>
      </c>
      <c r="G23" s="3">
        <f t="shared" si="11"/>
        <v>20</v>
      </c>
      <c r="H23" s="3">
        <f>[2]冒险战力!E29</f>
        <v>1</v>
      </c>
      <c r="I23" s="3">
        <f>[2]冒险战力!F29</f>
        <v>2</v>
      </c>
      <c r="J23" s="3">
        <f t="shared" si="0"/>
        <v>20</v>
      </c>
      <c r="K23" s="3" t="str">
        <f t="shared" si="12"/>
        <v>52100201</v>
      </c>
      <c r="L23" s="3"/>
      <c r="M23" s="3" t="str">
        <f t="shared" si="1"/>
        <v>213203,211404,211410</v>
      </c>
      <c r="N23" s="3">
        <f t="shared" si="2"/>
        <v>20</v>
      </c>
      <c r="O23" s="3">
        <f t="shared" si="3"/>
        <v>1</v>
      </c>
      <c r="P23" s="3">
        <f t="shared" si="4"/>
        <v>20</v>
      </c>
      <c r="Q23" s="3">
        <f t="shared" si="5"/>
        <v>20</v>
      </c>
      <c r="R23" s="8">
        <v>214401</v>
      </c>
      <c r="S23" s="1">
        <v>214101</v>
      </c>
      <c r="T23" s="1">
        <v>212401</v>
      </c>
      <c r="U23" s="1">
        <v>214408</v>
      </c>
      <c r="V23" s="1" t="s">
        <v>253</v>
      </c>
      <c r="W23" s="9" t="s">
        <v>253</v>
      </c>
      <c r="X23" s="9" t="str">
        <f t="shared" si="6"/>
        <v>214101,212401,214408</v>
      </c>
    </row>
    <row r="24" spans="1:24" x14ac:dyDescent="0.35">
      <c r="A24" s="3">
        <f t="shared" si="10"/>
        <v>20</v>
      </c>
      <c r="B24" s="3">
        <f t="shared" si="8"/>
        <v>2</v>
      </c>
      <c r="C24" s="10" t="str">
        <f t="shared" si="8"/>
        <v>死亡骑士</v>
      </c>
      <c r="D24" s="3">
        <f>VLOOKUP($C24,[1]数据!$A:$E,3,0)</f>
        <v>17</v>
      </c>
      <c r="E24" s="3">
        <f>VLOOKUP($C24,[1]数据!$A:$E,4,0)</f>
        <v>1</v>
      </c>
      <c r="F24" s="2">
        <f>VLOOKUP($C24,[1]数据!$A:$E,2,0)</f>
        <v>214403</v>
      </c>
      <c r="G24" s="3">
        <f t="shared" si="11"/>
        <v>20</v>
      </c>
      <c r="H24" s="3">
        <f>[2]冒险战力!E30</f>
        <v>1</v>
      </c>
      <c r="I24" s="3">
        <f>[2]冒险战力!F30</f>
        <v>2</v>
      </c>
      <c r="J24" s="3">
        <f t="shared" si="0"/>
        <v>20</v>
      </c>
      <c r="K24" s="3" t="str">
        <f t="shared" si="12"/>
        <v>52100202</v>
      </c>
      <c r="L24" s="3"/>
      <c r="M24" s="3" t="str">
        <f t="shared" si="1"/>
        <v>211304,214404,214413</v>
      </c>
      <c r="N24" s="3">
        <f t="shared" si="2"/>
        <v>20</v>
      </c>
      <c r="O24" s="3">
        <f t="shared" si="3"/>
        <v>1</v>
      </c>
      <c r="P24" s="3">
        <f t="shared" si="4"/>
        <v>20</v>
      </c>
      <c r="Q24" s="3">
        <f t="shared" si="5"/>
        <v>20</v>
      </c>
      <c r="R24" s="8">
        <v>214403</v>
      </c>
      <c r="S24" s="1">
        <v>211304</v>
      </c>
      <c r="T24" s="1">
        <v>214404</v>
      </c>
      <c r="U24" s="1">
        <v>214413</v>
      </c>
      <c r="V24" s="1" t="s">
        <v>253</v>
      </c>
      <c r="W24" s="9" t="s">
        <v>253</v>
      </c>
      <c r="X24" s="9" t="str">
        <f t="shared" si="6"/>
        <v>211304,214404,214413</v>
      </c>
    </row>
    <row r="25" spans="1:24" x14ac:dyDescent="0.35">
      <c r="A25" s="3">
        <f t="shared" si="10"/>
        <v>20</v>
      </c>
      <c r="B25" s="3">
        <f t="shared" ref="B25:C40" si="13">B20</f>
        <v>3</v>
      </c>
      <c r="C25" s="10" t="str">
        <f t="shared" si="13"/>
        <v>德古拉</v>
      </c>
      <c r="D25" s="3">
        <f>VLOOKUP($C25,[1]数据!$A:$E,3,0)</f>
        <v>17</v>
      </c>
      <c r="E25" s="3">
        <f>VLOOKUP($C25,[1]数据!$A:$E,4,0)</f>
        <v>2</v>
      </c>
      <c r="F25" s="2">
        <f>VLOOKUP($C25,[1]数据!$A:$E,2,0)</f>
        <v>214404</v>
      </c>
      <c r="G25" s="3">
        <f t="shared" si="11"/>
        <v>20</v>
      </c>
      <c r="H25" s="3">
        <f>[2]冒险战力!E31</f>
        <v>2</v>
      </c>
      <c r="I25" s="3">
        <f>[2]冒险战力!F31</f>
        <v>2</v>
      </c>
      <c r="J25" s="3">
        <f t="shared" si="0"/>
        <v>20</v>
      </c>
      <c r="K25" s="3" t="str">
        <f t="shared" si="12"/>
        <v>52100203</v>
      </c>
      <c r="L25" s="3"/>
      <c r="M25" s="3" t="str">
        <f t="shared" si="1"/>
        <v>214203,214413,214403</v>
      </c>
      <c r="N25" s="3">
        <f t="shared" si="2"/>
        <v>20</v>
      </c>
      <c r="O25" s="3">
        <f t="shared" si="3"/>
        <v>2</v>
      </c>
      <c r="P25" s="3">
        <f t="shared" si="4"/>
        <v>20</v>
      </c>
      <c r="Q25" s="3">
        <f t="shared" si="5"/>
        <v>20</v>
      </c>
      <c r="R25" s="8">
        <v>214404</v>
      </c>
      <c r="S25" s="1">
        <v>214203</v>
      </c>
      <c r="T25" s="1">
        <v>214413</v>
      </c>
      <c r="U25" s="1">
        <v>214403</v>
      </c>
      <c r="V25" s="1" t="s">
        <v>253</v>
      </c>
      <c r="W25" s="9" t="s">
        <v>253</v>
      </c>
      <c r="X25" s="9" t="str">
        <f t="shared" si="6"/>
        <v>214203,214413,214403</v>
      </c>
    </row>
    <row r="26" spans="1:24" x14ac:dyDescent="0.35">
      <c r="A26" s="3">
        <f t="shared" si="10"/>
        <v>20</v>
      </c>
      <c r="B26" s="3">
        <f t="shared" si="13"/>
        <v>4</v>
      </c>
      <c r="C26" s="10" t="str">
        <f t="shared" si="13"/>
        <v>嗜血狼人</v>
      </c>
      <c r="D26" s="3">
        <f>VLOOKUP($C26,[1]数据!$A:$E,3,0)</f>
        <v>17</v>
      </c>
      <c r="E26" s="3">
        <f>VLOOKUP($C26,[1]数据!$A:$E,4,0)</f>
        <v>2</v>
      </c>
      <c r="F26" s="2">
        <f>VLOOKUP($C26,[1]数据!$A:$E,2,0)</f>
        <v>211405</v>
      </c>
      <c r="G26" s="3">
        <f t="shared" si="11"/>
        <v>20</v>
      </c>
      <c r="H26" s="3">
        <f>[2]冒险战力!E32</f>
        <v>1</v>
      </c>
      <c r="I26" s="3">
        <f>[2]冒险战力!F32</f>
        <v>2</v>
      </c>
      <c r="J26" s="3">
        <f t="shared" si="0"/>
        <v>20</v>
      </c>
      <c r="K26" s="3" t="str">
        <f t="shared" si="12"/>
        <v>52100204</v>
      </c>
      <c r="L26" s="3"/>
      <c r="M26" s="3" t="str">
        <f t="shared" si="1"/>
        <v>212203,212204,212413</v>
      </c>
      <c r="N26" s="3">
        <f t="shared" si="2"/>
        <v>20</v>
      </c>
      <c r="O26" s="3">
        <f t="shared" si="3"/>
        <v>1</v>
      </c>
      <c r="P26" s="3">
        <f t="shared" si="4"/>
        <v>20</v>
      </c>
      <c r="Q26" s="3">
        <f t="shared" si="5"/>
        <v>20</v>
      </c>
      <c r="R26" s="8">
        <v>214408</v>
      </c>
      <c r="S26" s="1">
        <v>214101</v>
      </c>
      <c r="T26" s="1">
        <v>212401</v>
      </c>
      <c r="U26" s="1">
        <v>214401</v>
      </c>
      <c r="V26" s="1" t="s">
        <v>253</v>
      </c>
      <c r="W26" s="9" t="s">
        <v>253</v>
      </c>
      <c r="X26" s="9" t="str">
        <f t="shared" si="6"/>
        <v>214101,212401,214401</v>
      </c>
    </row>
    <row r="27" spans="1:24" x14ac:dyDescent="0.35">
      <c r="A27" s="3">
        <f t="shared" si="10"/>
        <v>20</v>
      </c>
      <c r="B27" s="3">
        <f t="shared" si="13"/>
        <v>5</v>
      </c>
      <c r="C27" s="10" t="str">
        <f t="shared" si="13"/>
        <v>娅美蝶</v>
      </c>
      <c r="D27" s="3">
        <f>VLOOKUP($C27,[1]数据!$A:$E,3,0)</f>
        <v>17</v>
      </c>
      <c r="E27" s="3">
        <f>VLOOKUP($C27,[1]数据!$A:$E,4,0)</f>
        <v>4</v>
      </c>
      <c r="F27" s="2">
        <f>VLOOKUP($C27,[1]数据!$A:$E,2,0)</f>
        <v>211413</v>
      </c>
      <c r="G27" s="3">
        <f t="shared" si="11"/>
        <v>20</v>
      </c>
      <c r="H27" s="3">
        <f>[2]冒险战力!E33</f>
        <v>1</v>
      </c>
      <c r="I27" s="3">
        <f>[2]冒险战力!F33</f>
        <v>2</v>
      </c>
      <c r="J27" s="3">
        <f t="shared" si="0"/>
        <v>20</v>
      </c>
      <c r="K27" s="3" t="str">
        <f t="shared" si="12"/>
        <v>52100205</v>
      </c>
      <c r="L27" s="3"/>
      <c r="M27" s="3" t="str">
        <f t="shared" si="1"/>
        <v>213304,213405,214405</v>
      </c>
      <c r="N27" s="3">
        <f t="shared" si="2"/>
        <v>20</v>
      </c>
      <c r="O27" s="3">
        <f t="shared" si="3"/>
        <v>1</v>
      </c>
      <c r="P27" s="3">
        <f t="shared" si="4"/>
        <v>20</v>
      </c>
      <c r="Q27" s="3">
        <f t="shared" si="5"/>
        <v>20</v>
      </c>
      <c r="R27" s="8">
        <v>214413</v>
      </c>
      <c r="S27" s="1">
        <v>214202</v>
      </c>
      <c r="T27" s="1">
        <v>214404</v>
      </c>
      <c r="U27" s="1">
        <v>214403</v>
      </c>
      <c r="V27" s="1" t="s">
        <v>253</v>
      </c>
      <c r="W27" s="9" t="s">
        <v>253</v>
      </c>
      <c r="X27" s="9" t="str">
        <f t="shared" si="6"/>
        <v>214202,214404,214403</v>
      </c>
    </row>
    <row r="28" spans="1:24" x14ac:dyDescent="0.35">
      <c r="A28" s="2">
        <f t="shared" si="10"/>
        <v>25</v>
      </c>
      <c r="B28" s="2">
        <f t="shared" si="13"/>
        <v>1</v>
      </c>
      <c r="C28" s="10" t="str">
        <f t="shared" si="13"/>
        <v>黑魔导少女</v>
      </c>
      <c r="D28" s="2">
        <f>VLOOKUP($C28,[1]数据!$A:$E,3,0)</f>
        <v>17</v>
      </c>
      <c r="E28" s="2">
        <f>VLOOKUP($C28,[1]数据!$A:$E,4,0)</f>
        <v>3</v>
      </c>
      <c r="F28" s="2">
        <f>VLOOKUP($C28,[1]数据!$A:$E,2,0)</f>
        <v>213403</v>
      </c>
      <c r="G28" s="2">
        <f t="shared" si="11"/>
        <v>25</v>
      </c>
      <c r="H28" s="2">
        <f>[2]冒险战力!E34</f>
        <v>1</v>
      </c>
      <c r="I28" s="2">
        <f>[2]冒险战力!F34</f>
        <v>2</v>
      </c>
      <c r="J28" s="2">
        <f t="shared" si="0"/>
        <v>25</v>
      </c>
      <c r="K28" s="2" t="str">
        <f>52100&amp;A28&amp;B28</f>
        <v>52100251</v>
      </c>
      <c r="L28" s="2" t="str">
        <f>52200&amp;A28&amp;B28</f>
        <v>52200251</v>
      </c>
      <c r="M28" s="3" t="str">
        <f t="shared" si="1"/>
        <v>213203,211404,211410</v>
      </c>
      <c r="N28" s="3">
        <f t="shared" si="2"/>
        <v>25</v>
      </c>
      <c r="O28" s="3">
        <f t="shared" si="3"/>
        <v>1</v>
      </c>
      <c r="P28" s="3">
        <f t="shared" si="4"/>
        <v>25</v>
      </c>
      <c r="Q28" s="3">
        <f t="shared" si="5"/>
        <v>25</v>
      </c>
      <c r="R28" s="8">
        <v>214407</v>
      </c>
      <c r="S28" s="8">
        <v>214411</v>
      </c>
      <c r="T28" s="1"/>
      <c r="U28" s="1"/>
      <c r="V28" s="1"/>
      <c r="W28" s="9"/>
      <c r="X28" s="9">
        <f t="shared" si="6"/>
        <v>214411</v>
      </c>
    </row>
    <row r="29" spans="1:24" x14ac:dyDescent="0.35">
      <c r="A29" s="2">
        <f t="shared" si="10"/>
        <v>25</v>
      </c>
      <c r="B29" s="2">
        <f t="shared" si="13"/>
        <v>2</v>
      </c>
      <c r="C29" s="10" t="str">
        <f t="shared" si="13"/>
        <v>死亡骑士</v>
      </c>
      <c r="D29" s="2">
        <f>VLOOKUP($C29,[1]数据!$A:$E,3,0)</f>
        <v>17</v>
      </c>
      <c r="E29" s="2">
        <f>VLOOKUP($C29,[1]数据!$A:$E,4,0)</f>
        <v>1</v>
      </c>
      <c r="F29" s="2">
        <f>VLOOKUP($C29,[1]数据!$A:$E,2,0)</f>
        <v>214403</v>
      </c>
      <c r="G29" s="2">
        <f t="shared" si="11"/>
        <v>25</v>
      </c>
      <c r="H29" s="2">
        <f>[2]冒险战力!E35</f>
        <v>1</v>
      </c>
      <c r="I29" s="2">
        <f>[2]冒险战力!F35</f>
        <v>2</v>
      </c>
      <c r="J29" s="2">
        <f t="shared" si="0"/>
        <v>25</v>
      </c>
      <c r="K29" s="2" t="str">
        <f t="shared" si="12"/>
        <v>52100252</v>
      </c>
      <c r="M29" s="3" t="str">
        <f t="shared" si="1"/>
        <v>211304,214404,214413</v>
      </c>
      <c r="N29" s="3">
        <f t="shared" si="2"/>
        <v>25</v>
      </c>
      <c r="O29" s="3">
        <f t="shared" si="3"/>
        <v>1</v>
      </c>
      <c r="P29" s="3">
        <f t="shared" si="4"/>
        <v>25</v>
      </c>
      <c r="Q29" s="3">
        <f t="shared" si="5"/>
        <v>25</v>
      </c>
      <c r="R29" s="8">
        <v>214407</v>
      </c>
      <c r="S29" s="1">
        <v>214203</v>
      </c>
      <c r="T29" s="1">
        <v>214404</v>
      </c>
      <c r="U29" s="1">
        <v>214403</v>
      </c>
      <c r="V29" s="1">
        <v>211304</v>
      </c>
      <c r="W29" s="9">
        <v>214413</v>
      </c>
      <c r="X29" s="9" t="str">
        <f t="shared" si="6"/>
        <v>214203,214404,214403,211304</v>
      </c>
    </row>
    <row r="30" spans="1:24" x14ac:dyDescent="0.35">
      <c r="A30" s="2">
        <f t="shared" si="10"/>
        <v>25</v>
      </c>
      <c r="B30" s="2">
        <f t="shared" si="13"/>
        <v>3</v>
      </c>
      <c r="C30" s="10" t="str">
        <f t="shared" si="13"/>
        <v>德古拉</v>
      </c>
      <c r="D30" s="2">
        <f>VLOOKUP($C30,[1]数据!$A:$E,3,0)</f>
        <v>17</v>
      </c>
      <c r="E30" s="2">
        <f>VLOOKUP($C30,[1]数据!$A:$E,4,0)</f>
        <v>2</v>
      </c>
      <c r="F30" s="2">
        <f>VLOOKUP($C30,[1]数据!$A:$E,2,0)</f>
        <v>214404</v>
      </c>
      <c r="G30" s="2">
        <f t="shared" si="11"/>
        <v>25</v>
      </c>
      <c r="H30" s="2">
        <f>[2]冒险战力!E36</f>
        <v>2</v>
      </c>
      <c r="I30" s="2">
        <f>[2]冒险战力!F36</f>
        <v>3</v>
      </c>
      <c r="J30" s="2">
        <f t="shared" si="0"/>
        <v>25</v>
      </c>
      <c r="K30" s="2" t="str">
        <f t="shared" si="12"/>
        <v>52100253</v>
      </c>
      <c r="M30" s="3" t="str">
        <f t="shared" si="1"/>
        <v>214203,214413,214403</v>
      </c>
      <c r="N30" s="3">
        <f t="shared" si="2"/>
        <v>25</v>
      </c>
      <c r="O30" s="3">
        <f t="shared" si="3"/>
        <v>2</v>
      </c>
      <c r="P30" s="3">
        <f t="shared" si="4"/>
        <v>25</v>
      </c>
      <c r="Q30" s="3">
        <f t="shared" si="5"/>
        <v>25</v>
      </c>
      <c r="R30" s="8">
        <v>214411</v>
      </c>
      <c r="S30" s="8">
        <v>214407</v>
      </c>
      <c r="T30" s="1"/>
      <c r="U30" s="1"/>
      <c r="V30" s="1"/>
      <c r="W30" s="9"/>
      <c r="X30" s="9">
        <f t="shared" si="6"/>
        <v>214407</v>
      </c>
    </row>
    <row r="31" spans="1:24" x14ac:dyDescent="0.35">
      <c r="A31" s="2">
        <f t="shared" si="10"/>
        <v>25</v>
      </c>
      <c r="B31" s="2">
        <f t="shared" si="13"/>
        <v>4</v>
      </c>
      <c r="C31" s="10" t="str">
        <f t="shared" si="13"/>
        <v>嗜血狼人</v>
      </c>
      <c r="D31" s="2">
        <f>VLOOKUP($C31,[1]数据!$A:$E,3,0)</f>
        <v>17</v>
      </c>
      <c r="E31" s="2">
        <f>VLOOKUP($C31,[1]数据!$A:$E,4,0)</f>
        <v>2</v>
      </c>
      <c r="F31" s="2">
        <f>VLOOKUP($C31,[1]数据!$A:$E,2,0)</f>
        <v>211405</v>
      </c>
      <c r="G31" s="2">
        <f t="shared" si="11"/>
        <v>25</v>
      </c>
      <c r="H31" s="2">
        <f>[2]冒险战力!E37</f>
        <v>2</v>
      </c>
      <c r="I31" s="2">
        <f>[2]冒险战力!F37</f>
        <v>3</v>
      </c>
      <c r="J31" s="2">
        <f t="shared" si="0"/>
        <v>25</v>
      </c>
      <c r="K31" s="2" t="str">
        <f t="shared" si="12"/>
        <v>52100254</v>
      </c>
      <c r="M31" s="3" t="str">
        <f t="shared" si="1"/>
        <v>212203,212204,212413</v>
      </c>
      <c r="N31" s="3">
        <f t="shared" si="2"/>
        <v>25</v>
      </c>
      <c r="O31" s="3">
        <f t="shared" si="3"/>
        <v>2</v>
      </c>
      <c r="P31" s="3">
        <f t="shared" si="4"/>
        <v>25</v>
      </c>
      <c r="Q31" s="3">
        <f t="shared" si="5"/>
        <v>25</v>
      </c>
      <c r="R31" s="8">
        <v>214411</v>
      </c>
      <c r="S31" s="1">
        <v>214101</v>
      </c>
      <c r="T31" s="1">
        <v>212401</v>
      </c>
      <c r="U31" s="1">
        <v>214401</v>
      </c>
      <c r="V31" s="1">
        <v>214408</v>
      </c>
      <c r="W31" s="9">
        <v>214202</v>
      </c>
      <c r="X31" s="9" t="str">
        <f t="shared" si="6"/>
        <v>214101,212401,214401,214408</v>
      </c>
    </row>
    <row r="32" spans="1:24" x14ac:dyDescent="0.35">
      <c r="A32" s="2">
        <f t="shared" si="10"/>
        <v>25</v>
      </c>
      <c r="B32" s="2">
        <f t="shared" si="13"/>
        <v>5</v>
      </c>
      <c r="C32" s="10" t="str">
        <f t="shared" si="13"/>
        <v>娅美蝶</v>
      </c>
      <c r="D32" s="2">
        <f>VLOOKUP($C32,[1]数据!$A:$E,3,0)</f>
        <v>17</v>
      </c>
      <c r="E32" s="2">
        <f>VLOOKUP($C32,[1]数据!$A:$E,4,0)</f>
        <v>4</v>
      </c>
      <c r="F32" s="2">
        <f>VLOOKUP($C32,[1]数据!$A:$E,2,0)</f>
        <v>211413</v>
      </c>
      <c r="G32" s="2">
        <f t="shared" si="11"/>
        <v>25</v>
      </c>
      <c r="H32" s="2">
        <f>[2]冒险战力!E38</f>
        <v>2</v>
      </c>
      <c r="I32" s="2">
        <f>[2]冒险战力!F38</f>
        <v>3</v>
      </c>
      <c r="J32" s="2">
        <f t="shared" si="0"/>
        <v>25</v>
      </c>
      <c r="K32" s="2" t="str">
        <f t="shared" si="12"/>
        <v>52100255</v>
      </c>
      <c r="M32" s="3" t="str">
        <f t="shared" si="1"/>
        <v>213304,213405,214405</v>
      </c>
      <c r="N32" s="3">
        <f t="shared" si="2"/>
        <v>25</v>
      </c>
      <c r="O32" s="3">
        <f t="shared" si="3"/>
        <v>2</v>
      </c>
      <c r="P32" s="3">
        <f t="shared" si="4"/>
        <v>25</v>
      </c>
      <c r="Q32" s="3">
        <f t="shared" si="5"/>
        <v>25</v>
      </c>
      <c r="R32" s="8">
        <v>212202</v>
      </c>
      <c r="S32" s="1">
        <v>212203</v>
      </c>
      <c r="T32" s="1">
        <v>212204</v>
      </c>
      <c r="U32" s="1">
        <v>212405</v>
      </c>
      <c r="V32" s="1" t="s">
        <v>253</v>
      </c>
      <c r="W32" s="9" t="s">
        <v>253</v>
      </c>
      <c r="X32" s="9" t="str">
        <f t="shared" si="6"/>
        <v>212203,212204,212405</v>
      </c>
    </row>
    <row r="33" spans="1:24" x14ac:dyDescent="0.35">
      <c r="A33" s="3">
        <f t="shared" si="10"/>
        <v>30</v>
      </c>
      <c r="B33" s="3">
        <f t="shared" si="13"/>
        <v>1</v>
      </c>
      <c r="C33" s="10" t="str">
        <f t="shared" si="13"/>
        <v>黑魔导少女</v>
      </c>
      <c r="D33" s="3">
        <f>VLOOKUP($C33,[1]数据!$A:$E,3,0)</f>
        <v>17</v>
      </c>
      <c r="E33" s="3">
        <f>VLOOKUP($C33,[1]数据!$A:$E,4,0)</f>
        <v>3</v>
      </c>
      <c r="F33" s="2">
        <f>VLOOKUP($C33,[1]数据!$A:$E,2,0)</f>
        <v>213403</v>
      </c>
      <c r="G33" s="3">
        <f t="shared" si="11"/>
        <v>30</v>
      </c>
      <c r="H33" s="3">
        <f>[2]冒险战力!E39</f>
        <v>2</v>
      </c>
      <c r="I33" s="3">
        <f>[2]冒险战力!F39</f>
        <v>3</v>
      </c>
      <c r="J33" s="3">
        <f t="shared" si="0"/>
        <v>30</v>
      </c>
      <c r="K33" s="3" t="str">
        <f t="shared" si="12"/>
        <v>52100301</v>
      </c>
      <c r="L33" s="3" t="str">
        <f t="shared" ref="L33:L87" si="14">52200&amp;A33&amp;B33</f>
        <v>52200301</v>
      </c>
      <c r="M33" s="3" t="str">
        <f t="shared" si="1"/>
        <v>213203,211404,211410</v>
      </c>
      <c r="N33" s="3">
        <f t="shared" si="2"/>
        <v>30</v>
      </c>
      <c r="O33" s="3">
        <f t="shared" si="3"/>
        <v>2</v>
      </c>
      <c r="P33" s="3">
        <f t="shared" si="4"/>
        <v>30</v>
      </c>
      <c r="Q33" s="3">
        <f t="shared" si="5"/>
        <v>30</v>
      </c>
      <c r="R33" s="8">
        <v>212203</v>
      </c>
      <c r="S33" s="1">
        <v>212204</v>
      </c>
      <c r="T33" s="1">
        <v>212404</v>
      </c>
      <c r="U33" s="1">
        <v>211405</v>
      </c>
      <c r="V33" s="1" t="s">
        <v>253</v>
      </c>
      <c r="W33" s="9" t="s">
        <v>253</v>
      </c>
      <c r="X33" s="9" t="str">
        <f t="shared" si="6"/>
        <v>212204,212404,211405</v>
      </c>
    </row>
    <row r="34" spans="1:24" x14ac:dyDescent="0.35">
      <c r="A34" s="3">
        <f t="shared" si="10"/>
        <v>30</v>
      </c>
      <c r="B34" s="3">
        <f t="shared" si="13"/>
        <v>2</v>
      </c>
      <c r="C34" s="10" t="str">
        <f t="shared" si="13"/>
        <v>死亡骑士</v>
      </c>
      <c r="D34" s="3">
        <f>VLOOKUP($C34,[1]数据!$A:$E,3,0)</f>
        <v>17</v>
      </c>
      <c r="E34" s="3">
        <f>VLOOKUP($C34,[1]数据!$A:$E,4,0)</f>
        <v>1</v>
      </c>
      <c r="F34" s="2">
        <f>VLOOKUP($C34,[1]数据!$A:$E,2,0)</f>
        <v>214403</v>
      </c>
      <c r="G34" s="3">
        <f t="shared" si="11"/>
        <v>30</v>
      </c>
      <c r="H34" s="3">
        <f>[2]冒险战力!E40</f>
        <v>1</v>
      </c>
      <c r="I34" s="3">
        <f>[2]冒险战力!F40</f>
        <v>3</v>
      </c>
      <c r="J34" s="3">
        <f t="shared" si="0"/>
        <v>30</v>
      </c>
      <c r="K34" s="3" t="str">
        <f t="shared" si="12"/>
        <v>52100302</v>
      </c>
      <c r="L34" s="3" t="str">
        <f t="shared" si="14"/>
        <v>52200302</v>
      </c>
      <c r="M34" s="3" t="str">
        <f t="shared" si="1"/>
        <v>211304,214404,214413</v>
      </c>
      <c r="N34" s="3">
        <f t="shared" si="2"/>
        <v>30</v>
      </c>
      <c r="O34" s="3">
        <f t="shared" si="3"/>
        <v>1</v>
      </c>
      <c r="P34" s="3">
        <f t="shared" si="4"/>
        <v>30</v>
      </c>
      <c r="Q34" s="3">
        <f t="shared" si="5"/>
        <v>30</v>
      </c>
      <c r="R34" s="8">
        <v>212204</v>
      </c>
      <c r="S34" s="1">
        <v>212404</v>
      </c>
      <c r="T34" s="1">
        <v>212202</v>
      </c>
      <c r="U34" s="1">
        <v>212403</v>
      </c>
      <c r="V34" s="1" t="s">
        <v>253</v>
      </c>
      <c r="W34" s="9" t="s">
        <v>253</v>
      </c>
      <c r="X34" s="9" t="str">
        <f t="shared" si="6"/>
        <v>212404,212202,212403</v>
      </c>
    </row>
    <row r="35" spans="1:24" x14ac:dyDescent="0.35">
      <c r="A35" s="3">
        <f t="shared" si="10"/>
        <v>30</v>
      </c>
      <c r="B35" s="3">
        <f t="shared" si="13"/>
        <v>3</v>
      </c>
      <c r="C35" s="10" t="str">
        <f t="shared" si="13"/>
        <v>德古拉</v>
      </c>
      <c r="D35" s="3">
        <f>VLOOKUP($C35,[1]数据!$A:$E,3,0)</f>
        <v>17</v>
      </c>
      <c r="E35" s="3">
        <f>VLOOKUP($C35,[1]数据!$A:$E,4,0)</f>
        <v>2</v>
      </c>
      <c r="F35" s="2">
        <f>VLOOKUP($C35,[1]数据!$A:$E,2,0)</f>
        <v>214404</v>
      </c>
      <c r="G35" s="3">
        <f t="shared" si="11"/>
        <v>30</v>
      </c>
      <c r="H35" s="3">
        <f>[2]冒险战力!E41</f>
        <v>4</v>
      </c>
      <c r="I35" s="3">
        <f>[2]冒险战力!F41</f>
        <v>3</v>
      </c>
      <c r="J35" s="3">
        <f t="shared" si="0"/>
        <v>30</v>
      </c>
      <c r="K35" s="3" t="str">
        <f t="shared" si="12"/>
        <v>52100303</v>
      </c>
      <c r="L35" s="3" t="str">
        <f t="shared" si="14"/>
        <v>52200303</v>
      </c>
      <c r="M35" s="3" t="str">
        <f t="shared" si="1"/>
        <v>214203,214413,214403</v>
      </c>
      <c r="N35" s="3">
        <f t="shared" si="2"/>
        <v>30</v>
      </c>
      <c r="O35" s="3">
        <f t="shared" si="3"/>
        <v>4</v>
      </c>
      <c r="P35" s="3">
        <f t="shared" si="4"/>
        <v>30</v>
      </c>
      <c r="Q35" s="3">
        <f t="shared" si="5"/>
        <v>30</v>
      </c>
      <c r="R35" s="8">
        <v>212404</v>
      </c>
      <c r="S35" s="1">
        <v>212202</v>
      </c>
      <c r="T35" s="1">
        <v>212203</v>
      </c>
      <c r="U35" s="1">
        <v>213402</v>
      </c>
      <c r="V35" s="1" t="s">
        <v>253</v>
      </c>
      <c r="W35" s="9" t="s">
        <v>253</v>
      </c>
      <c r="X35" s="9" t="str">
        <f t="shared" si="6"/>
        <v>212202,212203,213402</v>
      </c>
    </row>
    <row r="36" spans="1:24" x14ac:dyDescent="0.35">
      <c r="A36" s="3">
        <f t="shared" si="10"/>
        <v>30</v>
      </c>
      <c r="B36" s="3">
        <f t="shared" si="13"/>
        <v>4</v>
      </c>
      <c r="C36" s="10" t="str">
        <f t="shared" si="13"/>
        <v>嗜血狼人</v>
      </c>
      <c r="D36" s="3">
        <f>VLOOKUP($C36,[1]数据!$A:$E,3,0)</f>
        <v>17</v>
      </c>
      <c r="E36" s="3">
        <f>VLOOKUP($C36,[1]数据!$A:$E,4,0)</f>
        <v>2</v>
      </c>
      <c r="F36" s="2">
        <f>VLOOKUP($C36,[1]数据!$A:$E,2,0)</f>
        <v>211405</v>
      </c>
      <c r="G36" s="3">
        <f t="shared" si="11"/>
        <v>30</v>
      </c>
      <c r="H36" s="3">
        <f>[2]冒险战力!E42</f>
        <v>4</v>
      </c>
      <c r="I36" s="3">
        <f>[2]冒险战力!F42</f>
        <v>3</v>
      </c>
      <c r="J36" s="3">
        <f t="shared" si="0"/>
        <v>30</v>
      </c>
      <c r="K36" s="3" t="str">
        <f t="shared" si="12"/>
        <v>52100304</v>
      </c>
      <c r="L36" s="3" t="str">
        <f t="shared" si="14"/>
        <v>52200304</v>
      </c>
      <c r="M36" s="3" t="str">
        <f t="shared" si="1"/>
        <v>212203,212204,212413</v>
      </c>
      <c r="N36" s="3">
        <f t="shared" si="2"/>
        <v>30</v>
      </c>
      <c r="O36" s="3">
        <f t="shared" si="3"/>
        <v>4</v>
      </c>
      <c r="P36" s="3">
        <f t="shared" si="4"/>
        <v>30</v>
      </c>
      <c r="Q36" s="3">
        <f t="shared" si="5"/>
        <v>30</v>
      </c>
      <c r="R36" s="8">
        <v>211405</v>
      </c>
      <c r="S36" s="1">
        <v>212203</v>
      </c>
      <c r="T36" s="1">
        <v>212204</v>
      </c>
      <c r="U36" s="1">
        <v>212413</v>
      </c>
      <c r="V36" s="1" t="s">
        <v>253</v>
      </c>
      <c r="W36" s="9" t="s">
        <v>253</v>
      </c>
      <c r="X36" s="9" t="str">
        <f t="shared" si="6"/>
        <v>212203,212204,212413</v>
      </c>
    </row>
    <row r="37" spans="1:24" x14ac:dyDescent="0.35">
      <c r="A37" s="3">
        <f t="shared" si="10"/>
        <v>30</v>
      </c>
      <c r="B37" s="3">
        <f t="shared" si="13"/>
        <v>5</v>
      </c>
      <c r="C37" s="10" t="str">
        <f t="shared" si="13"/>
        <v>娅美蝶</v>
      </c>
      <c r="D37" s="3">
        <f>VLOOKUP($C37,[1]数据!$A:$E,3,0)</f>
        <v>17</v>
      </c>
      <c r="E37" s="3">
        <f>VLOOKUP($C37,[1]数据!$A:$E,4,0)</f>
        <v>4</v>
      </c>
      <c r="F37" s="2">
        <f>VLOOKUP($C37,[1]数据!$A:$E,2,0)</f>
        <v>211413</v>
      </c>
      <c r="G37" s="3">
        <f t="shared" si="11"/>
        <v>30</v>
      </c>
      <c r="H37" s="3">
        <f>[2]冒险战力!E43</f>
        <v>2</v>
      </c>
      <c r="I37" s="3">
        <f>[2]冒险战力!F43</f>
        <v>3</v>
      </c>
      <c r="J37" s="3">
        <f t="shared" si="0"/>
        <v>30</v>
      </c>
      <c r="K37" s="3" t="str">
        <f t="shared" si="12"/>
        <v>52100305</v>
      </c>
      <c r="L37" s="3" t="str">
        <f t="shared" si="14"/>
        <v>52200305</v>
      </c>
      <c r="M37" s="3" t="str">
        <f t="shared" si="1"/>
        <v>213304,213405,214405</v>
      </c>
      <c r="N37" s="3">
        <f t="shared" si="2"/>
        <v>30</v>
      </c>
      <c r="O37" s="3">
        <f t="shared" si="3"/>
        <v>2</v>
      </c>
      <c r="P37" s="3">
        <f t="shared" si="4"/>
        <v>30</v>
      </c>
      <c r="Q37" s="3">
        <f t="shared" si="5"/>
        <v>30</v>
      </c>
      <c r="R37" s="8">
        <v>212403</v>
      </c>
      <c r="S37" s="1">
        <v>212204</v>
      </c>
      <c r="T37" s="1">
        <v>212413</v>
      </c>
      <c r="U37" s="1">
        <v>212404</v>
      </c>
      <c r="V37" s="1" t="s">
        <v>253</v>
      </c>
      <c r="W37" s="9" t="s">
        <v>253</v>
      </c>
      <c r="X37" s="9" t="str">
        <f t="shared" si="6"/>
        <v>212204,212413,212404</v>
      </c>
    </row>
    <row r="38" spans="1:24" x14ac:dyDescent="0.35">
      <c r="A38" s="2">
        <f t="shared" si="10"/>
        <v>35</v>
      </c>
      <c r="B38" s="2">
        <f t="shared" si="13"/>
        <v>1</v>
      </c>
      <c r="C38" s="10" t="str">
        <f t="shared" si="13"/>
        <v>黑魔导少女</v>
      </c>
      <c r="D38" s="2">
        <f>VLOOKUP($C38,[1]数据!$A:$E,3,0)</f>
        <v>17</v>
      </c>
      <c r="E38" s="2">
        <f>VLOOKUP($C38,[1]数据!$A:$E,4,0)</f>
        <v>3</v>
      </c>
      <c r="F38" s="2">
        <f>VLOOKUP($C38,[1]数据!$A:$E,2,0)</f>
        <v>213403</v>
      </c>
      <c r="G38" s="2">
        <f t="shared" si="11"/>
        <v>35</v>
      </c>
      <c r="H38" s="2">
        <f>[2]冒险战力!E44</f>
        <v>2</v>
      </c>
      <c r="I38" s="2">
        <f>[2]冒险战力!F44</f>
        <v>3</v>
      </c>
      <c r="J38" s="2">
        <f t="shared" si="0"/>
        <v>35</v>
      </c>
      <c r="K38" s="2" t="str">
        <f t="shared" si="12"/>
        <v>52100351</v>
      </c>
      <c r="L38" s="2" t="str">
        <f t="shared" si="14"/>
        <v>52200351</v>
      </c>
      <c r="M38" s="3" t="str">
        <f t="shared" si="1"/>
        <v>213203,211404,211410</v>
      </c>
      <c r="N38" s="3">
        <f t="shared" si="2"/>
        <v>35</v>
      </c>
      <c r="O38" s="3">
        <f t="shared" si="3"/>
        <v>2</v>
      </c>
      <c r="P38" s="3">
        <f t="shared" si="4"/>
        <v>35</v>
      </c>
      <c r="Q38" s="3">
        <f t="shared" si="5"/>
        <v>35</v>
      </c>
      <c r="R38" s="8">
        <v>212405</v>
      </c>
      <c r="S38" s="1">
        <v>212202</v>
      </c>
      <c r="T38" s="1">
        <v>212406</v>
      </c>
      <c r="U38" s="1">
        <v>213402</v>
      </c>
      <c r="V38" s="1" t="s">
        <v>253</v>
      </c>
      <c r="W38" s="9" t="s">
        <v>253</v>
      </c>
      <c r="X38" s="9" t="str">
        <f t="shared" si="6"/>
        <v>212202,212406,213402</v>
      </c>
    </row>
    <row r="39" spans="1:24" x14ac:dyDescent="0.35">
      <c r="A39" s="2">
        <f t="shared" si="10"/>
        <v>35</v>
      </c>
      <c r="B39" s="2">
        <f t="shared" si="13"/>
        <v>2</v>
      </c>
      <c r="C39" s="10" t="str">
        <f t="shared" si="13"/>
        <v>死亡骑士</v>
      </c>
      <c r="D39" s="2">
        <f>VLOOKUP($C39,[1]数据!$A:$E,3,0)</f>
        <v>17</v>
      </c>
      <c r="E39" s="2">
        <f>VLOOKUP($C39,[1]数据!$A:$E,4,0)</f>
        <v>1</v>
      </c>
      <c r="F39" s="2">
        <f>VLOOKUP($C39,[1]数据!$A:$E,2,0)</f>
        <v>214403</v>
      </c>
      <c r="G39" s="2">
        <f t="shared" si="11"/>
        <v>35</v>
      </c>
      <c r="H39" s="2">
        <f>[2]冒险战力!E45</f>
        <v>2</v>
      </c>
      <c r="I39" s="2">
        <f>[2]冒险战力!F45</f>
        <v>3</v>
      </c>
      <c r="J39" s="2">
        <f t="shared" si="0"/>
        <v>35</v>
      </c>
      <c r="K39" s="2" t="str">
        <f t="shared" si="12"/>
        <v>52100352</v>
      </c>
      <c r="L39" s="2" t="str">
        <f t="shared" si="14"/>
        <v>52200352</v>
      </c>
      <c r="M39" s="3" t="str">
        <f t="shared" si="1"/>
        <v>211304,214404,214413</v>
      </c>
      <c r="N39" s="3">
        <f t="shared" si="2"/>
        <v>35</v>
      </c>
      <c r="O39" s="3">
        <f t="shared" si="3"/>
        <v>2</v>
      </c>
      <c r="P39" s="3">
        <f t="shared" si="4"/>
        <v>35</v>
      </c>
      <c r="Q39" s="3">
        <f t="shared" si="5"/>
        <v>35</v>
      </c>
      <c r="R39" s="8">
        <v>212406</v>
      </c>
      <c r="S39" s="1">
        <v>212202</v>
      </c>
      <c r="T39" s="1">
        <v>212405</v>
      </c>
      <c r="U39" s="1">
        <v>213402</v>
      </c>
      <c r="V39" s="1" t="s">
        <v>253</v>
      </c>
      <c r="W39" s="9" t="s">
        <v>253</v>
      </c>
      <c r="X39" s="9" t="str">
        <f t="shared" si="6"/>
        <v>212202,212405,213402</v>
      </c>
    </row>
    <row r="40" spans="1:24" x14ac:dyDescent="0.35">
      <c r="A40" s="2">
        <f t="shared" si="10"/>
        <v>35</v>
      </c>
      <c r="B40" s="2">
        <f t="shared" si="13"/>
        <v>3</v>
      </c>
      <c r="C40" s="10" t="str">
        <f t="shared" si="13"/>
        <v>德古拉</v>
      </c>
      <c r="D40" s="2">
        <f>VLOOKUP($C40,[1]数据!$A:$E,3,0)</f>
        <v>17</v>
      </c>
      <c r="E40" s="2">
        <f>VLOOKUP($C40,[1]数据!$A:$E,4,0)</f>
        <v>2</v>
      </c>
      <c r="F40" s="2">
        <f>VLOOKUP($C40,[1]数据!$A:$E,2,0)</f>
        <v>214404</v>
      </c>
      <c r="G40" s="2">
        <f t="shared" si="11"/>
        <v>35</v>
      </c>
      <c r="H40" s="2">
        <f>[2]冒险战力!E46</f>
        <v>2</v>
      </c>
      <c r="I40" s="2">
        <f>[2]冒险战力!F46</f>
        <v>4</v>
      </c>
      <c r="J40" s="2">
        <f t="shared" si="0"/>
        <v>35</v>
      </c>
      <c r="K40" s="2" t="str">
        <f t="shared" si="12"/>
        <v>52100353</v>
      </c>
      <c r="L40" s="2" t="str">
        <f t="shared" si="14"/>
        <v>52200353</v>
      </c>
      <c r="M40" s="3" t="str">
        <f t="shared" si="1"/>
        <v>214203,214413,214403</v>
      </c>
      <c r="N40" s="3">
        <f t="shared" si="2"/>
        <v>35</v>
      </c>
      <c r="O40" s="3">
        <f t="shared" si="3"/>
        <v>2</v>
      </c>
      <c r="P40" s="3">
        <f t="shared" si="4"/>
        <v>35</v>
      </c>
      <c r="Q40" s="3">
        <f t="shared" si="5"/>
        <v>35</v>
      </c>
      <c r="R40" s="8">
        <v>212413</v>
      </c>
      <c r="S40" s="1">
        <v>212204</v>
      </c>
      <c r="T40" s="1">
        <v>212403</v>
      </c>
      <c r="U40" s="1">
        <v>212404</v>
      </c>
      <c r="V40" s="1" t="s">
        <v>253</v>
      </c>
      <c r="W40" s="9" t="s">
        <v>253</v>
      </c>
      <c r="X40" s="9" t="str">
        <f t="shared" si="6"/>
        <v>212204,212403,212404</v>
      </c>
    </row>
    <row r="41" spans="1:24" x14ac:dyDescent="0.35">
      <c r="A41" s="2">
        <f t="shared" si="10"/>
        <v>35</v>
      </c>
      <c r="B41" s="2">
        <f t="shared" ref="B41:C56" si="15">B36</f>
        <v>4</v>
      </c>
      <c r="C41" s="10" t="str">
        <f t="shared" si="15"/>
        <v>嗜血狼人</v>
      </c>
      <c r="D41" s="2">
        <f>VLOOKUP($C41,[1]数据!$A:$E,3,0)</f>
        <v>17</v>
      </c>
      <c r="E41" s="2">
        <f>VLOOKUP($C41,[1]数据!$A:$E,4,0)</f>
        <v>2</v>
      </c>
      <c r="F41" s="2">
        <f>VLOOKUP($C41,[1]数据!$A:$E,2,0)</f>
        <v>211405</v>
      </c>
      <c r="G41" s="2">
        <f t="shared" si="11"/>
        <v>35</v>
      </c>
      <c r="H41" s="2">
        <f>[2]冒险战力!E47</f>
        <v>2</v>
      </c>
      <c r="I41" s="2">
        <f>[2]冒险战力!F47</f>
        <v>4</v>
      </c>
      <c r="J41" s="2">
        <f t="shared" si="0"/>
        <v>35</v>
      </c>
      <c r="K41" s="2" t="str">
        <f t="shared" si="12"/>
        <v>52100354</v>
      </c>
      <c r="L41" s="2" t="str">
        <f t="shared" si="14"/>
        <v>52200354</v>
      </c>
      <c r="M41" s="3" t="str">
        <f t="shared" si="1"/>
        <v>212203,212204,212413</v>
      </c>
      <c r="N41" s="3">
        <f t="shared" si="2"/>
        <v>35</v>
      </c>
      <c r="O41" s="3">
        <f t="shared" si="3"/>
        <v>2</v>
      </c>
      <c r="P41" s="3">
        <f t="shared" si="4"/>
        <v>35</v>
      </c>
      <c r="Q41" s="3">
        <f t="shared" si="5"/>
        <v>35</v>
      </c>
      <c r="R41" s="8">
        <v>213402</v>
      </c>
      <c r="S41" s="1">
        <v>212404</v>
      </c>
      <c r="T41" s="1">
        <v>212406</v>
      </c>
      <c r="U41" s="1">
        <v>212405</v>
      </c>
      <c r="V41" s="1" t="s">
        <v>253</v>
      </c>
      <c r="W41" s="9" t="s">
        <v>253</v>
      </c>
      <c r="X41" s="9" t="str">
        <f t="shared" si="6"/>
        <v>212404,212406,212405</v>
      </c>
    </row>
    <row r="42" spans="1:24" x14ac:dyDescent="0.35">
      <c r="A42" s="2">
        <f t="shared" si="10"/>
        <v>35</v>
      </c>
      <c r="B42" s="2">
        <f t="shared" si="15"/>
        <v>5</v>
      </c>
      <c r="C42" s="10" t="str">
        <f t="shared" si="15"/>
        <v>娅美蝶</v>
      </c>
      <c r="D42" s="2">
        <f>VLOOKUP($C42,[1]数据!$A:$E,3,0)</f>
        <v>17</v>
      </c>
      <c r="E42" s="2">
        <f>VLOOKUP($C42,[1]数据!$A:$E,4,0)</f>
        <v>4</v>
      </c>
      <c r="F42" s="2">
        <f>VLOOKUP($C42,[1]数据!$A:$E,2,0)</f>
        <v>211413</v>
      </c>
      <c r="G42" s="2">
        <f t="shared" si="11"/>
        <v>35</v>
      </c>
      <c r="H42" s="2">
        <f>[2]冒险战力!E48</f>
        <v>3</v>
      </c>
      <c r="I42" s="2">
        <f>[2]冒险战力!F48</f>
        <v>4</v>
      </c>
      <c r="J42" s="2">
        <f t="shared" si="0"/>
        <v>35</v>
      </c>
      <c r="K42" s="2" t="str">
        <f t="shared" si="12"/>
        <v>52100355</v>
      </c>
      <c r="L42" s="2" t="str">
        <f t="shared" si="14"/>
        <v>52200355</v>
      </c>
      <c r="M42" s="3" t="str">
        <f t="shared" si="1"/>
        <v>213304,213405,214405</v>
      </c>
      <c r="N42" s="3">
        <f t="shared" si="2"/>
        <v>35</v>
      </c>
      <c r="O42" s="3">
        <f t="shared" si="3"/>
        <v>3</v>
      </c>
      <c r="P42" s="3">
        <f t="shared" si="4"/>
        <v>35</v>
      </c>
      <c r="Q42" s="3">
        <f t="shared" si="5"/>
        <v>35</v>
      </c>
      <c r="R42" s="8">
        <v>212402</v>
      </c>
      <c r="S42" s="8">
        <v>212411</v>
      </c>
      <c r="T42" s="1"/>
      <c r="U42" s="1"/>
      <c r="V42" s="1"/>
      <c r="W42" s="9"/>
      <c r="X42" s="9">
        <f t="shared" si="6"/>
        <v>212411</v>
      </c>
    </row>
    <row r="43" spans="1:24" x14ac:dyDescent="0.35">
      <c r="A43" s="3">
        <f t="shared" si="10"/>
        <v>40</v>
      </c>
      <c r="B43" s="3">
        <f t="shared" si="15"/>
        <v>1</v>
      </c>
      <c r="C43" s="10" t="str">
        <f t="shared" si="15"/>
        <v>黑魔导少女</v>
      </c>
      <c r="D43" s="3">
        <f>VLOOKUP($C43,[1]数据!$A:$E,3,0)</f>
        <v>17</v>
      </c>
      <c r="E43" s="3">
        <f>VLOOKUP($C43,[1]数据!$A:$E,4,0)</f>
        <v>3</v>
      </c>
      <c r="F43" s="2">
        <f>VLOOKUP($C43,[1]数据!$A:$E,2,0)</f>
        <v>213403</v>
      </c>
      <c r="G43" s="3">
        <f t="shared" si="11"/>
        <v>40</v>
      </c>
      <c r="H43" s="3">
        <f>[2]冒险战力!E49</f>
        <v>3</v>
      </c>
      <c r="I43" s="3">
        <f>[2]冒险战力!F49</f>
        <v>4</v>
      </c>
      <c r="J43" s="3">
        <f t="shared" si="0"/>
        <v>40</v>
      </c>
      <c r="K43" s="3" t="str">
        <f t="shared" si="12"/>
        <v>52100401</v>
      </c>
      <c r="L43" s="3" t="str">
        <f t="shared" si="14"/>
        <v>52200401</v>
      </c>
      <c r="M43" s="3" t="str">
        <f t="shared" si="1"/>
        <v>213203,211404,211410</v>
      </c>
      <c r="N43" s="3">
        <f t="shared" si="2"/>
        <v>40</v>
      </c>
      <c r="O43" s="3">
        <f t="shared" si="3"/>
        <v>3</v>
      </c>
      <c r="P43" s="3">
        <f t="shared" si="4"/>
        <v>40</v>
      </c>
      <c r="Q43" s="3">
        <f t="shared" si="5"/>
        <v>40</v>
      </c>
      <c r="R43" s="8">
        <v>212402</v>
      </c>
      <c r="S43" s="1">
        <v>212203</v>
      </c>
      <c r="T43" s="1">
        <v>211405</v>
      </c>
      <c r="U43" s="1">
        <v>212405</v>
      </c>
      <c r="V43" s="1">
        <v>212204</v>
      </c>
      <c r="W43" s="9">
        <v>212403</v>
      </c>
      <c r="X43" s="9" t="str">
        <f t="shared" si="6"/>
        <v>212203,211405,212405,212204</v>
      </c>
    </row>
    <row r="44" spans="1:24" x14ac:dyDescent="0.35">
      <c r="A44" s="3">
        <f t="shared" si="10"/>
        <v>40</v>
      </c>
      <c r="B44" s="3">
        <f t="shared" si="15"/>
        <v>2</v>
      </c>
      <c r="C44" s="10" t="str">
        <f t="shared" si="15"/>
        <v>死亡骑士</v>
      </c>
      <c r="D44" s="3">
        <f>VLOOKUP($C44,[1]数据!$A:$E,3,0)</f>
        <v>17</v>
      </c>
      <c r="E44" s="3">
        <f>VLOOKUP($C44,[1]数据!$A:$E,4,0)</f>
        <v>1</v>
      </c>
      <c r="F44" s="2">
        <f>VLOOKUP($C44,[1]数据!$A:$E,2,0)</f>
        <v>214403</v>
      </c>
      <c r="G44" s="3">
        <f t="shared" si="11"/>
        <v>40</v>
      </c>
      <c r="H44" s="3">
        <f>[2]冒险战力!E50</f>
        <v>2</v>
      </c>
      <c r="I44" s="3">
        <f>[2]冒险战力!F50</f>
        <v>4</v>
      </c>
      <c r="J44" s="3">
        <f t="shared" si="0"/>
        <v>40</v>
      </c>
      <c r="K44" s="3" t="str">
        <f t="shared" si="12"/>
        <v>52100402</v>
      </c>
      <c r="L44" s="3" t="str">
        <f t="shared" si="14"/>
        <v>52200402</v>
      </c>
      <c r="M44" s="3" t="str">
        <f t="shared" si="1"/>
        <v>211304,214404,214413</v>
      </c>
      <c r="N44" s="3">
        <f t="shared" si="2"/>
        <v>40</v>
      </c>
      <c r="O44" s="3">
        <f t="shared" si="3"/>
        <v>2</v>
      </c>
      <c r="P44" s="3">
        <f t="shared" si="4"/>
        <v>40</v>
      </c>
      <c r="Q44" s="3">
        <f t="shared" si="5"/>
        <v>40</v>
      </c>
      <c r="R44" s="8">
        <v>212411</v>
      </c>
      <c r="S44" s="8">
        <v>212402</v>
      </c>
      <c r="T44" s="1"/>
      <c r="U44" s="1"/>
      <c r="V44" s="1"/>
      <c r="W44" s="9"/>
      <c r="X44" s="9">
        <f t="shared" si="6"/>
        <v>212402</v>
      </c>
    </row>
    <row r="45" spans="1:24" x14ac:dyDescent="0.35">
      <c r="A45" s="3">
        <f t="shared" si="10"/>
        <v>40</v>
      </c>
      <c r="B45" s="3">
        <f t="shared" si="15"/>
        <v>3</v>
      </c>
      <c r="C45" s="10" t="str">
        <f t="shared" si="15"/>
        <v>德古拉</v>
      </c>
      <c r="D45" s="3">
        <f>VLOOKUP($C45,[1]数据!$A:$E,3,0)</f>
        <v>17</v>
      </c>
      <c r="E45" s="3">
        <f>VLOOKUP($C45,[1]数据!$A:$E,4,0)</f>
        <v>2</v>
      </c>
      <c r="F45" s="2">
        <f>VLOOKUP($C45,[1]数据!$A:$E,2,0)</f>
        <v>214404</v>
      </c>
      <c r="G45" s="3">
        <f t="shared" si="11"/>
        <v>40</v>
      </c>
      <c r="H45" s="3">
        <f>[2]冒险战力!E51</f>
        <v>2</v>
      </c>
      <c r="I45" s="3">
        <f>[2]冒险战力!F51</f>
        <v>4</v>
      </c>
      <c r="J45" s="3">
        <f t="shared" si="0"/>
        <v>40</v>
      </c>
      <c r="K45" s="3" t="str">
        <f t="shared" si="12"/>
        <v>52100403</v>
      </c>
      <c r="L45" s="3" t="str">
        <f t="shared" si="14"/>
        <v>52200403</v>
      </c>
      <c r="M45" s="3" t="str">
        <f t="shared" si="1"/>
        <v>214203,214413,214403</v>
      </c>
      <c r="N45" s="3">
        <f t="shared" si="2"/>
        <v>40</v>
      </c>
      <c r="O45" s="3">
        <f t="shared" si="3"/>
        <v>2</v>
      </c>
      <c r="P45" s="3">
        <f t="shared" si="4"/>
        <v>40</v>
      </c>
      <c r="Q45" s="3">
        <f t="shared" si="5"/>
        <v>40</v>
      </c>
      <c r="R45" s="8">
        <v>212411</v>
      </c>
      <c r="S45" s="1">
        <v>212404</v>
      </c>
      <c r="T45" s="1">
        <v>213402</v>
      </c>
      <c r="U45" s="1">
        <v>212413</v>
      </c>
      <c r="V45" s="1">
        <v>212202</v>
      </c>
      <c r="W45" s="9">
        <v>212406</v>
      </c>
      <c r="X45" s="9" t="str">
        <f t="shared" si="6"/>
        <v>212404,213402,212413,212202</v>
      </c>
    </row>
    <row r="46" spans="1:24" x14ac:dyDescent="0.35">
      <c r="A46" s="3">
        <f t="shared" si="10"/>
        <v>40</v>
      </c>
      <c r="B46" s="3">
        <f t="shared" si="15"/>
        <v>4</v>
      </c>
      <c r="C46" s="10" t="str">
        <f t="shared" si="15"/>
        <v>嗜血狼人</v>
      </c>
      <c r="D46" s="3">
        <f>VLOOKUP($C46,[1]数据!$A:$E,3,0)</f>
        <v>17</v>
      </c>
      <c r="E46" s="3">
        <f>VLOOKUP($C46,[1]数据!$A:$E,4,0)</f>
        <v>2</v>
      </c>
      <c r="F46" s="2">
        <f>VLOOKUP($C46,[1]数据!$A:$E,2,0)</f>
        <v>211405</v>
      </c>
      <c r="G46" s="3">
        <f t="shared" si="11"/>
        <v>40</v>
      </c>
      <c r="H46" s="3">
        <f>[2]冒险战力!E52</f>
        <v>2</v>
      </c>
      <c r="I46" s="3">
        <f>[2]冒险战力!F52</f>
        <v>4</v>
      </c>
      <c r="J46" s="3">
        <f t="shared" si="0"/>
        <v>40</v>
      </c>
      <c r="K46" s="3" t="str">
        <f t="shared" si="12"/>
        <v>52100404</v>
      </c>
      <c r="L46" s="3" t="str">
        <f t="shared" si="14"/>
        <v>52200404</v>
      </c>
      <c r="M46" s="3" t="str">
        <f t="shared" si="1"/>
        <v>212203,212204,212413</v>
      </c>
      <c r="N46" s="3">
        <f t="shared" si="2"/>
        <v>40</v>
      </c>
      <c r="O46" s="3">
        <f t="shared" si="3"/>
        <v>2</v>
      </c>
      <c r="P46" s="3">
        <f t="shared" si="4"/>
        <v>40</v>
      </c>
      <c r="Q46" s="3">
        <f t="shared" si="5"/>
        <v>40</v>
      </c>
      <c r="R46" s="8">
        <v>211202</v>
      </c>
      <c r="S46" s="1">
        <v>213304</v>
      </c>
      <c r="T46" s="1">
        <v>213401</v>
      </c>
      <c r="U46" s="1">
        <v>214405</v>
      </c>
      <c r="V46" s="1" t="s">
        <v>253</v>
      </c>
      <c r="W46" s="9" t="s">
        <v>253</v>
      </c>
      <c r="X46" s="9" t="str">
        <f t="shared" si="6"/>
        <v>213304,213401,214405</v>
      </c>
    </row>
    <row r="47" spans="1:24" x14ac:dyDescent="0.35">
      <c r="A47" s="3">
        <f t="shared" si="10"/>
        <v>40</v>
      </c>
      <c r="B47" s="3">
        <f t="shared" si="15"/>
        <v>5</v>
      </c>
      <c r="C47" s="10" t="str">
        <f t="shared" si="15"/>
        <v>娅美蝶</v>
      </c>
      <c r="D47" s="3">
        <f>VLOOKUP($C47,[1]数据!$A:$E,3,0)</f>
        <v>17</v>
      </c>
      <c r="E47" s="3">
        <f>VLOOKUP($C47,[1]数据!$A:$E,4,0)</f>
        <v>4</v>
      </c>
      <c r="F47" s="2">
        <f>VLOOKUP($C47,[1]数据!$A:$E,2,0)</f>
        <v>211413</v>
      </c>
      <c r="G47" s="3">
        <f t="shared" si="11"/>
        <v>40</v>
      </c>
      <c r="H47" s="3">
        <f>[2]冒险战力!E53</f>
        <v>3</v>
      </c>
      <c r="I47" s="3">
        <f>[2]冒险战力!F53</f>
        <v>5</v>
      </c>
      <c r="J47" s="3">
        <f t="shared" si="0"/>
        <v>40</v>
      </c>
      <c r="K47" s="3" t="str">
        <f t="shared" si="12"/>
        <v>52100405</v>
      </c>
      <c r="L47" s="3" t="str">
        <f t="shared" si="14"/>
        <v>52200405</v>
      </c>
      <c r="M47" s="3" t="str">
        <f t="shared" si="1"/>
        <v>213304,213405,214405</v>
      </c>
      <c r="N47" s="3">
        <f t="shared" si="2"/>
        <v>40</v>
      </c>
      <c r="O47" s="3">
        <f t="shared" si="3"/>
        <v>3</v>
      </c>
      <c r="P47" s="3">
        <f t="shared" si="4"/>
        <v>40</v>
      </c>
      <c r="Q47" s="3">
        <f t="shared" si="5"/>
        <v>40</v>
      </c>
      <c r="R47" s="8">
        <v>213304</v>
      </c>
      <c r="S47" s="1">
        <v>213401</v>
      </c>
      <c r="T47" s="1">
        <v>213412</v>
      </c>
      <c r="U47" s="1">
        <v>211413</v>
      </c>
      <c r="V47" s="1" t="s">
        <v>253</v>
      </c>
      <c r="W47" s="9" t="s">
        <v>253</v>
      </c>
      <c r="X47" s="9" t="str">
        <f t="shared" si="6"/>
        <v>213401,213412,211413</v>
      </c>
    </row>
    <row r="48" spans="1:24" x14ac:dyDescent="0.35">
      <c r="A48" s="2">
        <f t="shared" si="10"/>
        <v>45</v>
      </c>
      <c r="B48" s="2">
        <f t="shared" si="15"/>
        <v>1</v>
      </c>
      <c r="C48" s="10" t="str">
        <f t="shared" si="15"/>
        <v>黑魔导少女</v>
      </c>
      <c r="D48" s="2">
        <f>VLOOKUP($C48,[1]数据!$A:$E,3,0)</f>
        <v>17</v>
      </c>
      <c r="E48" s="2">
        <f>VLOOKUP($C48,[1]数据!$A:$E,4,0)</f>
        <v>3</v>
      </c>
      <c r="F48" s="2">
        <f>VLOOKUP($C48,[1]数据!$A:$E,2,0)</f>
        <v>213403</v>
      </c>
      <c r="G48" s="2">
        <f t="shared" si="11"/>
        <v>45</v>
      </c>
      <c r="H48" s="2">
        <f>[2]冒险战力!E54</f>
        <v>3</v>
      </c>
      <c r="I48" s="2">
        <f>[2]冒险战力!F54</f>
        <v>5</v>
      </c>
      <c r="J48" s="2">
        <f t="shared" si="0"/>
        <v>45</v>
      </c>
      <c r="K48" s="2" t="str">
        <f t="shared" si="12"/>
        <v>52100451</v>
      </c>
      <c r="L48" s="2" t="str">
        <f t="shared" si="14"/>
        <v>52200451</v>
      </c>
      <c r="M48" s="3" t="str">
        <f t="shared" si="1"/>
        <v>213203,211404,211410</v>
      </c>
      <c r="N48" s="3">
        <f t="shared" si="2"/>
        <v>45</v>
      </c>
      <c r="O48" s="3">
        <f t="shared" si="3"/>
        <v>3</v>
      </c>
      <c r="P48" s="3">
        <f t="shared" si="4"/>
        <v>45</v>
      </c>
      <c r="Q48" s="3">
        <f t="shared" si="5"/>
        <v>45</v>
      </c>
      <c r="R48" s="8">
        <v>213401</v>
      </c>
      <c r="S48" s="1">
        <v>213412</v>
      </c>
      <c r="T48" s="1">
        <v>211202</v>
      </c>
      <c r="U48" s="1">
        <v>211412</v>
      </c>
      <c r="V48" s="1" t="s">
        <v>253</v>
      </c>
      <c r="W48" s="9" t="s">
        <v>253</v>
      </c>
      <c r="X48" s="9" t="str">
        <f t="shared" si="6"/>
        <v>213412,211202,211412</v>
      </c>
    </row>
    <row r="49" spans="1:24" x14ac:dyDescent="0.35">
      <c r="A49" s="2">
        <f t="shared" si="10"/>
        <v>45</v>
      </c>
      <c r="B49" s="2">
        <f t="shared" si="15"/>
        <v>2</v>
      </c>
      <c r="C49" s="10" t="str">
        <f t="shared" si="15"/>
        <v>死亡骑士</v>
      </c>
      <c r="D49" s="2">
        <f>VLOOKUP($C49,[1]数据!$A:$E,3,0)</f>
        <v>17</v>
      </c>
      <c r="E49" s="2">
        <f>VLOOKUP($C49,[1]数据!$A:$E,4,0)</f>
        <v>1</v>
      </c>
      <c r="F49" s="2">
        <f>VLOOKUP($C49,[1]数据!$A:$E,2,0)</f>
        <v>214403</v>
      </c>
      <c r="G49" s="2">
        <f t="shared" si="11"/>
        <v>45</v>
      </c>
      <c r="H49" s="2">
        <f>[2]冒险战力!E55</f>
        <v>3</v>
      </c>
      <c r="I49" s="2">
        <f>[2]冒险战力!F55</f>
        <v>4</v>
      </c>
      <c r="J49" s="2">
        <f t="shared" si="0"/>
        <v>45</v>
      </c>
      <c r="K49" s="2" t="str">
        <f t="shared" si="12"/>
        <v>52100452</v>
      </c>
      <c r="L49" s="2" t="str">
        <f t="shared" si="14"/>
        <v>52200452</v>
      </c>
      <c r="M49" s="3" t="str">
        <f t="shared" si="1"/>
        <v>211304,214404,214413</v>
      </c>
      <c r="N49" s="3">
        <f t="shared" si="2"/>
        <v>45</v>
      </c>
      <c r="O49" s="3">
        <f t="shared" si="3"/>
        <v>3</v>
      </c>
      <c r="P49" s="3">
        <f t="shared" si="4"/>
        <v>45</v>
      </c>
      <c r="Q49" s="3">
        <f t="shared" si="5"/>
        <v>45</v>
      </c>
      <c r="R49" s="8">
        <v>213412</v>
      </c>
      <c r="S49" s="1">
        <v>211202</v>
      </c>
      <c r="T49" s="1">
        <v>213304</v>
      </c>
      <c r="U49" s="1">
        <v>213411</v>
      </c>
      <c r="V49" s="1" t="s">
        <v>253</v>
      </c>
      <c r="W49" s="9" t="s">
        <v>253</v>
      </c>
      <c r="X49" s="9" t="str">
        <f t="shared" si="6"/>
        <v>211202,213304,213411</v>
      </c>
    </row>
    <row r="50" spans="1:24" x14ac:dyDescent="0.35">
      <c r="A50" s="2">
        <f t="shared" si="10"/>
        <v>45</v>
      </c>
      <c r="B50" s="2">
        <f t="shared" si="15"/>
        <v>3</v>
      </c>
      <c r="C50" s="10" t="str">
        <f t="shared" si="15"/>
        <v>德古拉</v>
      </c>
      <c r="D50" s="2">
        <f>VLOOKUP($C50,[1]数据!$A:$E,3,0)</f>
        <v>17</v>
      </c>
      <c r="E50" s="2">
        <f>VLOOKUP($C50,[1]数据!$A:$E,4,0)</f>
        <v>2</v>
      </c>
      <c r="F50" s="2">
        <f>VLOOKUP($C50,[1]数据!$A:$E,2,0)</f>
        <v>214404</v>
      </c>
      <c r="G50" s="2">
        <f t="shared" si="11"/>
        <v>45</v>
      </c>
      <c r="H50" s="2">
        <f>[2]冒险战力!E56</f>
        <v>3</v>
      </c>
      <c r="I50" s="2">
        <f>[2]冒险战力!F56</f>
        <v>4</v>
      </c>
      <c r="J50" s="2">
        <f t="shared" si="0"/>
        <v>45</v>
      </c>
      <c r="K50" s="2" t="str">
        <f t="shared" si="12"/>
        <v>52100453</v>
      </c>
      <c r="L50" s="2" t="str">
        <f t="shared" si="14"/>
        <v>52200453</v>
      </c>
      <c r="M50" s="3" t="str">
        <f t="shared" si="1"/>
        <v>214203,214413,214403</v>
      </c>
      <c r="N50" s="3">
        <f t="shared" si="2"/>
        <v>45</v>
      </c>
      <c r="O50" s="3">
        <f t="shared" si="3"/>
        <v>3</v>
      </c>
      <c r="P50" s="3">
        <f t="shared" si="4"/>
        <v>45</v>
      </c>
      <c r="Q50" s="3">
        <f t="shared" si="5"/>
        <v>45</v>
      </c>
      <c r="R50" s="8">
        <v>211412</v>
      </c>
      <c r="S50" s="1">
        <v>211202</v>
      </c>
      <c r="T50" s="1">
        <v>211413</v>
      </c>
      <c r="U50" s="1">
        <v>213414</v>
      </c>
      <c r="V50" s="1" t="s">
        <v>253</v>
      </c>
      <c r="W50" s="9" t="s">
        <v>253</v>
      </c>
      <c r="X50" s="9" t="str">
        <f t="shared" si="6"/>
        <v>211202,211413,213414</v>
      </c>
    </row>
    <row r="51" spans="1:24" x14ac:dyDescent="0.35">
      <c r="A51" s="2">
        <f t="shared" si="10"/>
        <v>45</v>
      </c>
      <c r="B51" s="2">
        <f t="shared" si="15"/>
        <v>4</v>
      </c>
      <c r="C51" s="10" t="str">
        <f t="shared" si="15"/>
        <v>嗜血狼人</v>
      </c>
      <c r="D51" s="2">
        <f>VLOOKUP($C51,[1]数据!$A:$E,3,0)</f>
        <v>17</v>
      </c>
      <c r="E51" s="2">
        <f>VLOOKUP($C51,[1]数据!$A:$E,4,0)</f>
        <v>2</v>
      </c>
      <c r="F51" s="2">
        <f>VLOOKUP($C51,[1]数据!$A:$E,2,0)</f>
        <v>211405</v>
      </c>
      <c r="G51" s="2">
        <f t="shared" si="11"/>
        <v>45</v>
      </c>
      <c r="H51" s="2">
        <f>[2]冒险战力!E57</f>
        <v>3</v>
      </c>
      <c r="I51" s="2">
        <f>[2]冒险战力!F57</f>
        <v>4</v>
      </c>
      <c r="J51" s="2">
        <f t="shared" si="0"/>
        <v>45</v>
      </c>
      <c r="K51" s="2" t="str">
        <f t="shared" si="12"/>
        <v>52100454</v>
      </c>
      <c r="L51" s="2" t="str">
        <f t="shared" si="14"/>
        <v>52200454</v>
      </c>
      <c r="M51" s="3" t="str">
        <f t="shared" si="1"/>
        <v>212203,212204,212413</v>
      </c>
      <c r="N51" s="3">
        <f t="shared" si="2"/>
        <v>45</v>
      </c>
      <c r="O51" s="3">
        <f t="shared" si="3"/>
        <v>3</v>
      </c>
      <c r="P51" s="3">
        <f t="shared" si="4"/>
        <v>45</v>
      </c>
      <c r="Q51" s="3">
        <f t="shared" si="5"/>
        <v>45</v>
      </c>
      <c r="R51" s="8">
        <v>211413</v>
      </c>
      <c r="S51" s="1">
        <v>213304</v>
      </c>
      <c r="T51" s="1">
        <v>213405</v>
      </c>
      <c r="U51" s="1">
        <v>214405</v>
      </c>
      <c r="V51" s="1" t="s">
        <v>253</v>
      </c>
      <c r="W51" s="9" t="s">
        <v>253</v>
      </c>
      <c r="X51" s="9" t="str">
        <f t="shared" si="6"/>
        <v>213304,213405,214405</v>
      </c>
    </row>
    <row r="52" spans="1:24" x14ac:dyDescent="0.35">
      <c r="A52" s="2">
        <f t="shared" si="10"/>
        <v>45</v>
      </c>
      <c r="B52" s="2">
        <f t="shared" si="15"/>
        <v>5</v>
      </c>
      <c r="C52" s="10" t="str">
        <f t="shared" si="15"/>
        <v>娅美蝶</v>
      </c>
      <c r="D52" s="2">
        <f>VLOOKUP($C52,[1]数据!$A:$E,3,0)</f>
        <v>17</v>
      </c>
      <c r="E52" s="2">
        <f>VLOOKUP($C52,[1]数据!$A:$E,4,0)</f>
        <v>4</v>
      </c>
      <c r="F52" s="2">
        <f>VLOOKUP($C52,[1]数据!$A:$E,2,0)</f>
        <v>211413</v>
      </c>
      <c r="G52" s="2">
        <f t="shared" si="11"/>
        <v>45</v>
      </c>
      <c r="H52" s="2">
        <f>[2]冒险战力!E58</f>
        <v>3</v>
      </c>
      <c r="I52" s="2">
        <f>[2]冒险战力!F58</f>
        <v>5</v>
      </c>
      <c r="J52" s="2">
        <f t="shared" si="0"/>
        <v>45</v>
      </c>
      <c r="K52" s="2" t="str">
        <f t="shared" si="12"/>
        <v>52100455</v>
      </c>
      <c r="L52" s="2" t="str">
        <f t="shared" si="14"/>
        <v>52200455</v>
      </c>
      <c r="M52" s="3" t="str">
        <f t="shared" si="1"/>
        <v>213304,213405,214405</v>
      </c>
      <c r="N52" s="3">
        <f t="shared" si="2"/>
        <v>45</v>
      </c>
      <c r="O52" s="3">
        <f t="shared" si="3"/>
        <v>3</v>
      </c>
      <c r="P52" s="3">
        <f t="shared" si="4"/>
        <v>45</v>
      </c>
      <c r="Q52" s="3">
        <f t="shared" si="5"/>
        <v>45</v>
      </c>
      <c r="R52" s="8">
        <v>213405</v>
      </c>
      <c r="S52" s="1">
        <v>213304</v>
      </c>
      <c r="T52" s="1">
        <v>211413</v>
      </c>
      <c r="U52" s="1">
        <v>211412</v>
      </c>
      <c r="V52" s="1" t="s">
        <v>253</v>
      </c>
      <c r="W52" s="9" t="s">
        <v>253</v>
      </c>
      <c r="X52" s="9" t="str">
        <f t="shared" si="6"/>
        <v>213304,211413,211412</v>
      </c>
    </row>
    <row r="53" spans="1:24" x14ac:dyDescent="0.35">
      <c r="A53" s="3">
        <f t="shared" si="10"/>
        <v>50</v>
      </c>
      <c r="B53" s="3">
        <f t="shared" si="15"/>
        <v>1</v>
      </c>
      <c r="C53" s="10" t="str">
        <f t="shared" si="15"/>
        <v>黑魔导少女</v>
      </c>
      <c r="D53" s="3">
        <f>VLOOKUP($C53,[1]数据!$A:$E,3,0)</f>
        <v>17</v>
      </c>
      <c r="E53" s="3">
        <f>VLOOKUP($C53,[1]数据!$A:$E,4,0)</f>
        <v>3</v>
      </c>
      <c r="F53" s="2">
        <f>VLOOKUP($C53,[1]数据!$A:$E,2,0)</f>
        <v>213403</v>
      </c>
      <c r="G53" s="3">
        <f t="shared" si="11"/>
        <v>50</v>
      </c>
      <c r="H53" s="3">
        <f>[2]冒险战力!E59</f>
        <v>3</v>
      </c>
      <c r="I53" s="3">
        <f>[2]冒险战力!F59</f>
        <v>5</v>
      </c>
      <c r="J53" s="3">
        <f t="shared" si="0"/>
        <v>50</v>
      </c>
      <c r="K53" s="3" t="str">
        <f t="shared" si="12"/>
        <v>52100501</v>
      </c>
      <c r="L53" s="3" t="str">
        <f t="shared" si="14"/>
        <v>52200501</v>
      </c>
      <c r="M53" s="3" t="str">
        <f t="shared" si="1"/>
        <v>213203,211404,211410</v>
      </c>
      <c r="N53" s="3">
        <f t="shared" si="2"/>
        <v>50</v>
      </c>
      <c r="O53" s="3">
        <f t="shared" si="3"/>
        <v>3</v>
      </c>
      <c r="P53" s="3">
        <f t="shared" si="4"/>
        <v>50</v>
      </c>
      <c r="Q53" s="3">
        <f t="shared" si="5"/>
        <v>50</v>
      </c>
      <c r="R53" s="8">
        <v>213411</v>
      </c>
      <c r="S53" s="1">
        <v>213412</v>
      </c>
      <c r="T53" s="1">
        <v>213414</v>
      </c>
      <c r="U53" s="1">
        <v>213405</v>
      </c>
      <c r="V53" s="1" t="s">
        <v>253</v>
      </c>
      <c r="W53" s="9" t="s">
        <v>253</v>
      </c>
      <c r="X53" s="9" t="str">
        <f t="shared" si="6"/>
        <v>213412,213414,213405</v>
      </c>
    </row>
    <row r="54" spans="1:24" x14ac:dyDescent="0.35">
      <c r="A54" s="3">
        <f t="shared" si="10"/>
        <v>50</v>
      </c>
      <c r="B54" s="3">
        <f t="shared" si="15"/>
        <v>2</v>
      </c>
      <c r="C54" s="10" t="str">
        <f t="shared" si="15"/>
        <v>死亡骑士</v>
      </c>
      <c r="D54" s="3">
        <f>VLOOKUP($C54,[1]数据!$A:$E,3,0)</f>
        <v>17</v>
      </c>
      <c r="E54" s="3">
        <f>VLOOKUP($C54,[1]数据!$A:$E,4,0)</f>
        <v>1</v>
      </c>
      <c r="F54" s="2">
        <f>VLOOKUP($C54,[1]数据!$A:$E,2,0)</f>
        <v>214403</v>
      </c>
      <c r="G54" s="3">
        <f t="shared" si="11"/>
        <v>50</v>
      </c>
      <c r="H54" s="3">
        <f>[2]冒险战力!E60</f>
        <v>3</v>
      </c>
      <c r="I54" s="3">
        <f>[2]冒险战力!F60</f>
        <v>5</v>
      </c>
      <c r="J54" s="3">
        <f t="shared" si="0"/>
        <v>50</v>
      </c>
      <c r="K54" s="3" t="str">
        <f t="shared" si="12"/>
        <v>52100502</v>
      </c>
      <c r="L54" s="3" t="str">
        <f t="shared" si="14"/>
        <v>52200502</v>
      </c>
      <c r="M54" s="3" t="str">
        <f t="shared" si="1"/>
        <v>211304,214404,214413</v>
      </c>
      <c r="N54" s="3">
        <f t="shared" si="2"/>
        <v>50</v>
      </c>
      <c r="O54" s="3">
        <f t="shared" si="3"/>
        <v>3</v>
      </c>
      <c r="P54" s="3">
        <f t="shared" si="4"/>
        <v>50</v>
      </c>
      <c r="Q54" s="3">
        <f t="shared" si="5"/>
        <v>50</v>
      </c>
      <c r="R54" s="8">
        <v>213414</v>
      </c>
      <c r="S54" s="1">
        <v>213412</v>
      </c>
      <c r="T54" s="1">
        <v>213411</v>
      </c>
      <c r="U54" s="1">
        <v>211413</v>
      </c>
      <c r="V54" s="1" t="s">
        <v>253</v>
      </c>
      <c r="W54" s="9" t="s">
        <v>253</v>
      </c>
      <c r="X54" s="9" t="str">
        <f t="shared" si="6"/>
        <v>213412,213411,211413</v>
      </c>
    </row>
    <row r="55" spans="1:24" x14ac:dyDescent="0.35">
      <c r="A55" s="3">
        <f t="shared" si="10"/>
        <v>50</v>
      </c>
      <c r="B55" s="3">
        <f t="shared" si="15"/>
        <v>3</v>
      </c>
      <c r="C55" s="10" t="str">
        <f t="shared" si="15"/>
        <v>德古拉</v>
      </c>
      <c r="D55" s="3">
        <f>VLOOKUP($C55,[1]数据!$A:$E,3,0)</f>
        <v>17</v>
      </c>
      <c r="E55" s="3">
        <f>VLOOKUP($C55,[1]数据!$A:$E,4,0)</f>
        <v>2</v>
      </c>
      <c r="F55" s="2">
        <f>VLOOKUP($C55,[1]数据!$A:$E,2,0)</f>
        <v>214404</v>
      </c>
      <c r="G55" s="3">
        <f t="shared" si="11"/>
        <v>50</v>
      </c>
      <c r="H55" s="3">
        <f>[2]冒险战力!E61</f>
        <v>4</v>
      </c>
      <c r="I55" s="3">
        <f>[2]冒险战力!F61</f>
        <v>6</v>
      </c>
      <c r="J55" s="3">
        <f t="shared" si="0"/>
        <v>50</v>
      </c>
      <c r="K55" s="3" t="str">
        <f t="shared" si="12"/>
        <v>52100503</v>
      </c>
      <c r="L55" s="3" t="str">
        <f t="shared" si="14"/>
        <v>52200503</v>
      </c>
      <c r="M55" s="3" t="str">
        <f t="shared" si="1"/>
        <v>214203,214413,214403</v>
      </c>
      <c r="N55" s="3">
        <f t="shared" si="2"/>
        <v>50</v>
      </c>
      <c r="O55" s="3">
        <f t="shared" si="3"/>
        <v>4</v>
      </c>
      <c r="P55" s="3">
        <f t="shared" si="4"/>
        <v>50</v>
      </c>
      <c r="Q55" s="3">
        <f t="shared" si="5"/>
        <v>50</v>
      </c>
      <c r="R55" s="8">
        <v>214405</v>
      </c>
      <c r="S55" s="1">
        <v>211202</v>
      </c>
      <c r="T55" s="1">
        <v>213401</v>
      </c>
      <c r="U55" s="1">
        <v>211412</v>
      </c>
      <c r="V55" s="1" t="s">
        <v>253</v>
      </c>
      <c r="W55" s="9" t="s">
        <v>253</v>
      </c>
      <c r="X55" s="9" t="str">
        <f t="shared" si="6"/>
        <v>211202,213401,211412</v>
      </c>
    </row>
    <row r="56" spans="1:24" x14ac:dyDescent="0.35">
      <c r="A56" s="3">
        <f t="shared" si="10"/>
        <v>50</v>
      </c>
      <c r="B56" s="3">
        <f t="shared" si="15"/>
        <v>4</v>
      </c>
      <c r="C56" s="10" t="str">
        <f t="shared" si="15"/>
        <v>嗜血狼人</v>
      </c>
      <c r="D56" s="3">
        <f>VLOOKUP($C56,[1]数据!$A:$E,3,0)</f>
        <v>17</v>
      </c>
      <c r="E56" s="3">
        <f>VLOOKUP($C56,[1]数据!$A:$E,4,0)</f>
        <v>2</v>
      </c>
      <c r="F56" s="2">
        <f>VLOOKUP($C56,[1]数据!$A:$E,2,0)</f>
        <v>211405</v>
      </c>
      <c r="G56" s="3">
        <f t="shared" si="11"/>
        <v>50</v>
      </c>
      <c r="H56" s="3">
        <f>[2]冒险战力!E62</f>
        <v>4</v>
      </c>
      <c r="I56" s="3">
        <f>[2]冒险战力!F62</f>
        <v>6</v>
      </c>
      <c r="J56" s="3">
        <f t="shared" si="0"/>
        <v>50</v>
      </c>
      <c r="K56" s="3" t="str">
        <f t="shared" si="12"/>
        <v>52100504</v>
      </c>
      <c r="L56" s="3" t="str">
        <f t="shared" si="14"/>
        <v>52200504</v>
      </c>
      <c r="M56" s="3" t="str">
        <f t="shared" si="1"/>
        <v>212203,212204,212413</v>
      </c>
      <c r="N56" s="3">
        <f t="shared" si="2"/>
        <v>50</v>
      </c>
      <c r="O56" s="3">
        <f t="shared" si="3"/>
        <v>4</v>
      </c>
      <c r="P56" s="3">
        <f t="shared" si="4"/>
        <v>50</v>
      </c>
      <c r="Q56" s="3">
        <f t="shared" si="5"/>
        <v>50</v>
      </c>
      <c r="R56" s="8">
        <v>213407</v>
      </c>
      <c r="S56" s="8">
        <v>213408</v>
      </c>
      <c r="T56" s="1"/>
      <c r="U56" s="1"/>
      <c r="V56" s="1"/>
      <c r="W56" s="9"/>
      <c r="X56" s="9">
        <f t="shared" si="6"/>
        <v>213408</v>
      </c>
    </row>
    <row r="57" spans="1:24" x14ac:dyDescent="0.35">
      <c r="A57" s="3">
        <f t="shared" si="10"/>
        <v>50</v>
      </c>
      <c r="B57" s="3">
        <f t="shared" ref="B57:C72" si="16">B52</f>
        <v>5</v>
      </c>
      <c r="C57" s="10" t="str">
        <f t="shared" si="16"/>
        <v>娅美蝶</v>
      </c>
      <c r="D57" s="3">
        <f>VLOOKUP($C57,[1]数据!$A:$E,3,0)</f>
        <v>17</v>
      </c>
      <c r="E57" s="3">
        <f>VLOOKUP($C57,[1]数据!$A:$E,4,0)</f>
        <v>4</v>
      </c>
      <c r="F57" s="2">
        <f>VLOOKUP($C57,[1]数据!$A:$E,2,0)</f>
        <v>211413</v>
      </c>
      <c r="G57" s="3">
        <f t="shared" si="11"/>
        <v>50</v>
      </c>
      <c r="H57" s="3">
        <f>[2]冒险战力!E63</f>
        <v>4</v>
      </c>
      <c r="I57" s="3">
        <f>[2]冒险战力!F63</f>
        <v>6</v>
      </c>
      <c r="J57" s="3">
        <f t="shared" si="0"/>
        <v>50</v>
      </c>
      <c r="K57" s="3" t="str">
        <f t="shared" si="12"/>
        <v>52100505</v>
      </c>
      <c r="L57" s="3" t="str">
        <f t="shared" si="14"/>
        <v>52200505</v>
      </c>
      <c r="M57" s="3" t="str">
        <f t="shared" si="1"/>
        <v>213304,213405,214405</v>
      </c>
      <c r="N57" s="3">
        <f t="shared" si="2"/>
        <v>50</v>
      </c>
      <c r="O57" s="3">
        <f t="shared" si="3"/>
        <v>4</v>
      </c>
      <c r="P57" s="3">
        <f t="shared" si="4"/>
        <v>50</v>
      </c>
      <c r="Q57" s="3">
        <f t="shared" si="5"/>
        <v>50</v>
      </c>
      <c r="R57" s="8">
        <v>213407</v>
      </c>
      <c r="S57" s="1">
        <v>211412</v>
      </c>
      <c r="T57" s="1">
        <v>213304</v>
      </c>
      <c r="U57" s="1">
        <v>213412</v>
      </c>
      <c r="V57" s="1">
        <v>211413</v>
      </c>
      <c r="W57" s="9">
        <v>213411</v>
      </c>
      <c r="X57" s="9" t="str">
        <f t="shared" si="6"/>
        <v>211412,213304,213412,211413</v>
      </c>
    </row>
    <row r="58" spans="1:24" x14ac:dyDescent="0.35">
      <c r="A58" s="2">
        <f t="shared" si="10"/>
        <v>55</v>
      </c>
      <c r="B58" s="2">
        <f t="shared" si="16"/>
        <v>1</v>
      </c>
      <c r="C58" s="10" t="str">
        <f t="shared" si="16"/>
        <v>黑魔导少女</v>
      </c>
      <c r="D58" s="2">
        <f>VLOOKUP($C58,[1]数据!$A:$E,3,0)</f>
        <v>17</v>
      </c>
      <c r="E58" s="2">
        <f>VLOOKUP($C58,[1]数据!$A:$E,4,0)</f>
        <v>3</v>
      </c>
      <c r="F58" s="2">
        <f>VLOOKUP($C58,[1]数据!$A:$E,2,0)</f>
        <v>213403</v>
      </c>
      <c r="G58" s="2">
        <f t="shared" si="11"/>
        <v>55</v>
      </c>
      <c r="H58" s="2">
        <f>[2]冒险战力!E64</f>
        <v>4</v>
      </c>
      <c r="I58" s="2">
        <f>[2]冒险战力!F64</f>
        <v>6</v>
      </c>
      <c r="J58" s="2">
        <f t="shared" si="0"/>
        <v>55</v>
      </c>
      <c r="K58" s="2" t="str">
        <f t="shared" si="12"/>
        <v>52100551</v>
      </c>
      <c r="L58" s="2" t="str">
        <f t="shared" si="14"/>
        <v>52200551</v>
      </c>
      <c r="M58" s="3" t="str">
        <f t="shared" si="1"/>
        <v>213203,211404,211410</v>
      </c>
      <c r="N58" s="3">
        <f t="shared" si="2"/>
        <v>55</v>
      </c>
      <c r="O58" s="3">
        <f t="shared" si="3"/>
        <v>4</v>
      </c>
      <c r="P58" s="3">
        <f t="shared" si="4"/>
        <v>55</v>
      </c>
      <c r="Q58" s="3">
        <f t="shared" si="5"/>
        <v>55</v>
      </c>
      <c r="R58" s="8">
        <v>213408</v>
      </c>
      <c r="S58" s="8">
        <v>213407</v>
      </c>
      <c r="T58" s="1"/>
      <c r="U58" s="1"/>
      <c r="V58" s="1"/>
      <c r="W58" s="9"/>
      <c r="X58" s="9">
        <f t="shared" si="6"/>
        <v>213407</v>
      </c>
    </row>
    <row r="59" spans="1:24" x14ac:dyDescent="0.35">
      <c r="A59" s="2">
        <f t="shared" si="10"/>
        <v>55</v>
      </c>
      <c r="B59" s="2">
        <f t="shared" si="16"/>
        <v>2</v>
      </c>
      <c r="C59" s="10" t="str">
        <f t="shared" si="16"/>
        <v>死亡骑士</v>
      </c>
      <c r="D59" s="2">
        <f>VLOOKUP($C59,[1]数据!$A:$E,3,0)</f>
        <v>17</v>
      </c>
      <c r="E59" s="2">
        <f>VLOOKUP($C59,[1]数据!$A:$E,4,0)</f>
        <v>1</v>
      </c>
      <c r="F59" s="2">
        <f>VLOOKUP($C59,[1]数据!$A:$E,2,0)</f>
        <v>214403</v>
      </c>
      <c r="G59" s="2">
        <f t="shared" si="11"/>
        <v>55</v>
      </c>
      <c r="H59" s="2">
        <f>[2]冒险战力!E65</f>
        <v>4</v>
      </c>
      <c r="I59" s="2">
        <f>[2]冒险战力!F65</f>
        <v>6</v>
      </c>
      <c r="J59" s="2">
        <f t="shared" si="0"/>
        <v>55</v>
      </c>
      <c r="K59" s="2" t="str">
        <f t="shared" si="12"/>
        <v>52100552</v>
      </c>
      <c r="L59" s="2" t="str">
        <f t="shared" si="14"/>
        <v>52200552</v>
      </c>
      <c r="M59" s="3" t="str">
        <f t="shared" si="1"/>
        <v>211304,214404,214413</v>
      </c>
      <c r="N59" s="3">
        <f t="shared" si="2"/>
        <v>55</v>
      </c>
      <c r="O59" s="3">
        <f t="shared" si="3"/>
        <v>4</v>
      </c>
      <c r="P59" s="3">
        <f t="shared" si="4"/>
        <v>55</v>
      </c>
      <c r="Q59" s="3">
        <f t="shared" si="5"/>
        <v>55</v>
      </c>
      <c r="R59" s="8">
        <v>213408</v>
      </c>
      <c r="S59" s="1">
        <v>211202</v>
      </c>
      <c r="T59" s="1">
        <v>213401</v>
      </c>
      <c r="U59" s="1">
        <v>214405</v>
      </c>
      <c r="V59" s="1">
        <v>213405</v>
      </c>
      <c r="W59" s="9">
        <v>213414</v>
      </c>
      <c r="X59" s="9" t="str">
        <f t="shared" si="6"/>
        <v>211202,213401,214405,213405</v>
      </c>
    </row>
    <row r="60" spans="1:24" x14ac:dyDescent="0.35">
      <c r="A60" s="2">
        <f t="shared" si="10"/>
        <v>55</v>
      </c>
      <c r="B60" s="2">
        <f t="shared" si="16"/>
        <v>3</v>
      </c>
      <c r="C60" s="10" t="str">
        <f t="shared" si="16"/>
        <v>德古拉</v>
      </c>
      <c r="D60" s="2">
        <f>VLOOKUP($C60,[1]数据!$A:$E,3,0)</f>
        <v>17</v>
      </c>
      <c r="E60" s="2">
        <f>VLOOKUP($C60,[1]数据!$A:$E,4,0)</f>
        <v>2</v>
      </c>
      <c r="F60" s="2">
        <f>VLOOKUP($C60,[1]数据!$A:$E,2,0)</f>
        <v>214404</v>
      </c>
      <c r="G60" s="2">
        <f t="shared" si="11"/>
        <v>55</v>
      </c>
      <c r="H60" s="2">
        <f>[2]冒险战力!E66</f>
        <v>4</v>
      </c>
      <c r="I60" s="2">
        <f>[2]冒险战力!F66</f>
        <v>6</v>
      </c>
      <c r="J60" s="2">
        <f t="shared" si="0"/>
        <v>55</v>
      </c>
      <c r="K60" s="2" t="str">
        <f t="shared" si="12"/>
        <v>52100553</v>
      </c>
      <c r="L60" s="2" t="str">
        <f t="shared" si="14"/>
        <v>52200553</v>
      </c>
      <c r="M60" s="3" t="str">
        <f t="shared" si="1"/>
        <v>214203,214413,214403</v>
      </c>
      <c r="N60" s="3">
        <f t="shared" si="2"/>
        <v>55</v>
      </c>
      <c r="O60" s="3">
        <f t="shared" si="3"/>
        <v>4</v>
      </c>
      <c r="P60" s="3">
        <f t="shared" si="4"/>
        <v>55</v>
      </c>
      <c r="Q60" s="3">
        <f t="shared" si="5"/>
        <v>55</v>
      </c>
      <c r="R60" s="8">
        <v>212412</v>
      </c>
      <c r="S60" s="1">
        <v>212406</v>
      </c>
      <c r="T60" s="1">
        <v>213402</v>
      </c>
      <c r="U60" s="1" t="s">
        <v>253</v>
      </c>
      <c r="V60" s="1" t="s">
        <v>253</v>
      </c>
      <c r="W60" s="1"/>
      <c r="X60" s="9" t="str">
        <f t="shared" si="6"/>
        <v>212406,213402</v>
      </c>
    </row>
    <row r="61" spans="1:24" x14ac:dyDescent="0.35">
      <c r="A61" s="2">
        <f t="shared" si="10"/>
        <v>55</v>
      </c>
      <c r="B61" s="2">
        <f t="shared" si="16"/>
        <v>4</v>
      </c>
      <c r="C61" s="10" t="str">
        <f t="shared" si="16"/>
        <v>嗜血狼人</v>
      </c>
      <c r="D61" s="2">
        <f>VLOOKUP($C61,[1]数据!$A:$E,3,0)</f>
        <v>17</v>
      </c>
      <c r="E61" s="2">
        <f>VLOOKUP($C61,[1]数据!$A:$E,4,0)</f>
        <v>2</v>
      </c>
      <c r="F61" s="2">
        <f>VLOOKUP($C61,[1]数据!$A:$E,2,0)</f>
        <v>211405</v>
      </c>
      <c r="G61" s="2">
        <f t="shared" si="11"/>
        <v>55</v>
      </c>
      <c r="H61" s="2">
        <f>[2]冒险战力!E67</f>
        <v>4</v>
      </c>
      <c r="I61" s="2">
        <f>[2]冒险战力!F67</f>
        <v>6</v>
      </c>
      <c r="J61" s="2">
        <f t="shared" si="0"/>
        <v>55</v>
      </c>
      <c r="K61" s="2" t="str">
        <f t="shared" si="12"/>
        <v>52100554</v>
      </c>
      <c r="L61" s="2" t="str">
        <f t="shared" si="14"/>
        <v>52200554</v>
      </c>
      <c r="M61" s="3" t="str">
        <f t="shared" si="1"/>
        <v>212203,212204,212413</v>
      </c>
      <c r="N61" s="3">
        <f t="shared" si="2"/>
        <v>55</v>
      </c>
      <c r="O61" s="3">
        <f t="shared" si="3"/>
        <v>4</v>
      </c>
      <c r="P61" s="3">
        <f t="shared" si="4"/>
        <v>55</v>
      </c>
      <c r="Q61" s="3">
        <f t="shared" si="5"/>
        <v>55</v>
      </c>
      <c r="R61" s="8">
        <v>212412</v>
      </c>
      <c r="S61" s="1">
        <v>211409</v>
      </c>
      <c r="T61" s="1">
        <v>214412</v>
      </c>
      <c r="U61" s="1" t="s">
        <v>253</v>
      </c>
      <c r="V61" s="1" t="s">
        <v>253</v>
      </c>
      <c r="W61" s="1"/>
      <c r="X61" s="9" t="str">
        <f t="shared" si="6"/>
        <v>211409,214412</v>
      </c>
    </row>
    <row r="62" spans="1:24" x14ac:dyDescent="0.35">
      <c r="A62" s="2">
        <f t="shared" si="10"/>
        <v>55</v>
      </c>
      <c r="B62" s="2">
        <f t="shared" si="16"/>
        <v>5</v>
      </c>
      <c r="C62" s="10" t="str">
        <f t="shared" si="16"/>
        <v>娅美蝶</v>
      </c>
      <c r="D62" s="2">
        <f>VLOOKUP($C62,[1]数据!$A:$E,3,0)</f>
        <v>17</v>
      </c>
      <c r="E62" s="2">
        <f>VLOOKUP($C62,[1]数据!$A:$E,4,0)</f>
        <v>4</v>
      </c>
      <c r="F62" s="2">
        <f>VLOOKUP($C62,[1]数据!$A:$E,2,0)</f>
        <v>211413</v>
      </c>
      <c r="G62" s="2">
        <f t="shared" si="11"/>
        <v>55</v>
      </c>
      <c r="H62" s="2">
        <f>[2]冒险战力!E68</f>
        <v>4</v>
      </c>
      <c r="I62" s="2">
        <f>[2]冒险战力!F68</f>
        <v>7</v>
      </c>
      <c r="J62" s="2">
        <f t="shared" si="0"/>
        <v>55</v>
      </c>
      <c r="K62" s="2" t="str">
        <f t="shared" si="12"/>
        <v>52100555</v>
      </c>
      <c r="L62" s="2" t="str">
        <f t="shared" si="14"/>
        <v>52200555</v>
      </c>
      <c r="M62" s="3" t="str">
        <f t="shared" si="1"/>
        <v>213304,213405,214405</v>
      </c>
      <c r="N62" s="3">
        <f t="shared" si="2"/>
        <v>55</v>
      </c>
      <c r="O62" s="3">
        <f t="shared" si="3"/>
        <v>4</v>
      </c>
      <c r="P62" s="3">
        <f t="shared" si="4"/>
        <v>55</v>
      </c>
      <c r="Q62" s="3">
        <f t="shared" si="5"/>
        <v>55</v>
      </c>
      <c r="R62" s="8">
        <v>212412</v>
      </c>
      <c r="S62" s="1">
        <v>214412</v>
      </c>
      <c r="T62" s="1" t="s">
        <v>253</v>
      </c>
      <c r="U62" s="1" t="s">
        <v>253</v>
      </c>
      <c r="V62" s="1" t="s">
        <v>253</v>
      </c>
      <c r="W62" s="1"/>
      <c r="X62" s="9">
        <f t="shared" si="6"/>
        <v>214412</v>
      </c>
    </row>
    <row r="63" spans="1:24" x14ac:dyDescent="0.35">
      <c r="A63" s="3">
        <f t="shared" si="10"/>
        <v>60</v>
      </c>
      <c r="B63" s="3">
        <f t="shared" si="16"/>
        <v>1</v>
      </c>
      <c r="C63" s="10" t="str">
        <f t="shared" si="16"/>
        <v>黑魔导少女</v>
      </c>
      <c r="D63" s="3">
        <f>VLOOKUP($C63,[1]数据!$A:$E,3,0)</f>
        <v>17</v>
      </c>
      <c r="E63" s="3">
        <f>VLOOKUP($C63,[1]数据!$A:$E,4,0)</f>
        <v>3</v>
      </c>
      <c r="F63" s="2">
        <f>VLOOKUP($C63,[1]数据!$A:$E,2,0)</f>
        <v>213403</v>
      </c>
      <c r="G63" s="3">
        <f t="shared" si="11"/>
        <v>60</v>
      </c>
      <c r="H63" s="3">
        <f>[2]冒险战力!E69</f>
        <v>4</v>
      </c>
      <c r="I63" s="3">
        <f>[2]冒险战力!F69</f>
        <v>6</v>
      </c>
      <c r="J63" s="3">
        <f t="shared" si="0"/>
        <v>60</v>
      </c>
      <c r="K63" s="3" t="str">
        <f t="shared" si="12"/>
        <v>52100601</v>
      </c>
      <c r="L63" s="3" t="str">
        <f t="shared" si="14"/>
        <v>52200601</v>
      </c>
      <c r="M63" s="3" t="str">
        <f t="shared" si="1"/>
        <v>213203,211404,211410</v>
      </c>
      <c r="N63" s="3">
        <f t="shared" si="2"/>
        <v>60</v>
      </c>
      <c r="O63" s="3">
        <f t="shared" si="3"/>
        <v>4</v>
      </c>
      <c r="P63" s="3">
        <f t="shared" si="4"/>
        <v>60</v>
      </c>
      <c r="Q63" s="3">
        <f t="shared" si="5"/>
        <v>60</v>
      </c>
      <c r="R63" s="8">
        <v>212413</v>
      </c>
      <c r="S63" s="1">
        <v>212411</v>
      </c>
      <c r="T63" s="1">
        <v>212409</v>
      </c>
      <c r="U63" s="1">
        <v>213402</v>
      </c>
      <c r="V63" s="1" t="s">
        <v>253</v>
      </c>
      <c r="W63" s="1"/>
      <c r="X63" s="9" t="str">
        <f t="shared" si="6"/>
        <v>212411,212409,213402</v>
      </c>
    </row>
    <row r="64" spans="1:24" x14ac:dyDescent="0.35">
      <c r="A64" s="3">
        <f t="shared" si="10"/>
        <v>60</v>
      </c>
      <c r="B64" s="3">
        <f t="shared" si="16"/>
        <v>2</v>
      </c>
      <c r="C64" s="10" t="str">
        <f t="shared" si="16"/>
        <v>死亡骑士</v>
      </c>
      <c r="D64" s="3">
        <f>VLOOKUP($C64,[1]数据!$A:$E,3,0)</f>
        <v>17</v>
      </c>
      <c r="E64" s="3">
        <f>VLOOKUP($C64,[1]数据!$A:$E,4,0)</f>
        <v>1</v>
      </c>
      <c r="F64" s="2">
        <f>VLOOKUP($C64,[1]数据!$A:$E,2,0)</f>
        <v>214403</v>
      </c>
      <c r="G64" s="3">
        <f t="shared" si="11"/>
        <v>60</v>
      </c>
      <c r="H64" s="3">
        <f>[2]冒险战力!E70</f>
        <v>4</v>
      </c>
      <c r="I64" s="3">
        <f>[2]冒险战力!F70</f>
        <v>7</v>
      </c>
      <c r="J64" s="3">
        <f t="shared" si="0"/>
        <v>60</v>
      </c>
      <c r="K64" s="3" t="str">
        <f t="shared" si="12"/>
        <v>52100602</v>
      </c>
      <c r="L64" s="3" t="str">
        <f t="shared" si="14"/>
        <v>52200602</v>
      </c>
      <c r="M64" s="3" t="str">
        <f t="shared" si="1"/>
        <v>211304,214404,214413</v>
      </c>
      <c r="N64" s="3">
        <f t="shared" si="2"/>
        <v>60</v>
      </c>
      <c r="O64" s="3">
        <f t="shared" si="3"/>
        <v>4</v>
      </c>
      <c r="P64" s="3">
        <f t="shared" si="4"/>
        <v>60</v>
      </c>
      <c r="Q64" s="3">
        <f t="shared" si="5"/>
        <v>60</v>
      </c>
      <c r="R64" s="8">
        <v>212413</v>
      </c>
      <c r="S64" s="1">
        <v>211405</v>
      </c>
      <c r="T64" s="1">
        <v>212402</v>
      </c>
      <c r="U64" s="1" t="s">
        <v>253</v>
      </c>
      <c r="V64" s="1" t="s">
        <v>253</v>
      </c>
      <c r="W64" s="1"/>
      <c r="X64" s="9" t="str">
        <f t="shared" si="6"/>
        <v>211405,212402</v>
      </c>
    </row>
    <row r="65" spans="1:24" x14ac:dyDescent="0.35">
      <c r="A65" s="3">
        <f t="shared" si="10"/>
        <v>60</v>
      </c>
      <c r="B65" s="3">
        <f t="shared" si="16"/>
        <v>3</v>
      </c>
      <c r="C65" s="10" t="str">
        <f t="shared" si="16"/>
        <v>德古拉</v>
      </c>
      <c r="D65" s="3">
        <f>VLOOKUP($C65,[1]数据!$A:$E,3,0)</f>
        <v>17</v>
      </c>
      <c r="E65" s="3">
        <f>VLOOKUP($C65,[1]数据!$A:$E,4,0)</f>
        <v>2</v>
      </c>
      <c r="F65" s="2">
        <f>VLOOKUP($C65,[1]数据!$A:$E,2,0)</f>
        <v>214404</v>
      </c>
      <c r="G65" s="3">
        <f t="shared" si="11"/>
        <v>60</v>
      </c>
      <c r="H65" s="3">
        <f>[2]冒险战力!E71</f>
        <v>5</v>
      </c>
      <c r="I65" s="3">
        <f>[2]冒险战力!F71</f>
        <v>6</v>
      </c>
      <c r="J65" s="3">
        <f t="shared" si="0"/>
        <v>60</v>
      </c>
      <c r="K65" s="3" t="str">
        <f t="shared" si="12"/>
        <v>52100603</v>
      </c>
      <c r="L65" s="3" t="str">
        <f t="shared" si="14"/>
        <v>52200603</v>
      </c>
      <c r="M65" s="3" t="str">
        <f t="shared" si="1"/>
        <v>214203,214413,214403</v>
      </c>
      <c r="N65" s="3">
        <f t="shared" si="2"/>
        <v>60</v>
      </c>
      <c r="O65" s="3">
        <f t="shared" si="3"/>
        <v>5</v>
      </c>
      <c r="P65" s="3">
        <f t="shared" si="4"/>
        <v>60</v>
      </c>
      <c r="Q65" s="3">
        <f t="shared" si="5"/>
        <v>60</v>
      </c>
      <c r="R65" s="8">
        <v>212413</v>
      </c>
      <c r="S65" s="1">
        <v>212414</v>
      </c>
      <c r="T65" s="1">
        <v>212409</v>
      </c>
      <c r="U65" s="1" t="s">
        <v>253</v>
      </c>
      <c r="V65" s="1" t="s">
        <v>253</v>
      </c>
      <c r="W65" s="1"/>
      <c r="X65" s="9" t="str">
        <f t="shared" si="6"/>
        <v>212414,212409</v>
      </c>
    </row>
    <row r="66" spans="1:24" x14ac:dyDescent="0.35">
      <c r="A66" s="3">
        <f t="shared" si="10"/>
        <v>60</v>
      </c>
      <c r="B66" s="3">
        <f t="shared" si="16"/>
        <v>4</v>
      </c>
      <c r="C66" s="10" t="str">
        <f t="shared" si="16"/>
        <v>嗜血狼人</v>
      </c>
      <c r="D66" s="3">
        <f>VLOOKUP($C66,[1]数据!$A:$E,3,0)</f>
        <v>17</v>
      </c>
      <c r="E66" s="3">
        <f>VLOOKUP($C66,[1]数据!$A:$E,4,0)</f>
        <v>2</v>
      </c>
      <c r="F66" s="2">
        <f>VLOOKUP($C66,[1]数据!$A:$E,2,0)</f>
        <v>211405</v>
      </c>
      <c r="G66" s="3">
        <f t="shared" si="11"/>
        <v>60</v>
      </c>
      <c r="H66" s="3">
        <f>[2]冒险战力!E72</f>
        <v>5</v>
      </c>
      <c r="I66" s="3">
        <f>[2]冒险战力!F72</f>
        <v>6</v>
      </c>
      <c r="J66" s="3">
        <f t="shared" si="0"/>
        <v>60</v>
      </c>
      <c r="K66" s="3" t="str">
        <f t="shared" si="12"/>
        <v>52100604</v>
      </c>
      <c r="L66" s="3" t="str">
        <f t="shared" si="14"/>
        <v>52200604</v>
      </c>
      <c r="M66" s="3" t="str">
        <f t="shared" si="1"/>
        <v>212203,212204,212413</v>
      </c>
      <c r="N66" s="3">
        <f t="shared" si="2"/>
        <v>60</v>
      </c>
      <c r="O66" s="3">
        <f t="shared" si="3"/>
        <v>5</v>
      </c>
      <c r="P66" s="3">
        <f t="shared" si="4"/>
        <v>60</v>
      </c>
      <c r="Q66" s="3">
        <f t="shared" si="5"/>
        <v>60</v>
      </c>
      <c r="R66" s="8">
        <v>212413</v>
      </c>
      <c r="S66" s="1">
        <v>214404</v>
      </c>
      <c r="T66" s="1" t="s">
        <v>253</v>
      </c>
      <c r="U66" s="1" t="s">
        <v>253</v>
      </c>
      <c r="V66" s="1" t="s">
        <v>253</v>
      </c>
      <c r="W66" s="1"/>
      <c r="X66" s="9">
        <f t="shared" si="6"/>
        <v>214404</v>
      </c>
    </row>
    <row r="67" spans="1:24" x14ac:dyDescent="0.35">
      <c r="A67" s="3">
        <f t="shared" si="10"/>
        <v>60</v>
      </c>
      <c r="B67" s="3">
        <f t="shared" si="16"/>
        <v>5</v>
      </c>
      <c r="C67" s="10" t="str">
        <f t="shared" si="16"/>
        <v>娅美蝶</v>
      </c>
      <c r="D67" s="3">
        <f>VLOOKUP($C67,[1]数据!$A:$E,3,0)</f>
        <v>17</v>
      </c>
      <c r="E67" s="3">
        <f>VLOOKUP($C67,[1]数据!$A:$E,4,0)</f>
        <v>4</v>
      </c>
      <c r="F67" s="2">
        <f>VLOOKUP($C67,[1]数据!$A:$E,2,0)</f>
        <v>211413</v>
      </c>
      <c r="G67" s="3">
        <f t="shared" si="11"/>
        <v>60</v>
      </c>
      <c r="H67" s="3">
        <f>[2]冒险战力!E73</f>
        <v>5</v>
      </c>
      <c r="I67" s="3">
        <f>[2]冒险战力!F73</f>
        <v>7</v>
      </c>
      <c r="J67" s="3">
        <f t="shared" si="0"/>
        <v>60</v>
      </c>
      <c r="K67" s="3" t="str">
        <f t="shared" si="12"/>
        <v>52100605</v>
      </c>
      <c r="L67" s="3" t="str">
        <f t="shared" si="14"/>
        <v>52200605</v>
      </c>
      <c r="M67" s="3" t="str">
        <f t="shared" si="1"/>
        <v>213304,213405,214405</v>
      </c>
      <c r="N67" s="3">
        <f t="shared" si="2"/>
        <v>60</v>
      </c>
      <c r="O67" s="3">
        <f t="shared" si="3"/>
        <v>5</v>
      </c>
      <c r="P67" s="3">
        <f t="shared" si="4"/>
        <v>60</v>
      </c>
      <c r="Q67" s="3">
        <f t="shared" si="5"/>
        <v>60</v>
      </c>
      <c r="R67" s="8">
        <v>213402</v>
      </c>
      <c r="S67" s="1">
        <v>211405</v>
      </c>
      <c r="T67" s="1">
        <v>212412</v>
      </c>
      <c r="U67" s="1">
        <v>214403</v>
      </c>
      <c r="V67" s="1" t="s">
        <v>253</v>
      </c>
      <c r="W67" s="1"/>
      <c r="X67" s="9" t="str">
        <f t="shared" si="6"/>
        <v>211405,212412,214403</v>
      </c>
    </row>
    <row r="68" spans="1:24" x14ac:dyDescent="0.35">
      <c r="A68" s="2">
        <f t="shared" si="10"/>
        <v>65</v>
      </c>
      <c r="B68" s="2">
        <f t="shared" si="16"/>
        <v>1</v>
      </c>
      <c r="C68" s="10" t="str">
        <f t="shared" si="16"/>
        <v>黑魔导少女</v>
      </c>
      <c r="D68" s="2">
        <f>VLOOKUP($C68,[1]数据!$A:$E,3,0)</f>
        <v>17</v>
      </c>
      <c r="E68" s="2">
        <f>VLOOKUP($C68,[1]数据!$A:$E,4,0)</f>
        <v>3</v>
      </c>
      <c r="F68" s="2">
        <f>VLOOKUP($C68,[1]数据!$A:$E,2,0)</f>
        <v>213403</v>
      </c>
      <c r="G68" s="2">
        <f t="shared" si="11"/>
        <v>65</v>
      </c>
      <c r="H68" s="2">
        <f>[2]冒险战力!E74</f>
        <v>5</v>
      </c>
      <c r="I68" s="2">
        <f>[2]冒险战力!F74</f>
        <v>7</v>
      </c>
      <c r="J68" s="2">
        <f t="shared" ref="J68:J87" si="17">G68</f>
        <v>65</v>
      </c>
      <c r="K68" s="2" t="str">
        <f t="shared" si="12"/>
        <v>52100651</v>
      </c>
      <c r="L68" s="2" t="str">
        <f t="shared" si="14"/>
        <v>52200651</v>
      </c>
      <c r="M68" s="3" t="str">
        <f t="shared" ref="M68:M87" si="18">VLOOKUP(F68,R:X,7,0)</f>
        <v>213203,211404,211410</v>
      </c>
      <c r="N68" s="3">
        <f t="shared" ref="N68:N131" si="19">G68</f>
        <v>65</v>
      </c>
      <c r="O68" s="3">
        <f t="shared" ref="O68:O131" si="20">H68</f>
        <v>5</v>
      </c>
      <c r="P68" s="3">
        <f t="shared" ref="P68:P131" si="21">N68</f>
        <v>65</v>
      </c>
      <c r="Q68" s="3">
        <f t="shared" ref="Q68:Q131" si="22">N68</f>
        <v>65</v>
      </c>
      <c r="R68" s="8">
        <v>213402</v>
      </c>
      <c r="S68" s="1">
        <v>212411</v>
      </c>
      <c r="T68" s="1">
        <v>212413</v>
      </c>
      <c r="U68" s="1" t="s">
        <v>253</v>
      </c>
      <c r="V68" s="1" t="s">
        <v>253</v>
      </c>
      <c r="W68" s="1"/>
      <c r="X68" s="9" t="str">
        <f t="shared" ref="X68:X131" si="23">IF(T68="",S68,IF(U68="",S68&amp;","&amp;T68,IF(V68="",S68&amp;","&amp;T68&amp;","&amp;U68,S68&amp;","&amp;T68&amp;","&amp;U68&amp;","&amp;V68)))</f>
        <v>212411,212413</v>
      </c>
    </row>
    <row r="69" spans="1:24" x14ac:dyDescent="0.35">
      <c r="A69" s="2">
        <f t="shared" si="10"/>
        <v>65</v>
      </c>
      <c r="B69" s="2">
        <f t="shared" si="16"/>
        <v>2</v>
      </c>
      <c r="C69" s="10" t="str">
        <f t="shared" si="16"/>
        <v>死亡骑士</v>
      </c>
      <c r="D69" s="2">
        <f>VLOOKUP($C69,[1]数据!$A:$E,3,0)</f>
        <v>17</v>
      </c>
      <c r="E69" s="2">
        <f>VLOOKUP($C69,[1]数据!$A:$E,4,0)</f>
        <v>1</v>
      </c>
      <c r="F69" s="2">
        <f>VLOOKUP($C69,[1]数据!$A:$E,2,0)</f>
        <v>214403</v>
      </c>
      <c r="G69" s="2">
        <f t="shared" si="11"/>
        <v>65</v>
      </c>
      <c r="H69" s="2">
        <f>[2]冒险战力!E75</f>
        <v>5</v>
      </c>
      <c r="I69" s="2">
        <f>[2]冒险战力!F75</f>
        <v>7</v>
      </c>
      <c r="J69" s="2">
        <f t="shared" si="17"/>
        <v>65</v>
      </c>
      <c r="K69" s="2" t="str">
        <f t="shared" si="12"/>
        <v>52100652</v>
      </c>
      <c r="L69" s="2" t="str">
        <f t="shared" si="14"/>
        <v>52200652</v>
      </c>
      <c r="M69" s="3" t="str">
        <f t="shared" si="18"/>
        <v>211304,214404,214413</v>
      </c>
      <c r="N69" s="3">
        <f t="shared" si="19"/>
        <v>65</v>
      </c>
      <c r="O69" s="3">
        <f t="shared" si="20"/>
        <v>5</v>
      </c>
      <c r="P69" s="3">
        <f t="shared" si="21"/>
        <v>65</v>
      </c>
      <c r="Q69" s="3">
        <f t="shared" si="22"/>
        <v>65</v>
      </c>
      <c r="R69" s="8">
        <v>213402</v>
      </c>
      <c r="S69" s="1">
        <v>214405</v>
      </c>
      <c r="T69" s="1">
        <v>214408</v>
      </c>
      <c r="U69" s="1" t="s">
        <v>253</v>
      </c>
      <c r="V69" s="1" t="s">
        <v>253</v>
      </c>
      <c r="W69" s="1"/>
      <c r="X69" s="9" t="str">
        <f t="shared" si="23"/>
        <v>214405,214408</v>
      </c>
    </row>
    <row r="70" spans="1:24" x14ac:dyDescent="0.35">
      <c r="A70" s="2">
        <f t="shared" si="10"/>
        <v>65</v>
      </c>
      <c r="B70" s="2">
        <f t="shared" si="16"/>
        <v>3</v>
      </c>
      <c r="C70" s="10" t="str">
        <f t="shared" si="16"/>
        <v>德古拉</v>
      </c>
      <c r="D70" s="2">
        <f>VLOOKUP($C70,[1]数据!$A:$E,3,0)</f>
        <v>17</v>
      </c>
      <c r="E70" s="2">
        <f>VLOOKUP($C70,[1]数据!$A:$E,4,0)</f>
        <v>2</v>
      </c>
      <c r="F70" s="2">
        <f>VLOOKUP($C70,[1]数据!$A:$E,2,0)</f>
        <v>214404</v>
      </c>
      <c r="G70" s="2">
        <f t="shared" si="11"/>
        <v>65</v>
      </c>
      <c r="H70" s="2">
        <f>[2]冒险战力!E76</f>
        <v>5</v>
      </c>
      <c r="I70" s="2">
        <f>[2]冒险战力!F76</f>
        <v>7</v>
      </c>
      <c r="J70" s="2">
        <f t="shared" si="17"/>
        <v>65</v>
      </c>
      <c r="K70" s="2" t="str">
        <f t="shared" si="12"/>
        <v>52100653</v>
      </c>
      <c r="L70" s="2" t="str">
        <f t="shared" si="14"/>
        <v>52200653</v>
      </c>
      <c r="M70" s="3" t="str">
        <f t="shared" si="18"/>
        <v>214203,214413,214403</v>
      </c>
      <c r="N70" s="3">
        <f t="shared" si="19"/>
        <v>65</v>
      </c>
      <c r="O70" s="3">
        <f t="shared" si="20"/>
        <v>5</v>
      </c>
      <c r="P70" s="3">
        <f t="shared" si="21"/>
        <v>65</v>
      </c>
      <c r="Q70" s="3">
        <f t="shared" si="22"/>
        <v>65</v>
      </c>
      <c r="R70" s="8">
        <v>213402</v>
      </c>
      <c r="S70" s="1">
        <v>212403</v>
      </c>
      <c r="T70" s="1" t="s">
        <v>253</v>
      </c>
      <c r="U70" s="1" t="s">
        <v>253</v>
      </c>
      <c r="V70" s="1" t="s">
        <v>253</v>
      </c>
      <c r="W70" s="1"/>
      <c r="X70" s="9">
        <f t="shared" si="23"/>
        <v>212403</v>
      </c>
    </row>
    <row r="71" spans="1:24" x14ac:dyDescent="0.35">
      <c r="A71" s="2">
        <f t="shared" si="10"/>
        <v>65</v>
      </c>
      <c r="B71" s="2">
        <f t="shared" si="16"/>
        <v>4</v>
      </c>
      <c r="C71" s="10" t="str">
        <f t="shared" si="16"/>
        <v>嗜血狼人</v>
      </c>
      <c r="D71" s="2">
        <f>VLOOKUP($C71,[1]数据!$A:$E,3,0)</f>
        <v>17</v>
      </c>
      <c r="E71" s="2">
        <f>VLOOKUP($C71,[1]数据!$A:$E,4,0)</f>
        <v>2</v>
      </c>
      <c r="F71" s="2">
        <f>VLOOKUP($C71,[1]数据!$A:$E,2,0)</f>
        <v>211405</v>
      </c>
      <c r="G71" s="2">
        <f t="shared" si="11"/>
        <v>65</v>
      </c>
      <c r="H71" s="2">
        <f>[2]冒险战力!E77</f>
        <v>5</v>
      </c>
      <c r="I71" s="2">
        <f>[2]冒险战力!F77</f>
        <v>7</v>
      </c>
      <c r="J71" s="2">
        <f t="shared" si="17"/>
        <v>65</v>
      </c>
      <c r="K71" s="2" t="str">
        <f t="shared" si="12"/>
        <v>52100654</v>
      </c>
      <c r="L71" s="2" t="str">
        <f t="shared" si="14"/>
        <v>52200654</v>
      </c>
      <c r="M71" s="3" t="str">
        <f t="shared" si="18"/>
        <v>212203,212204,212413</v>
      </c>
      <c r="N71" s="3">
        <f t="shared" si="19"/>
        <v>65</v>
      </c>
      <c r="O71" s="3">
        <f t="shared" si="20"/>
        <v>5</v>
      </c>
      <c r="P71" s="3">
        <f t="shared" si="21"/>
        <v>65</v>
      </c>
      <c r="Q71" s="3">
        <f t="shared" si="22"/>
        <v>65</v>
      </c>
      <c r="R71" s="8">
        <v>212403</v>
      </c>
      <c r="S71" s="1">
        <v>212412</v>
      </c>
      <c r="T71" s="1">
        <v>211405</v>
      </c>
      <c r="U71" s="1">
        <v>212411</v>
      </c>
      <c r="V71" s="1">
        <v>212405</v>
      </c>
      <c r="W71" s="1"/>
      <c r="X71" s="9" t="str">
        <f t="shared" si="23"/>
        <v>212412,211405,212411,212405</v>
      </c>
    </row>
    <row r="72" spans="1:24" x14ac:dyDescent="0.35">
      <c r="A72" s="2">
        <f t="shared" si="10"/>
        <v>65</v>
      </c>
      <c r="B72" s="2">
        <f t="shared" si="16"/>
        <v>5</v>
      </c>
      <c r="C72" s="10" t="str">
        <f t="shared" si="16"/>
        <v>娅美蝶</v>
      </c>
      <c r="D72" s="2">
        <f>VLOOKUP($C72,[1]数据!$A:$E,3,0)</f>
        <v>17</v>
      </c>
      <c r="E72" s="2">
        <f>VLOOKUP($C72,[1]数据!$A:$E,4,0)</f>
        <v>4</v>
      </c>
      <c r="F72" s="2">
        <f>VLOOKUP($C72,[1]数据!$A:$E,2,0)</f>
        <v>211413</v>
      </c>
      <c r="G72" s="2">
        <f t="shared" si="11"/>
        <v>65</v>
      </c>
      <c r="H72" s="2">
        <f>[2]冒险战力!E78</f>
        <v>6</v>
      </c>
      <c r="I72" s="2">
        <f>[2]冒险战力!F78</f>
        <v>7</v>
      </c>
      <c r="J72" s="2">
        <f t="shared" si="17"/>
        <v>65</v>
      </c>
      <c r="K72" s="2" t="str">
        <f t="shared" si="12"/>
        <v>52100655</v>
      </c>
      <c r="L72" s="2" t="str">
        <f t="shared" si="14"/>
        <v>52200655</v>
      </c>
      <c r="M72" s="3" t="str">
        <f t="shared" si="18"/>
        <v>213304,213405,214405</v>
      </c>
      <c r="N72" s="3">
        <f t="shared" si="19"/>
        <v>65</v>
      </c>
      <c r="O72" s="3">
        <f t="shared" si="20"/>
        <v>6</v>
      </c>
      <c r="P72" s="3">
        <f t="shared" si="21"/>
        <v>65</v>
      </c>
      <c r="Q72" s="3">
        <f t="shared" si="22"/>
        <v>65</v>
      </c>
      <c r="R72" s="8">
        <v>212403</v>
      </c>
      <c r="S72" s="1">
        <v>214406</v>
      </c>
      <c r="T72" s="1">
        <v>211407</v>
      </c>
      <c r="U72" s="1" t="s">
        <v>253</v>
      </c>
      <c r="V72" s="1" t="s">
        <v>253</v>
      </c>
      <c r="W72" s="1"/>
      <c r="X72" s="9" t="str">
        <f t="shared" si="23"/>
        <v>214406,211407</v>
      </c>
    </row>
    <row r="73" spans="1:24" x14ac:dyDescent="0.35">
      <c r="A73" s="3">
        <f t="shared" si="10"/>
        <v>70</v>
      </c>
      <c r="B73" s="3">
        <f t="shared" ref="B73:C87" si="24">B68</f>
        <v>1</v>
      </c>
      <c r="C73" s="10" t="str">
        <f t="shared" si="24"/>
        <v>黑魔导少女</v>
      </c>
      <c r="D73" s="3">
        <f>VLOOKUP($C73,[1]数据!$A:$E,3,0)</f>
        <v>17</v>
      </c>
      <c r="E73" s="3">
        <f>VLOOKUP($C73,[1]数据!$A:$E,4,0)</f>
        <v>3</v>
      </c>
      <c r="F73" s="2">
        <f>VLOOKUP($C73,[1]数据!$A:$E,2,0)</f>
        <v>213403</v>
      </c>
      <c r="G73" s="3">
        <f t="shared" si="11"/>
        <v>70</v>
      </c>
      <c r="H73" s="3">
        <f>[2]冒险战力!E79</f>
        <v>6</v>
      </c>
      <c r="I73" s="3">
        <f>[2]冒险战力!F79</f>
        <v>7</v>
      </c>
      <c r="J73" s="3">
        <f t="shared" si="17"/>
        <v>70</v>
      </c>
      <c r="K73" s="3" t="str">
        <f t="shared" si="12"/>
        <v>52100701</v>
      </c>
      <c r="L73" s="3" t="str">
        <f t="shared" si="14"/>
        <v>52200701</v>
      </c>
      <c r="M73" s="3" t="str">
        <f t="shared" si="18"/>
        <v>213203,211404,211410</v>
      </c>
      <c r="N73" s="3">
        <f t="shared" si="19"/>
        <v>70</v>
      </c>
      <c r="O73" s="3">
        <f t="shared" si="20"/>
        <v>6</v>
      </c>
      <c r="P73" s="3">
        <f t="shared" si="21"/>
        <v>70</v>
      </c>
      <c r="Q73" s="3">
        <f t="shared" si="22"/>
        <v>70</v>
      </c>
      <c r="R73" s="8">
        <v>212403</v>
      </c>
      <c r="S73" s="1">
        <v>211412</v>
      </c>
      <c r="T73" s="1" t="s">
        <v>253</v>
      </c>
      <c r="U73" s="1" t="s">
        <v>253</v>
      </c>
      <c r="V73" s="1" t="s">
        <v>253</v>
      </c>
      <c r="W73" s="1"/>
      <c r="X73" s="9">
        <f t="shared" si="23"/>
        <v>211412</v>
      </c>
    </row>
    <row r="74" spans="1:24" x14ac:dyDescent="0.35">
      <c r="A74" s="3">
        <f t="shared" si="10"/>
        <v>70</v>
      </c>
      <c r="B74" s="3">
        <f t="shared" si="24"/>
        <v>2</v>
      </c>
      <c r="C74" s="10" t="str">
        <f t="shared" si="24"/>
        <v>死亡骑士</v>
      </c>
      <c r="D74" s="3">
        <f>VLOOKUP($C74,[1]数据!$A:$E,3,0)</f>
        <v>17</v>
      </c>
      <c r="E74" s="3">
        <f>VLOOKUP($C74,[1]数据!$A:$E,4,0)</f>
        <v>1</v>
      </c>
      <c r="F74" s="2">
        <f>VLOOKUP($C74,[1]数据!$A:$E,2,0)</f>
        <v>214403</v>
      </c>
      <c r="G74" s="3">
        <f t="shared" si="11"/>
        <v>70</v>
      </c>
      <c r="H74" s="3">
        <f>[2]冒险战力!E80</f>
        <v>6</v>
      </c>
      <c r="I74" s="3">
        <f>[2]冒险战力!F80</f>
        <v>7</v>
      </c>
      <c r="J74" s="3">
        <f t="shared" si="17"/>
        <v>70</v>
      </c>
      <c r="K74" s="3" t="str">
        <f t="shared" si="12"/>
        <v>52100702</v>
      </c>
      <c r="L74" s="3" t="str">
        <f t="shared" si="14"/>
        <v>52200702</v>
      </c>
      <c r="M74" s="3" t="str">
        <f t="shared" si="18"/>
        <v>211304,214404,214413</v>
      </c>
      <c r="N74" s="3">
        <f t="shared" si="19"/>
        <v>70</v>
      </c>
      <c r="O74" s="3">
        <f t="shared" si="20"/>
        <v>6</v>
      </c>
      <c r="P74" s="3">
        <f t="shared" si="21"/>
        <v>70</v>
      </c>
      <c r="Q74" s="3">
        <f t="shared" si="22"/>
        <v>70</v>
      </c>
      <c r="R74" s="8">
        <v>212403</v>
      </c>
      <c r="S74" s="1">
        <v>213402</v>
      </c>
      <c r="T74" s="1" t="s">
        <v>253</v>
      </c>
      <c r="U74" s="1" t="s">
        <v>253</v>
      </c>
      <c r="V74" s="1" t="s">
        <v>253</v>
      </c>
      <c r="W74" s="1"/>
      <c r="X74" s="9">
        <f t="shared" si="23"/>
        <v>213402</v>
      </c>
    </row>
    <row r="75" spans="1:24" x14ac:dyDescent="0.35">
      <c r="A75" s="3">
        <f t="shared" si="10"/>
        <v>70</v>
      </c>
      <c r="B75" s="3">
        <f t="shared" si="24"/>
        <v>3</v>
      </c>
      <c r="C75" s="10" t="str">
        <f t="shared" si="24"/>
        <v>德古拉</v>
      </c>
      <c r="D75" s="3">
        <f>VLOOKUP($C75,[1]数据!$A:$E,3,0)</f>
        <v>17</v>
      </c>
      <c r="E75" s="3">
        <f>VLOOKUP($C75,[1]数据!$A:$E,4,0)</f>
        <v>2</v>
      </c>
      <c r="F75" s="2">
        <f>VLOOKUP($C75,[1]数据!$A:$E,2,0)</f>
        <v>214404</v>
      </c>
      <c r="G75" s="3">
        <f t="shared" si="11"/>
        <v>70</v>
      </c>
      <c r="H75" s="3">
        <f>[2]冒险战力!E81</f>
        <v>5</v>
      </c>
      <c r="I75" s="3">
        <f>[2]冒险战力!F81</f>
        <v>7</v>
      </c>
      <c r="J75" s="3">
        <f t="shared" si="17"/>
        <v>70</v>
      </c>
      <c r="K75" s="3" t="str">
        <f t="shared" si="12"/>
        <v>52100703</v>
      </c>
      <c r="L75" s="3" t="str">
        <f t="shared" si="14"/>
        <v>52200703</v>
      </c>
      <c r="M75" s="3" t="str">
        <f t="shared" si="18"/>
        <v>214203,214413,214403</v>
      </c>
      <c r="N75" s="3">
        <f t="shared" si="19"/>
        <v>70</v>
      </c>
      <c r="O75" s="3">
        <f t="shared" si="20"/>
        <v>5</v>
      </c>
      <c r="P75" s="3">
        <f t="shared" si="21"/>
        <v>70</v>
      </c>
      <c r="Q75" s="3">
        <f t="shared" si="22"/>
        <v>70</v>
      </c>
      <c r="R75" s="8">
        <v>212405</v>
      </c>
      <c r="S75" s="1">
        <v>212403</v>
      </c>
      <c r="T75" s="1">
        <v>212412</v>
      </c>
      <c r="U75" s="1">
        <v>211405</v>
      </c>
      <c r="V75" s="1">
        <v>212411</v>
      </c>
      <c r="W75" s="1"/>
      <c r="X75" s="9" t="str">
        <f t="shared" si="23"/>
        <v>212403,212412,211405,212411</v>
      </c>
    </row>
    <row r="76" spans="1:24" x14ac:dyDescent="0.35">
      <c r="A76" s="3">
        <f t="shared" si="10"/>
        <v>70</v>
      </c>
      <c r="B76" s="3">
        <f t="shared" si="24"/>
        <v>4</v>
      </c>
      <c r="C76" s="10" t="str">
        <f t="shared" si="24"/>
        <v>嗜血狼人</v>
      </c>
      <c r="D76" s="3">
        <f>VLOOKUP($C76,[1]数据!$A:$E,3,0)</f>
        <v>17</v>
      </c>
      <c r="E76" s="3">
        <f>VLOOKUP($C76,[1]数据!$A:$E,4,0)</f>
        <v>2</v>
      </c>
      <c r="F76" s="2">
        <f>VLOOKUP($C76,[1]数据!$A:$E,2,0)</f>
        <v>211405</v>
      </c>
      <c r="G76" s="3">
        <f t="shared" si="11"/>
        <v>70</v>
      </c>
      <c r="H76" s="3">
        <f>[2]冒险战力!E82</f>
        <v>5</v>
      </c>
      <c r="I76" s="3">
        <f>[2]冒险战力!F82</f>
        <v>7</v>
      </c>
      <c r="J76" s="3">
        <f t="shared" si="17"/>
        <v>70</v>
      </c>
      <c r="K76" s="3" t="str">
        <f t="shared" si="12"/>
        <v>52100704</v>
      </c>
      <c r="L76" s="3" t="str">
        <f t="shared" si="14"/>
        <v>52200704</v>
      </c>
      <c r="M76" s="3" t="str">
        <f t="shared" si="18"/>
        <v>212203,212204,212413</v>
      </c>
      <c r="N76" s="3">
        <f t="shared" si="19"/>
        <v>70</v>
      </c>
      <c r="O76" s="3">
        <f t="shared" si="20"/>
        <v>5</v>
      </c>
      <c r="P76" s="3">
        <f t="shared" si="21"/>
        <v>70</v>
      </c>
      <c r="Q76" s="3">
        <f t="shared" si="22"/>
        <v>70</v>
      </c>
      <c r="R76" s="8">
        <v>212405</v>
      </c>
      <c r="S76" s="1">
        <v>213411</v>
      </c>
      <c r="T76" s="1">
        <v>214401</v>
      </c>
      <c r="U76" s="1" t="s">
        <v>253</v>
      </c>
      <c r="V76" s="1" t="s">
        <v>253</v>
      </c>
      <c r="W76" s="1"/>
      <c r="X76" s="9" t="str">
        <f t="shared" si="23"/>
        <v>213411,214401</v>
      </c>
    </row>
    <row r="77" spans="1:24" x14ac:dyDescent="0.35">
      <c r="A77" s="3">
        <f t="shared" si="10"/>
        <v>70</v>
      </c>
      <c r="B77" s="3">
        <f t="shared" si="24"/>
        <v>5</v>
      </c>
      <c r="C77" s="10" t="str">
        <f t="shared" si="24"/>
        <v>娅美蝶</v>
      </c>
      <c r="D77" s="3">
        <f>VLOOKUP($C77,[1]数据!$A:$E,3,0)</f>
        <v>17</v>
      </c>
      <c r="E77" s="3">
        <f>VLOOKUP($C77,[1]数据!$A:$E,4,0)</f>
        <v>4</v>
      </c>
      <c r="F77" s="2">
        <f>VLOOKUP($C77,[1]数据!$A:$E,2,0)</f>
        <v>211413</v>
      </c>
      <c r="G77" s="3">
        <f t="shared" si="11"/>
        <v>70</v>
      </c>
      <c r="H77" s="3">
        <f>[2]冒险战力!E83</f>
        <v>6</v>
      </c>
      <c r="I77" s="3">
        <f>[2]冒险战力!F83</f>
        <v>7</v>
      </c>
      <c r="J77" s="3">
        <f t="shared" si="17"/>
        <v>70</v>
      </c>
      <c r="K77" s="3" t="str">
        <f t="shared" si="12"/>
        <v>52100705</v>
      </c>
      <c r="L77" s="3" t="str">
        <f t="shared" si="14"/>
        <v>52200705</v>
      </c>
      <c r="M77" s="3" t="str">
        <f t="shared" si="18"/>
        <v>213304,213405,214405</v>
      </c>
      <c r="N77" s="3">
        <f t="shared" si="19"/>
        <v>70</v>
      </c>
      <c r="O77" s="3">
        <f t="shared" si="20"/>
        <v>6</v>
      </c>
      <c r="P77" s="3">
        <f t="shared" si="21"/>
        <v>70</v>
      </c>
      <c r="Q77" s="3">
        <f t="shared" si="22"/>
        <v>70</v>
      </c>
      <c r="R77" s="8">
        <v>212405</v>
      </c>
      <c r="S77" s="1">
        <v>211403</v>
      </c>
      <c r="T77" s="1" t="s">
        <v>253</v>
      </c>
      <c r="U77" s="1" t="s">
        <v>253</v>
      </c>
      <c r="V77" s="1" t="s">
        <v>253</v>
      </c>
      <c r="W77" s="1"/>
      <c r="X77" s="9">
        <f t="shared" si="23"/>
        <v>211403</v>
      </c>
    </row>
    <row r="78" spans="1:24" x14ac:dyDescent="0.35">
      <c r="A78" s="2">
        <f t="shared" ref="A78:A97" si="25">A73+5</f>
        <v>75</v>
      </c>
      <c r="B78" s="2">
        <f t="shared" si="24"/>
        <v>1</v>
      </c>
      <c r="C78" s="10" t="str">
        <f t="shared" si="24"/>
        <v>黑魔导少女</v>
      </c>
      <c r="D78" s="2">
        <f>VLOOKUP($C78,[1]数据!$A:$E,3,0)</f>
        <v>17</v>
      </c>
      <c r="E78" s="2">
        <f>VLOOKUP($C78,[1]数据!$A:$E,4,0)</f>
        <v>3</v>
      </c>
      <c r="F78" s="2">
        <f>VLOOKUP($C78,[1]数据!$A:$E,2,0)</f>
        <v>213403</v>
      </c>
      <c r="G78" s="2">
        <f t="shared" ref="G78:G87" si="26">A78</f>
        <v>75</v>
      </c>
      <c r="H78" s="2">
        <f>[2]冒险战力!E84</f>
        <v>6</v>
      </c>
      <c r="I78" s="2">
        <f>[2]冒险战力!F84</f>
        <v>7</v>
      </c>
      <c r="J78" s="2">
        <f t="shared" si="17"/>
        <v>75</v>
      </c>
      <c r="K78" s="2" t="str">
        <f t="shared" ref="K78:K87" si="27">52100&amp;A78&amp;B78</f>
        <v>52100751</v>
      </c>
      <c r="L78" s="2" t="str">
        <f t="shared" si="14"/>
        <v>52200751</v>
      </c>
      <c r="M78" s="3" t="str">
        <f t="shared" si="18"/>
        <v>213203,211404,211410</v>
      </c>
      <c r="N78" s="3">
        <f t="shared" si="19"/>
        <v>75</v>
      </c>
      <c r="O78" s="3">
        <f t="shared" si="20"/>
        <v>6</v>
      </c>
      <c r="P78" s="3">
        <f t="shared" si="21"/>
        <v>75</v>
      </c>
      <c r="Q78" s="3">
        <f t="shared" si="22"/>
        <v>75</v>
      </c>
      <c r="R78" s="8">
        <v>212405</v>
      </c>
      <c r="S78" s="1">
        <v>212406</v>
      </c>
      <c r="T78" s="1" t="s">
        <v>253</v>
      </c>
      <c r="U78" s="1" t="s">
        <v>253</v>
      </c>
      <c r="V78" s="1" t="s">
        <v>253</v>
      </c>
      <c r="W78" s="1"/>
      <c r="X78" s="9">
        <f t="shared" si="23"/>
        <v>212406</v>
      </c>
    </row>
    <row r="79" spans="1:24" x14ac:dyDescent="0.35">
      <c r="A79" s="2">
        <f t="shared" si="25"/>
        <v>75</v>
      </c>
      <c r="B79" s="2">
        <f t="shared" si="24"/>
        <v>2</v>
      </c>
      <c r="C79" s="10" t="str">
        <f t="shared" si="24"/>
        <v>死亡骑士</v>
      </c>
      <c r="D79" s="2">
        <f>VLOOKUP($C79,[1]数据!$A:$E,3,0)</f>
        <v>17</v>
      </c>
      <c r="E79" s="2">
        <f>VLOOKUP($C79,[1]数据!$A:$E,4,0)</f>
        <v>1</v>
      </c>
      <c r="F79" s="2">
        <f>VLOOKUP($C79,[1]数据!$A:$E,2,0)</f>
        <v>214403</v>
      </c>
      <c r="G79" s="2">
        <f t="shared" si="26"/>
        <v>75</v>
      </c>
      <c r="H79" s="2">
        <f>[2]冒险战力!E85</f>
        <v>6</v>
      </c>
      <c r="I79" s="2">
        <f>[2]冒险战力!F85</f>
        <v>7</v>
      </c>
      <c r="J79" s="2">
        <f t="shared" si="17"/>
        <v>75</v>
      </c>
      <c r="K79" s="2" t="str">
        <f t="shared" si="27"/>
        <v>52100752</v>
      </c>
      <c r="L79" s="2" t="str">
        <f t="shared" si="14"/>
        <v>52200752</v>
      </c>
      <c r="M79" s="3" t="str">
        <f t="shared" si="18"/>
        <v>211304,214404,214413</v>
      </c>
      <c r="N79" s="3">
        <f t="shared" si="19"/>
        <v>75</v>
      </c>
      <c r="O79" s="3">
        <f t="shared" si="20"/>
        <v>6</v>
      </c>
      <c r="P79" s="3">
        <f t="shared" si="21"/>
        <v>75</v>
      </c>
      <c r="Q79" s="3">
        <f t="shared" si="22"/>
        <v>75</v>
      </c>
      <c r="R79" s="8">
        <v>212409</v>
      </c>
      <c r="S79" s="1">
        <v>212406</v>
      </c>
      <c r="T79" s="1">
        <v>213402</v>
      </c>
      <c r="U79" s="1">
        <v>212403</v>
      </c>
      <c r="V79" s="1" t="s">
        <v>253</v>
      </c>
      <c r="W79" s="1"/>
      <c r="X79" s="9" t="str">
        <f t="shared" si="23"/>
        <v>212406,213402,212403</v>
      </c>
    </row>
    <row r="80" spans="1:24" x14ac:dyDescent="0.35">
      <c r="A80" s="2">
        <f t="shared" si="25"/>
        <v>75</v>
      </c>
      <c r="B80" s="2">
        <f t="shared" si="24"/>
        <v>3</v>
      </c>
      <c r="C80" s="10" t="str">
        <f t="shared" si="24"/>
        <v>德古拉</v>
      </c>
      <c r="D80" s="2">
        <f>VLOOKUP($C80,[1]数据!$A:$E,3,0)</f>
        <v>17</v>
      </c>
      <c r="E80" s="2">
        <f>VLOOKUP($C80,[1]数据!$A:$E,4,0)</f>
        <v>2</v>
      </c>
      <c r="F80" s="2">
        <f>VLOOKUP($C80,[1]数据!$A:$E,2,0)</f>
        <v>214404</v>
      </c>
      <c r="G80" s="2">
        <f t="shared" si="26"/>
        <v>75</v>
      </c>
      <c r="H80" s="2">
        <f>[2]冒险战力!E86</f>
        <v>6</v>
      </c>
      <c r="I80" s="2">
        <f>[2]冒险战力!F86</f>
        <v>7</v>
      </c>
      <c r="J80" s="2">
        <f t="shared" si="17"/>
        <v>75</v>
      </c>
      <c r="K80" s="2" t="str">
        <f t="shared" si="27"/>
        <v>52100753</v>
      </c>
      <c r="L80" s="2" t="str">
        <f t="shared" si="14"/>
        <v>52200753</v>
      </c>
      <c r="M80" s="3" t="str">
        <f t="shared" si="18"/>
        <v>214203,214413,214403</v>
      </c>
      <c r="N80" s="3">
        <f t="shared" si="19"/>
        <v>75</v>
      </c>
      <c r="O80" s="3">
        <f t="shared" si="20"/>
        <v>6</v>
      </c>
      <c r="P80" s="3">
        <f t="shared" si="21"/>
        <v>75</v>
      </c>
      <c r="Q80" s="3">
        <f t="shared" si="22"/>
        <v>75</v>
      </c>
      <c r="R80" s="8">
        <v>212409</v>
      </c>
      <c r="S80" s="1">
        <v>212414</v>
      </c>
      <c r="T80" s="1">
        <v>212413</v>
      </c>
      <c r="U80" s="1" t="s">
        <v>253</v>
      </c>
      <c r="V80" s="1" t="s">
        <v>253</v>
      </c>
      <c r="W80" s="1"/>
      <c r="X80" s="9" t="str">
        <f t="shared" si="23"/>
        <v>212414,212413</v>
      </c>
    </row>
    <row r="81" spans="1:24" x14ac:dyDescent="0.35">
      <c r="A81" s="2">
        <f t="shared" si="25"/>
        <v>75</v>
      </c>
      <c r="B81" s="2">
        <f t="shared" si="24"/>
        <v>4</v>
      </c>
      <c r="C81" s="10" t="str">
        <f t="shared" si="24"/>
        <v>嗜血狼人</v>
      </c>
      <c r="D81" s="2">
        <f>VLOOKUP($C81,[1]数据!$A:$E,3,0)</f>
        <v>17</v>
      </c>
      <c r="E81" s="2">
        <f>VLOOKUP($C81,[1]数据!$A:$E,4,0)</f>
        <v>2</v>
      </c>
      <c r="F81" s="2">
        <f>VLOOKUP($C81,[1]数据!$A:$E,2,0)</f>
        <v>211405</v>
      </c>
      <c r="G81" s="2">
        <f t="shared" si="26"/>
        <v>75</v>
      </c>
      <c r="H81" s="2">
        <f>[2]冒险战力!E87</f>
        <v>6</v>
      </c>
      <c r="I81" s="2">
        <f>[2]冒险战力!F87</f>
        <v>7</v>
      </c>
      <c r="J81" s="2">
        <f t="shared" si="17"/>
        <v>75</v>
      </c>
      <c r="K81" s="2" t="str">
        <f t="shared" si="27"/>
        <v>52100754</v>
      </c>
      <c r="L81" s="2" t="str">
        <f t="shared" si="14"/>
        <v>52200754</v>
      </c>
      <c r="M81" s="3" t="str">
        <f t="shared" si="18"/>
        <v>212203,212204,212413</v>
      </c>
      <c r="N81" s="3">
        <f t="shared" si="19"/>
        <v>75</v>
      </c>
      <c r="O81" s="3">
        <f t="shared" si="20"/>
        <v>6</v>
      </c>
      <c r="P81" s="3">
        <f t="shared" si="21"/>
        <v>75</v>
      </c>
      <c r="Q81" s="3">
        <f t="shared" si="22"/>
        <v>75</v>
      </c>
      <c r="R81" s="8">
        <v>212409</v>
      </c>
      <c r="S81" s="1">
        <v>214405</v>
      </c>
      <c r="T81" s="1">
        <v>213403</v>
      </c>
      <c r="U81" s="1" t="s">
        <v>253</v>
      </c>
      <c r="V81" s="1" t="s">
        <v>253</v>
      </c>
      <c r="W81" s="1"/>
      <c r="X81" s="9" t="str">
        <f t="shared" si="23"/>
        <v>214405,213403</v>
      </c>
    </row>
    <row r="82" spans="1:24" x14ac:dyDescent="0.35">
      <c r="A82" s="2">
        <f t="shared" si="25"/>
        <v>75</v>
      </c>
      <c r="B82" s="2">
        <f t="shared" si="24"/>
        <v>5</v>
      </c>
      <c r="C82" s="10" t="str">
        <f t="shared" si="24"/>
        <v>娅美蝶</v>
      </c>
      <c r="D82" s="2">
        <f>VLOOKUP($C82,[1]数据!$A:$E,3,0)</f>
        <v>17</v>
      </c>
      <c r="E82" s="2">
        <f>VLOOKUP($C82,[1]数据!$A:$E,4,0)</f>
        <v>4</v>
      </c>
      <c r="F82" s="2">
        <f>VLOOKUP($C82,[1]数据!$A:$E,2,0)</f>
        <v>211413</v>
      </c>
      <c r="G82" s="2">
        <f t="shared" si="26"/>
        <v>75</v>
      </c>
      <c r="H82" s="2">
        <f>[2]冒险战力!E88</f>
        <v>7</v>
      </c>
      <c r="I82" s="2">
        <f>[2]冒险战力!F88</f>
        <v>7</v>
      </c>
      <c r="J82" s="2">
        <f t="shared" si="17"/>
        <v>75</v>
      </c>
      <c r="K82" s="2" t="str">
        <f t="shared" si="27"/>
        <v>52100755</v>
      </c>
      <c r="L82" s="2" t="str">
        <f t="shared" si="14"/>
        <v>52200755</v>
      </c>
      <c r="M82" s="3" t="str">
        <f t="shared" si="18"/>
        <v>213304,213405,214405</v>
      </c>
      <c r="N82" s="3">
        <f t="shared" si="19"/>
        <v>75</v>
      </c>
      <c r="O82" s="3">
        <f t="shared" si="20"/>
        <v>7</v>
      </c>
      <c r="P82" s="3">
        <f t="shared" si="21"/>
        <v>75</v>
      </c>
      <c r="Q82" s="3">
        <f t="shared" si="22"/>
        <v>75</v>
      </c>
      <c r="R82" s="8">
        <v>212409</v>
      </c>
      <c r="S82" s="1">
        <v>212404</v>
      </c>
      <c r="T82" s="1" t="s">
        <v>253</v>
      </c>
      <c r="U82" s="1" t="s">
        <v>253</v>
      </c>
      <c r="V82" s="1" t="s">
        <v>253</v>
      </c>
      <c r="W82" s="1"/>
      <c r="X82" s="9">
        <f t="shared" si="23"/>
        <v>212404</v>
      </c>
    </row>
    <row r="83" spans="1:24" x14ac:dyDescent="0.35">
      <c r="A83" s="3">
        <f t="shared" si="25"/>
        <v>80</v>
      </c>
      <c r="B83" s="3">
        <f t="shared" si="24"/>
        <v>1</v>
      </c>
      <c r="C83" s="10" t="str">
        <f t="shared" si="24"/>
        <v>黑魔导少女</v>
      </c>
      <c r="D83" s="3">
        <f>VLOOKUP($C83,[1]数据!$A:$E,3,0)</f>
        <v>17</v>
      </c>
      <c r="E83" s="3">
        <f>VLOOKUP($C83,[1]数据!$A:$E,4,0)</f>
        <v>3</v>
      </c>
      <c r="F83" s="2">
        <f>VLOOKUP($C83,[1]数据!$A:$E,2,0)</f>
        <v>213403</v>
      </c>
      <c r="G83" s="3">
        <f t="shared" si="26"/>
        <v>80</v>
      </c>
      <c r="H83" s="3">
        <f>[2]冒险战力!E89</f>
        <v>6</v>
      </c>
      <c r="I83" s="3">
        <f>[2]冒险战力!F89</f>
        <v>7</v>
      </c>
      <c r="J83" s="3">
        <f t="shared" si="17"/>
        <v>80</v>
      </c>
      <c r="K83" s="3" t="str">
        <f t="shared" si="27"/>
        <v>52100801</v>
      </c>
      <c r="L83" s="3" t="str">
        <f t="shared" si="14"/>
        <v>52200801</v>
      </c>
      <c r="M83" s="3" t="str">
        <f t="shared" si="18"/>
        <v>213203,211404,211410</v>
      </c>
      <c r="N83" s="3">
        <f t="shared" si="19"/>
        <v>80</v>
      </c>
      <c r="O83" s="3">
        <f t="shared" si="20"/>
        <v>6</v>
      </c>
      <c r="P83" s="3">
        <f t="shared" si="21"/>
        <v>80</v>
      </c>
      <c r="Q83" s="3">
        <f t="shared" si="22"/>
        <v>80</v>
      </c>
      <c r="R83" s="8">
        <v>213408</v>
      </c>
      <c r="S83" s="1">
        <v>214405</v>
      </c>
      <c r="T83" s="1">
        <v>213406</v>
      </c>
      <c r="U83" s="1">
        <v>213411</v>
      </c>
      <c r="V83" s="1" t="s">
        <v>253</v>
      </c>
      <c r="W83" s="1"/>
      <c r="X83" s="9" t="str">
        <f t="shared" si="23"/>
        <v>214405,213406,213411</v>
      </c>
    </row>
    <row r="84" spans="1:24" x14ac:dyDescent="0.35">
      <c r="A84" s="3">
        <f t="shared" si="25"/>
        <v>80</v>
      </c>
      <c r="B84" s="3">
        <f t="shared" si="24"/>
        <v>2</v>
      </c>
      <c r="C84" s="10" t="str">
        <f t="shared" si="24"/>
        <v>死亡骑士</v>
      </c>
      <c r="D84" s="3">
        <f>VLOOKUP($C84,[1]数据!$A:$E,3,0)</f>
        <v>17</v>
      </c>
      <c r="E84" s="3">
        <f>VLOOKUP($C84,[1]数据!$A:$E,4,0)</f>
        <v>1</v>
      </c>
      <c r="F84" s="2">
        <f>VLOOKUP($C84,[1]数据!$A:$E,2,0)</f>
        <v>214403</v>
      </c>
      <c r="G84" s="3">
        <f t="shared" si="26"/>
        <v>80</v>
      </c>
      <c r="H84" s="3">
        <f>[2]冒险战力!E90</f>
        <v>6</v>
      </c>
      <c r="I84" s="3">
        <f>[2]冒险战力!F90</f>
        <v>7</v>
      </c>
      <c r="J84" s="3">
        <f t="shared" si="17"/>
        <v>80</v>
      </c>
      <c r="K84" s="3" t="str">
        <f t="shared" si="27"/>
        <v>52100802</v>
      </c>
      <c r="L84" s="3" t="str">
        <f t="shared" si="14"/>
        <v>52200802</v>
      </c>
      <c r="M84" s="3" t="str">
        <f t="shared" si="18"/>
        <v>211304,214404,214413</v>
      </c>
      <c r="N84" s="3">
        <f t="shared" si="19"/>
        <v>80</v>
      </c>
      <c r="O84" s="3">
        <f t="shared" si="20"/>
        <v>6</v>
      </c>
      <c r="P84" s="3">
        <f t="shared" si="21"/>
        <v>80</v>
      </c>
      <c r="Q84" s="3">
        <f t="shared" si="22"/>
        <v>80</v>
      </c>
      <c r="R84" s="8">
        <v>213408</v>
      </c>
      <c r="S84" s="1">
        <v>213407</v>
      </c>
      <c r="T84" s="1">
        <v>214403</v>
      </c>
      <c r="U84" s="1" t="s">
        <v>253</v>
      </c>
      <c r="V84" s="1" t="s">
        <v>253</v>
      </c>
      <c r="W84" s="1"/>
      <c r="X84" s="9" t="str">
        <f t="shared" si="23"/>
        <v>213407,214403</v>
      </c>
    </row>
    <row r="85" spans="1:24" x14ac:dyDescent="0.35">
      <c r="A85" s="3">
        <f t="shared" si="25"/>
        <v>80</v>
      </c>
      <c r="B85" s="3">
        <f t="shared" si="24"/>
        <v>3</v>
      </c>
      <c r="C85" s="10" t="str">
        <f t="shared" si="24"/>
        <v>德古拉</v>
      </c>
      <c r="D85" s="3">
        <f>VLOOKUP($C85,[1]数据!$A:$E,3,0)</f>
        <v>17</v>
      </c>
      <c r="E85" s="3">
        <f>VLOOKUP($C85,[1]数据!$A:$E,4,0)</f>
        <v>2</v>
      </c>
      <c r="F85" s="2">
        <f>VLOOKUP($C85,[1]数据!$A:$E,2,0)</f>
        <v>214404</v>
      </c>
      <c r="G85" s="3">
        <f t="shared" si="26"/>
        <v>80</v>
      </c>
      <c r="H85" s="3">
        <f>[2]冒险战力!E91</f>
        <v>7</v>
      </c>
      <c r="I85" s="3">
        <f>[2]冒险战力!F91</f>
        <v>7</v>
      </c>
      <c r="J85" s="3">
        <f t="shared" si="17"/>
        <v>80</v>
      </c>
      <c r="K85" s="3" t="str">
        <f t="shared" si="27"/>
        <v>52100803</v>
      </c>
      <c r="L85" s="3" t="str">
        <f t="shared" si="14"/>
        <v>52200803</v>
      </c>
      <c r="M85" s="3" t="str">
        <f t="shared" si="18"/>
        <v>214203,214413,214403</v>
      </c>
      <c r="N85" s="3">
        <f t="shared" si="19"/>
        <v>80</v>
      </c>
      <c r="O85" s="3">
        <f t="shared" si="20"/>
        <v>7</v>
      </c>
      <c r="P85" s="3">
        <f t="shared" si="21"/>
        <v>80</v>
      </c>
      <c r="Q85" s="3">
        <f t="shared" si="22"/>
        <v>80</v>
      </c>
      <c r="R85" s="8">
        <v>213408</v>
      </c>
      <c r="S85" s="1">
        <v>211412</v>
      </c>
      <c r="T85" s="1">
        <v>213405</v>
      </c>
      <c r="U85" s="1" t="s">
        <v>253</v>
      </c>
      <c r="V85" s="1" t="s">
        <v>253</v>
      </c>
      <c r="W85" s="1"/>
      <c r="X85" s="9" t="str">
        <f t="shared" si="23"/>
        <v>211412,213405</v>
      </c>
    </row>
    <row r="86" spans="1:24" x14ac:dyDescent="0.35">
      <c r="A86" s="3">
        <f t="shared" si="25"/>
        <v>80</v>
      </c>
      <c r="B86" s="3">
        <f t="shared" si="24"/>
        <v>4</v>
      </c>
      <c r="C86" s="10" t="str">
        <f t="shared" si="24"/>
        <v>嗜血狼人</v>
      </c>
      <c r="D86" s="3">
        <f>VLOOKUP($C86,[1]数据!$A:$E,3,0)</f>
        <v>17</v>
      </c>
      <c r="E86" s="3">
        <f>VLOOKUP($C86,[1]数据!$A:$E,4,0)</f>
        <v>2</v>
      </c>
      <c r="F86" s="2">
        <f>VLOOKUP($C86,[1]数据!$A:$E,2,0)</f>
        <v>211405</v>
      </c>
      <c r="G86" s="3">
        <f t="shared" si="26"/>
        <v>80</v>
      </c>
      <c r="H86" s="3">
        <f>[2]冒险战力!E92</f>
        <v>7</v>
      </c>
      <c r="I86" s="3">
        <f>[2]冒险战力!F92</f>
        <v>7</v>
      </c>
      <c r="J86" s="3">
        <f t="shared" si="17"/>
        <v>80</v>
      </c>
      <c r="K86" s="3" t="str">
        <f t="shared" si="27"/>
        <v>52100804</v>
      </c>
      <c r="L86" s="3" t="str">
        <f t="shared" si="14"/>
        <v>52200804</v>
      </c>
      <c r="M86" s="3" t="str">
        <f t="shared" si="18"/>
        <v>212203,212204,212413</v>
      </c>
      <c r="N86" s="3">
        <f t="shared" si="19"/>
        <v>80</v>
      </c>
      <c r="O86" s="3">
        <f t="shared" si="20"/>
        <v>7</v>
      </c>
      <c r="P86" s="3">
        <f t="shared" si="21"/>
        <v>80</v>
      </c>
      <c r="Q86" s="3">
        <f t="shared" si="22"/>
        <v>80</v>
      </c>
      <c r="R86" s="8">
        <v>213408</v>
      </c>
      <c r="S86" s="1">
        <v>211408</v>
      </c>
      <c r="T86" s="1" t="s">
        <v>253</v>
      </c>
      <c r="U86" s="1" t="s">
        <v>253</v>
      </c>
      <c r="V86" s="1" t="s">
        <v>253</v>
      </c>
      <c r="W86" s="1"/>
      <c r="X86" s="9">
        <f t="shared" si="23"/>
        <v>211408</v>
      </c>
    </row>
    <row r="87" spans="1:24" x14ac:dyDescent="0.35">
      <c r="A87" s="3">
        <f t="shared" si="25"/>
        <v>80</v>
      </c>
      <c r="B87" s="3">
        <f t="shared" si="24"/>
        <v>5</v>
      </c>
      <c r="C87" s="10" t="str">
        <f t="shared" si="24"/>
        <v>娅美蝶</v>
      </c>
      <c r="D87" s="3">
        <f>VLOOKUP($C87,[1]数据!$A:$E,3,0)</f>
        <v>17</v>
      </c>
      <c r="E87" s="3">
        <f>VLOOKUP($C87,[1]数据!$A:$E,4,0)</f>
        <v>4</v>
      </c>
      <c r="F87" s="2">
        <f>VLOOKUP($C87,[1]数据!$A:$E,2,0)</f>
        <v>211413</v>
      </c>
      <c r="G87" s="3">
        <f t="shared" si="26"/>
        <v>80</v>
      </c>
      <c r="H87" s="3">
        <f>[2]冒险战力!E93</f>
        <v>6</v>
      </c>
      <c r="I87" s="3">
        <f>[2]冒险战力!F93</f>
        <v>7</v>
      </c>
      <c r="J87" s="3">
        <f t="shared" si="17"/>
        <v>80</v>
      </c>
      <c r="K87" s="3" t="str">
        <f t="shared" si="27"/>
        <v>52100805</v>
      </c>
      <c r="L87" s="3" t="str">
        <f t="shared" si="14"/>
        <v>52200805</v>
      </c>
      <c r="M87" s="3" t="str">
        <f t="shared" si="18"/>
        <v>213304,213405,214405</v>
      </c>
      <c r="N87" s="3">
        <f t="shared" si="19"/>
        <v>80</v>
      </c>
      <c r="O87" s="3">
        <f t="shared" si="20"/>
        <v>6</v>
      </c>
      <c r="P87" s="3">
        <f t="shared" si="21"/>
        <v>80</v>
      </c>
      <c r="Q87" s="3">
        <f t="shared" si="22"/>
        <v>80</v>
      </c>
      <c r="R87" s="8">
        <v>213407</v>
      </c>
      <c r="S87" s="1">
        <v>213405</v>
      </c>
      <c r="T87" s="1">
        <v>214405</v>
      </c>
      <c r="U87" s="1">
        <v>213412</v>
      </c>
      <c r="V87" s="1">
        <v>214402</v>
      </c>
      <c r="W87" s="1"/>
      <c r="X87" s="9" t="str">
        <f t="shared" si="23"/>
        <v>213405,214405,213412,214402</v>
      </c>
    </row>
    <row r="88" spans="1:24" x14ac:dyDescent="0.35">
      <c r="A88" s="3">
        <f t="shared" si="25"/>
        <v>85</v>
      </c>
      <c r="B88" s="3">
        <f t="shared" ref="B88:C88" si="28">B83</f>
        <v>1</v>
      </c>
      <c r="C88" s="10" t="str">
        <f t="shared" si="28"/>
        <v>黑魔导少女</v>
      </c>
      <c r="D88" s="3">
        <f>VLOOKUP($C88,[1]数据!$A:$E,3,0)</f>
        <v>17</v>
      </c>
      <c r="E88" s="3">
        <f>VLOOKUP($C88,[1]数据!$A:$E,4,0)</f>
        <v>3</v>
      </c>
      <c r="F88" s="2">
        <f>VLOOKUP($C88,[1]数据!$A:$E,2,0)</f>
        <v>213403</v>
      </c>
      <c r="G88" s="3">
        <f t="shared" ref="G88:G97" si="29">A88</f>
        <v>85</v>
      </c>
      <c r="H88" s="3">
        <f>[2]冒险战力!E94</f>
        <v>7</v>
      </c>
      <c r="I88" s="3">
        <f>[2]冒险战力!F94</f>
        <v>7</v>
      </c>
      <c r="J88" s="3">
        <f t="shared" ref="J88:J97" si="30">G88</f>
        <v>85</v>
      </c>
      <c r="K88" s="3" t="str">
        <f t="shared" ref="K88:K97" si="31">52100&amp;A88&amp;B88</f>
        <v>52100851</v>
      </c>
      <c r="L88" s="3" t="str">
        <f t="shared" ref="L88:L97" si="32">52200&amp;A88&amp;B88</f>
        <v>52200851</v>
      </c>
      <c r="M88" s="3" t="str">
        <f t="shared" ref="M88:M97" si="33">VLOOKUP(F88,R:X,7,0)</f>
        <v>213203,211404,211410</v>
      </c>
      <c r="N88" s="3">
        <f t="shared" ref="N88:N97" si="34">G88</f>
        <v>85</v>
      </c>
      <c r="O88" s="3">
        <f t="shared" ref="O88:O97" si="35">H88</f>
        <v>7</v>
      </c>
      <c r="P88" s="3">
        <f t="shared" ref="P88:P97" si="36">N88</f>
        <v>85</v>
      </c>
      <c r="Q88" s="3">
        <f t="shared" ref="Q88:Q97" si="37">N88</f>
        <v>85</v>
      </c>
      <c r="R88" s="8">
        <v>213407</v>
      </c>
      <c r="S88" s="1">
        <v>213408</v>
      </c>
      <c r="T88" s="1">
        <v>214403</v>
      </c>
      <c r="U88" s="1" t="s">
        <v>253</v>
      </c>
      <c r="V88" s="1" t="s">
        <v>253</v>
      </c>
      <c r="W88" s="1"/>
      <c r="X88" s="9" t="str">
        <f t="shared" si="23"/>
        <v>213408,214403</v>
      </c>
    </row>
    <row r="89" spans="1:24" x14ac:dyDescent="0.35">
      <c r="A89" s="3">
        <f t="shared" si="25"/>
        <v>85</v>
      </c>
      <c r="B89" s="3">
        <f t="shared" ref="B89:C89" si="38">B84</f>
        <v>2</v>
      </c>
      <c r="C89" s="10" t="str">
        <f t="shared" si="38"/>
        <v>死亡骑士</v>
      </c>
      <c r="D89" s="3">
        <f>VLOOKUP($C89,[1]数据!$A:$E,3,0)</f>
        <v>17</v>
      </c>
      <c r="E89" s="3">
        <f>VLOOKUP($C89,[1]数据!$A:$E,4,0)</f>
        <v>1</v>
      </c>
      <c r="F89" s="2">
        <f>VLOOKUP($C89,[1]数据!$A:$E,2,0)</f>
        <v>214403</v>
      </c>
      <c r="G89" s="3">
        <f t="shared" si="29"/>
        <v>85</v>
      </c>
      <c r="H89" s="3">
        <f>[2]冒险战力!E95</f>
        <v>6</v>
      </c>
      <c r="I89" s="3">
        <f>[2]冒险战力!F95</f>
        <v>7</v>
      </c>
      <c r="J89" s="3">
        <f t="shared" si="30"/>
        <v>85</v>
      </c>
      <c r="K89" s="3" t="str">
        <f t="shared" si="31"/>
        <v>52100852</v>
      </c>
      <c r="L89" s="3" t="str">
        <f t="shared" si="32"/>
        <v>52200852</v>
      </c>
      <c r="M89" s="3" t="str">
        <f t="shared" si="33"/>
        <v>211304,214404,214413</v>
      </c>
      <c r="N89" s="3">
        <f t="shared" si="34"/>
        <v>85</v>
      </c>
      <c r="O89" s="3">
        <f t="shared" si="35"/>
        <v>6</v>
      </c>
      <c r="P89" s="3">
        <f t="shared" si="36"/>
        <v>85</v>
      </c>
      <c r="Q89" s="3">
        <f t="shared" si="37"/>
        <v>85</v>
      </c>
      <c r="R89" s="8">
        <v>213407</v>
      </c>
      <c r="S89" s="1">
        <v>211412</v>
      </c>
      <c r="T89" s="1">
        <v>213406</v>
      </c>
      <c r="U89" s="1" t="s">
        <v>253</v>
      </c>
      <c r="V89" s="1" t="s">
        <v>253</v>
      </c>
      <c r="W89" s="1"/>
      <c r="X89" s="9" t="str">
        <f t="shared" si="23"/>
        <v>211412,213406</v>
      </c>
    </row>
    <row r="90" spans="1:24" x14ac:dyDescent="0.35">
      <c r="A90" s="3">
        <f t="shared" si="25"/>
        <v>85</v>
      </c>
      <c r="B90" s="3">
        <f t="shared" ref="B90:C90" si="39">B85</f>
        <v>3</v>
      </c>
      <c r="C90" s="10" t="str">
        <f t="shared" si="39"/>
        <v>德古拉</v>
      </c>
      <c r="D90" s="3">
        <f>VLOOKUP($C90,[1]数据!$A:$E,3,0)</f>
        <v>17</v>
      </c>
      <c r="E90" s="3">
        <f>VLOOKUP($C90,[1]数据!$A:$E,4,0)</f>
        <v>2</v>
      </c>
      <c r="F90" s="2">
        <f>VLOOKUP($C90,[1]数据!$A:$E,2,0)</f>
        <v>214404</v>
      </c>
      <c r="G90" s="3">
        <f t="shared" si="29"/>
        <v>85</v>
      </c>
      <c r="H90" s="3">
        <f>[2]冒险战力!E96</f>
        <v>7</v>
      </c>
      <c r="I90" s="3">
        <f>[2]冒险战力!F96</f>
        <v>7</v>
      </c>
      <c r="J90" s="3">
        <f t="shared" si="30"/>
        <v>85</v>
      </c>
      <c r="K90" s="3" t="str">
        <f t="shared" si="31"/>
        <v>52100853</v>
      </c>
      <c r="L90" s="3" t="str">
        <f t="shared" si="32"/>
        <v>52200853</v>
      </c>
      <c r="M90" s="3" t="str">
        <f t="shared" si="33"/>
        <v>214203,214413,214403</v>
      </c>
      <c r="N90" s="3">
        <f t="shared" si="34"/>
        <v>85</v>
      </c>
      <c r="O90" s="3">
        <f t="shared" si="35"/>
        <v>7</v>
      </c>
      <c r="P90" s="3">
        <f t="shared" si="36"/>
        <v>85</v>
      </c>
      <c r="Q90" s="3">
        <f t="shared" si="37"/>
        <v>85</v>
      </c>
      <c r="R90" s="8">
        <v>213407</v>
      </c>
      <c r="S90" s="1">
        <v>214411</v>
      </c>
      <c r="T90" s="1" t="s">
        <v>253</v>
      </c>
      <c r="U90" s="1" t="s">
        <v>253</v>
      </c>
      <c r="V90" s="1" t="s">
        <v>253</v>
      </c>
      <c r="W90" s="1"/>
      <c r="X90" s="9">
        <f t="shared" si="23"/>
        <v>214411</v>
      </c>
    </row>
    <row r="91" spans="1:24" x14ac:dyDescent="0.35">
      <c r="A91" s="3">
        <f t="shared" si="25"/>
        <v>85</v>
      </c>
      <c r="B91" s="3">
        <f t="shared" ref="B91:C91" si="40">B86</f>
        <v>4</v>
      </c>
      <c r="C91" s="10" t="str">
        <f t="shared" si="40"/>
        <v>嗜血狼人</v>
      </c>
      <c r="D91" s="3">
        <f>VLOOKUP($C91,[1]数据!$A:$E,3,0)</f>
        <v>17</v>
      </c>
      <c r="E91" s="3">
        <f>VLOOKUP($C91,[1]数据!$A:$E,4,0)</f>
        <v>2</v>
      </c>
      <c r="F91" s="2">
        <f>VLOOKUP($C91,[1]数据!$A:$E,2,0)</f>
        <v>211405</v>
      </c>
      <c r="G91" s="3">
        <f t="shared" si="29"/>
        <v>85</v>
      </c>
      <c r="H91" s="3">
        <f>[2]冒险战力!E97</f>
        <v>7</v>
      </c>
      <c r="I91" s="3">
        <f>[2]冒险战力!F97</f>
        <v>7</v>
      </c>
      <c r="J91" s="3">
        <f t="shared" si="30"/>
        <v>85</v>
      </c>
      <c r="K91" s="3" t="str">
        <f t="shared" si="31"/>
        <v>52100854</v>
      </c>
      <c r="L91" s="3" t="str">
        <f t="shared" si="32"/>
        <v>52200854</v>
      </c>
      <c r="M91" s="3" t="str">
        <f t="shared" si="33"/>
        <v>212203,212204,212413</v>
      </c>
      <c r="N91" s="3">
        <f t="shared" si="34"/>
        <v>85</v>
      </c>
      <c r="O91" s="3">
        <f t="shared" si="35"/>
        <v>7</v>
      </c>
      <c r="P91" s="3">
        <f t="shared" si="36"/>
        <v>85</v>
      </c>
      <c r="Q91" s="3">
        <f t="shared" si="37"/>
        <v>85</v>
      </c>
      <c r="R91" s="8">
        <v>213406</v>
      </c>
      <c r="S91" s="1">
        <v>213405</v>
      </c>
      <c r="T91" s="1">
        <v>214405</v>
      </c>
      <c r="U91" s="1">
        <v>214401</v>
      </c>
      <c r="V91" s="1" t="s">
        <v>253</v>
      </c>
      <c r="W91" s="1"/>
      <c r="X91" s="9" t="str">
        <f t="shared" si="23"/>
        <v>213405,214405,214401</v>
      </c>
    </row>
    <row r="92" spans="1:24" x14ac:dyDescent="0.35">
      <c r="A92" s="3">
        <f t="shared" si="25"/>
        <v>85</v>
      </c>
      <c r="B92" s="3">
        <f t="shared" ref="B92:C92" si="41">B87</f>
        <v>5</v>
      </c>
      <c r="C92" s="10" t="str">
        <f t="shared" si="41"/>
        <v>娅美蝶</v>
      </c>
      <c r="D92" s="3">
        <f>VLOOKUP($C92,[1]数据!$A:$E,3,0)</f>
        <v>17</v>
      </c>
      <c r="E92" s="3">
        <f>VLOOKUP($C92,[1]数据!$A:$E,4,0)</f>
        <v>4</v>
      </c>
      <c r="F92" s="2">
        <f>VLOOKUP($C92,[1]数据!$A:$E,2,0)</f>
        <v>211413</v>
      </c>
      <c r="G92" s="3">
        <f t="shared" si="29"/>
        <v>85</v>
      </c>
      <c r="H92" s="3">
        <f>[2]冒险战力!E98</f>
        <v>6</v>
      </c>
      <c r="I92" s="3">
        <f>[2]冒险战力!F98</f>
        <v>7</v>
      </c>
      <c r="J92" s="3">
        <f t="shared" si="30"/>
        <v>85</v>
      </c>
      <c r="K92" s="3" t="str">
        <f t="shared" si="31"/>
        <v>52100855</v>
      </c>
      <c r="L92" s="3" t="str">
        <f t="shared" si="32"/>
        <v>52200855</v>
      </c>
      <c r="M92" s="3" t="str">
        <f t="shared" si="33"/>
        <v>213304,213405,214405</v>
      </c>
      <c r="N92" s="3">
        <f t="shared" si="34"/>
        <v>85</v>
      </c>
      <c r="O92" s="3">
        <f t="shared" si="35"/>
        <v>6</v>
      </c>
      <c r="P92" s="3">
        <f t="shared" si="36"/>
        <v>85</v>
      </c>
      <c r="Q92" s="3">
        <f t="shared" si="37"/>
        <v>85</v>
      </c>
      <c r="R92" s="8">
        <v>213406</v>
      </c>
      <c r="S92" s="1">
        <v>211412</v>
      </c>
      <c r="T92" s="1">
        <v>213411</v>
      </c>
      <c r="U92" s="1" t="s">
        <v>253</v>
      </c>
      <c r="V92" s="1" t="s">
        <v>253</v>
      </c>
      <c r="W92" s="1"/>
      <c r="X92" s="9" t="str">
        <f t="shared" si="23"/>
        <v>211412,213411</v>
      </c>
    </row>
    <row r="93" spans="1:24" x14ac:dyDescent="0.35">
      <c r="A93" s="3">
        <f t="shared" si="25"/>
        <v>90</v>
      </c>
      <c r="B93" s="3">
        <f t="shared" ref="B93:C93" si="42">B88</f>
        <v>1</v>
      </c>
      <c r="C93" s="10" t="str">
        <f t="shared" si="42"/>
        <v>黑魔导少女</v>
      </c>
      <c r="D93" s="3">
        <f>VLOOKUP($C93,[1]数据!$A:$E,3,0)</f>
        <v>17</v>
      </c>
      <c r="E93" s="3">
        <f>VLOOKUP($C93,[1]数据!$A:$E,4,0)</f>
        <v>3</v>
      </c>
      <c r="F93" s="2">
        <f>VLOOKUP($C93,[1]数据!$A:$E,2,0)</f>
        <v>213403</v>
      </c>
      <c r="G93" s="3">
        <f t="shared" si="29"/>
        <v>90</v>
      </c>
      <c r="H93" s="3">
        <f>[2]冒险战力!E99</f>
        <v>7</v>
      </c>
      <c r="I93" s="3">
        <f>[2]冒险战力!F99</f>
        <v>7</v>
      </c>
      <c r="J93" s="3">
        <f t="shared" si="30"/>
        <v>90</v>
      </c>
      <c r="K93" s="3" t="str">
        <f t="shared" si="31"/>
        <v>52100901</v>
      </c>
      <c r="L93" s="3" t="str">
        <f t="shared" si="32"/>
        <v>52200901</v>
      </c>
      <c r="M93" s="3" t="str">
        <f t="shared" si="33"/>
        <v>213203,211404,211410</v>
      </c>
      <c r="N93" s="3">
        <f t="shared" si="34"/>
        <v>90</v>
      </c>
      <c r="O93" s="3">
        <f t="shared" si="35"/>
        <v>7</v>
      </c>
      <c r="P93" s="3">
        <f t="shared" si="36"/>
        <v>90</v>
      </c>
      <c r="Q93" s="3">
        <f t="shared" si="37"/>
        <v>90</v>
      </c>
      <c r="R93" s="8">
        <v>213406</v>
      </c>
      <c r="S93" s="1">
        <v>214413</v>
      </c>
      <c r="T93" s="1">
        <v>211401</v>
      </c>
      <c r="U93" s="1" t="s">
        <v>253</v>
      </c>
      <c r="V93" s="1" t="s">
        <v>253</v>
      </c>
      <c r="W93" s="1"/>
      <c r="X93" s="9" t="str">
        <f t="shared" si="23"/>
        <v>214413,211401</v>
      </c>
    </row>
    <row r="94" spans="1:24" x14ac:dyDescent="0.35">
      <c r="A94" s="3">
        <f t="shared" si="25"/>
        <v>90</v>
      </c>
      <c r="B94" s="3">
        <f t="shared" ref="B94:C94" si="43">B89</f>
        <v>2</v>
      </c>
      <c r="C94" s="10" t="str">
        <f t="shared" si="43"/>
        <v>死亡骑士</v>
      </c>
      <c r="D94" s="3">
        <f>VLOOKUP($C94,[1]数据!$A:$E,3,0)</f>
        <v>17</v>
      </c>
      <c r="E94" s="3">
        <f>VLOOKUP($C94,[1]数据!$A:$E,4,0)</f>
        <v>1</v>
      </c>
      <c r="F94" s="2">
        <f>VLOOKUP($C94,[1]数据!$A:$E,2,0)</f>
        <v>214403</v>
      </c>
      <c r="G94" s="3">
        <f t="shared" si="29"/>
        <v>90</v>
      </c>
      <c r="H94" s="3">
        <f>[2]冒险战力!E100</f>
        <v>6</v>
      </c>
      <c r="I94" s="3">
        <f>[2]冒险战力!F100</f>
        <v>7</v>
      </c>
      <c r="J94" s="3">
        <f t="shared" si="30"/>
        <v>90</v>
      </c>
      <c r="K94" s="3" t="str">
        <f t="shared" si="31"/>
        <v>52100902</v>
      </c>
      <c r="L94" s="3" t="str">
        <f t="shared" si="32"/>
        <v>52200902</v>
      </c>
      <c r="M94" s="3" t="str">
        <f t="shared" si="33"/>
        <v>211304,214404,214413</v>
      </c>
      <c r="N94" s="3">
        <f t="shared" si="34"/>
        <v>90</v>
      </c>
      <c r="O94" s="3">
        <f t="shared" si="35"/>
        <v>6</v>
      </c>
      <c r="P94" s="3">
        <f t="shared" si="36"/>
        <v>90</v>
      </c>
      <c r="Q94" s="3">
        <f t="shared" si="37"/>
        <v>90</v>
      </c>
      <c r="R94" s="8">
        <v>213406</v>
      </c>
      <c r="S94" s="1">
        <v>213412</v>
      </c>
      <c r="T94" s="1" t="s">
        <v>253</v>
      </c>
      <c r="U94" s="1" t="s">
        <v>253</v>
      </c>
      <c r="V94" s="1" t="s">
        <v>253</v>
      </c>
      <c r="W94" s="1"/>
      <c r="X94" s="9">
        <f t="shared" si="23"/>
        <v>213412</v>
      </c>
    </row>
    <row r="95" spans="1:24" x14ac:dyDescent="0.35">
      <c r="A95" s="3">
        <f t="shared" si="25"/>
        <v>90</v>
      </c>
      <c r="B95" s="3">
        <f t="shared" ref="B95:C95" si="44">B90</f>
        <v>3</v>
      </c>
      <c r="C95" s="10" t="str">
        <f t="shared" si="44"/>
        <v>德古拉</v>
      </c>
      <c r="D95" s="3">
        <f>VLOOKUP($C95,[1]数据!$A:$E,3,0)</f>
        <v>17</v>
      </c>
      <c r="E95" s="3">
        <f>VLOOKUP($C95,[1]数据!$A:$E,4,0)</f>
        <v>2</v>
      </c>
      <c r="F95" s="2">
        <f>VLOOKUP($C95,[1]数据!$A:$E,2,0)</f>
        <v>214404</v>
      </c>
      <c r="G95" s="3">
        <f t="shared" si="29"/>
        <v>90</v>
      </c>
      <c r="H95" s="3">
        <f>[2]冒险战力!E101</f>
        <v>7</v>
      </c>
      <c r="I95" s="3">
        <f>[2]冒险战力!F101</f>
        <v>7</v>
      </c>
      <c r="J95" s="3">
        <f t="shared" si="30"/>
        <v>90</v>
      </c>
      <c r="K95" s="3" t="str">
        <f t="shared" si="31"/>
        <v>52100903</v>
      </c>
      <c r="L95" s="3" t="str">
        <f t="shared" si="32"/>
        <v>52200903</v>
      </c>
      <c r="M95" s="3" t="str">
        <f t="shared" si="33"/>
        <v>214203,214413,214403</v>
      </c>
      <c r="N95" s="3">
        <f t="shared" si="34"/>
        <v>90</v>
      </c>
      <c r="O95" s="3">
        <f t="shared" si="35"/>
        <v>7</v>
      </c>
      <c r="P95" s="3">
        <f t="shared" si="36"/>
        <v>90</v>
      </c>
      <c r="Q95" s="3">
        <f t="shared" si="37"/>
        <v>90</v>
      </c>
      <c r="R95" s="8">
        <v>213411</v>
      </c>
      <c r="S95" s="1">
        <v>213405</v>
      </c>
      <c r="T95" s="1">
        <v>214405</v>
      </c>
      <c r="U95" s="1">
        <v>211410</v>
      </c>
      <c r="V95" s="1" t="s">
        <v>253</v>
      </c>
      <c r="W95" s="1"/>
      <c r="X95" s="9" t="str">
        <f t="shared" si="23"/>
        <v>213405,214405,211410</v>
      </c>
    </row>
    <row r="96" spans="1:24" x14ac:dyDescent="0.35">
      <c r="A96" s="3">
        <f t="shared" si="25"/>
        <v>90</v>
      </c>
      <c r="B96" s="3">
        <f t="shared" ref="B96:C96" si="45">B91</f>
        <v>4</v>
      </c>
      <c r="C96" s="10" t="str">
        <f t="shared" si="45"/>
        <v>嗜血狼人</v>
      </c>
      <c r="D96" s="3">
        <f>VLOOKUP($C96,[1]数据!$A:$E,3,0)</f>
        <v>17</v>
      </c>
      <c r="E96" s="3">
        <f>VLOOKUP($C96,[1]数据!$A:$E,4,0)</f>
        <v>2</v>
      </c>
      <c r="F96" s="2">
        <f>VLOOKUP($C96,[1]数据!$A:$E,2,0)</f>
        <v>211405</v>
      </c>
      <c r="G96" s="3">
        <f t="shared" si="29"/>
        <v>90</v>
      </c>
      <c r="H96" s="3">
        <f>[2]冒险战力!E102</f>
        <v>7</v>
      </c>
      <c r="I96" s="3">
        <f>[2]冒险战力!F102</f>
        <v>7</v>
      </c>
      <c r="J96" s="3">
        <f t="shared" si="30"/>
        <v>90</v>
      </c>
      <c r="K96" s="3" t="str">
        <f t="shared" si="31"/>
        <v>52100904</v>
      </c>
      <c r="L96" s="3" t="str">
        <f t="shared" si="32"/>
        <v>52200904</v>
      </c>
      <c r="M96" s="3" t="str">
        <f t="shared" si="33"/>
        <v>212203,212204,212413</v>
      </c>
      <c r="N96" s="3">
        <f t="shared" si="34"/>
        <v>90</v>
      </c>
      <c r="O96" s="3">
        <f t="shared" si="35"/>
        <v>7</v>
      </c>
      <c r="P96" s="3">
        <f t="shared" si="36"/>
        <v>90</v>
      </c>
      <c r="Q96" s="3">
        <f t="shared" si="37"/>
        <v>90</v>
      </c>
      <c r="R96" s="8">
        <v>213411</v>
      </c>
      <c r="S96" s="1">
        <v>211412</v>
      </c>
      <c r="T96" s="1">
        <v>213406</v>
      </c>
      <c r="U96" s="1" t="s">
        <v>253</v>
      </c>
      <c r="V96" s="1" t="s">
        <v>253</v>
      </c>
      <c r="W96" s="1"/>
      <c r="X96" s="9" t="str">
        <f t="shared" si="23"/>
        <v>211412,213406</v>
      </c>
    </row>
    <row r="97" spans="1:24" x14ac:dyDescent="0.35">
      <c r="A97" s="3">
        <f t="shared" si="25"/>
        <v>90</v>
      </c>
      <c r="B97" s="3">
        <f t="shared" ref="B97:C97" si="46">B92</f>
        <v>5</v>
      </c>
      <c r="C97" s="10" t="str">
        <f t="shared" si="46"/>
        <v>娅美蝶</v>
      </c>
      <c r="D97" s="3">
        <f>VLOOKUP($C97,[1]数据!$A:$E,3,0)</f>
        <v>17</v>
      </c>
      <c r="E97" s="3">
        <f>VLOOKUP($C97,[1]数据!$A:$E,4,0)</f>
        <v>4</v>
      </c>
      <c r="F97" s="2">
        <f>VLOOKUP($C97,[1]数据!$A:$E,2,0)</f>
        <v>211413</v>
      </c>
      <c r="G97" s="3">
        <f t="shared" si="29"/>
        <v>90</v>
      </c>
      <c r="H97" s="3">
        <f>[2]冒险战力!E103</f>
        <v>0</v>
      </c>
      <c r="I97" s="3">
        <f>[2]冒险战力!F103</f>
        <v>0</v>
      </c>
      <c r="J97" s="3">
        <f t="shared" si="30"/>
        <v>90</v>
      </c>
      <c r="K97" s="3" t="str">
        <f t="shared" si="31"/>
        <v>52100905</v>
      </c>
      <c r="L97" s="3" t="str">
        <f t="shared" si="32"/>
        <v>52200905</v>
      </c>
      <c r="M97" s="3" t="str">
        <f t="shared" si="33"/>
        <v>213304,213405,214405</v>
      </c>
      <c r="N97" s="3">
        <f t="shared" si="34"/>
        <v>90</v>
      </c>
      <c r="O97" s="3">
        <f t="shared" si="35"/>
        <v>0</v>
      </c>
      <c r="P97" s="3">
        <f t="shared" si="36"/>
        <v>90</v>
      </c>
      <c r="Q97" s="3">
        <f t="shared" si="37"/>
        <v>90</v>
      </c>
      <c r="R97" s="8">
        <v>213411</v>
      </c>
      <c r="S97" s="1">
        <v>214401</v>
      </c>
      <c r="T97" s="1">
        <v>212405</v>
      </c>
      <c r="U97" s="1" t="s">
        <v>253</v>
      </c>
      <c r="V97" s="1" t="s">
        <v>253</v>
      </c>
      <c r="W97" s="1"/>
      <c r="X97" s="9" t="str">
        <f t="shared" si="23"/>
        <v>214401,212405</v>
      </c>
    </row>
    <row r="98" spans="1:24" x14ac:dyDescent="0.35">
      <c r="N98" s="3">
        <f t="shared" si="19"/>
        <v>0</v>
      </c>
      <c r="O98" s="3">
        <f t="shared" si="20"/>
        <v>0</v>
      </c>
      <c r="P98" s="3">
        <f t="shared" si="21"/>
        <v>0</v>
      </c>
      <c r="Q98" s="3">
        <f t="shared" si="22"/>
        <v>0</v>
      </c>
      <c r="R98" s="8">
        <v>213411</v>
      </c>
      <c r="S98" s="1">
        <v>214402</v>
      </c>
      <c r="T98" s="1" t="s">
        <v>253</v>
      </c>
      <c r="U98" s="1" t="s">
        <v>253</v>
      </c>
      <c r="V98" s="1" t="s">
        <v>253</v>
      </c>
      <c r="W98" s="1"/>
      <c r="X98" s="9">
        <f t="shared" si="23"/>
        <v>214402</v>
      </c>
    </row>
    <row r="99" spans="1:24" x14ac:dyDescent="0.35">
      <c r="N99" s="3">
        <f t="shared" si="19"/>
        <v>0</v>
      </c>
      <c r="O99" s="3">
        <f t="shared" si="20"/>
        <v>0</v>
      </c>
      <c r="P99" s="3">
        <f t="shared" si="21"/>
        <v>0</v>
      </c>
      <c r="Q99" s="3">
        <f t="shared" si="22"/>
        <v>0</v>
      </c>
      <c r="R99" s="8">
        <v>211412</v>
      </c>
      <c r="S99" s="1">
        <v>213406</v>
      </c>
      <c r="T99" s="1">
        <v>213411</v>
      </c>
      <c r="U99" s="1">
        <v>214405</v>
      </c>
      <c r="V99" s="1" t="s">
        <v>253</v>
      </c>
      <c r="W99" s="1"/>
      <c r="X99" s="9" t="str">
        <f t="shared" si="23"/>
        <v>213406,213411,214405</v>
      </c>
    </row>
    <row r="100" spans="1:24" x14ac:dyDescent="0.35">
      <c r="N100" s="3">
        <f t="shared" si="19"/>
        <v>0</v>
      </c>
      <c r="O100" s="3">
        <f t="shared" si="20"/>
        <v>0</v>
      </c>
      <c r="P100" s="3">
        <f t="shared" si="21"/>
        <v>0</v>
      </c>
      <c r="Q100" s="3">
        <f t="shared" si="22"/>
        <v>0</v>
      </c>
      <c r="R100" s="8">
        <v>211412</v>
      </c>
      <c r="S100" s="1">
        <v>213405</v>
      </c>
      <c r="T100" s="1">
        <v>213408</v>
      </c>
      <c r="U100" s="1" t="s">
        <v>253</v>
      </c>
      <c r="V100" s="1" t="s">
        <v>253</v>
      </c>
      <c r="W100" s="1"/>
      <c r="X100" s="9" t="str">
        <f t="shared" si="23"/>
        <v>213405,213408</v>
      </c>
    </row>
    <row r="101" spans="1:24" x14ac:dyDescent="0.35">
      <c r="N101" s="3">
        <f t="shared" si="19"/>
        <v>0</v>
      </c>
      <c r="O101" s="3">
        <f t="shared" si="20"/>
        <v>0</v>
      </c>
      <c r="P101" s="3">
        <f t="shared" si="21"/>
        <v>0</v>
      </c>
      <c r="Q101" s="3">
        <f t="shared" si="22"/>
        <v>0</v>
      </c>
      <c r="R101" s="8">
        <v>211412</v>
      </c>
      <c r="S101" s="1">
        <v>213409</v>
      </c>
      <c r="T101" s="1">
        <v>211413</v>
      </c>
      <c r="U101" s="1" t="s">
        <v>253</v>
      </c>
      <c r="V101" s="1" t="s">
        <v>253</v>
      </c>
      <c r="W101" s="1"/>
      <c r="X101" s="9" t="str">
        <f t="shared" si="23"/>
        <v>213409,211413</v>
      </c>
    </row>
    <row r="102" spans="1:24" x14ac:dyDescent="0.35">
      <c r="N102" s="3">
        <f t="shared" si="19"/>
        <v>0</v>
      </c>
      <c r="O102" s="3">
        <f t="shared" si="20"/>
        <v>0</v>
      </c>
      <c r="P102" s="3">
        <f t="shared" si="21"/>
        <v>0</v>
      </c>
      <c r="Q102" s="3">
        <f t="shared" si="22"/>
        <v>0</v>
      </c>
      <c r="R102" s="8">
        <v>211412</v>
      </c>
      <c r="S102" s="1">
        <v>212403</v>
      </c>
      <c r="T102" s="1" t="s">
        <v>253</v>
      </c>
      <c r="U102" s="1" t="s">
        <v>253</v>
      </c>
      <c r="V102" s="1" t="s">
        <v>253</v>
      </c>
      <c r="W102" s="1"/>
      <c r="X102" s="9">
        <f t="shared" si="23"/>
        <v>212403</v>
      </c>
    </row>
    <row r="103" spans="1:24" x14ac:dyDescent="0.35">
      <c r="N103" s="3">
        <f t="shared" si="19"/>
        <v>0</v>
      </c>
      <c r="O103" s="3">
        <f t="shared" si="20"/>
        <v>0</v>
      </c>
      <c r="P103" s="3">
        <f t="shared" si="21"/>
        <v>0</v>
      </c>
      <c r="Q103" s="3">
        <f t="shared" si="22"/>
        <v>0</v>
      </c>
      <c r="R103" s="8">
        <v>213405</v>
      </c>
      <c r="S103" s="1">
        <v>213407</v>
      </c>
      <c r="T103" s="1">
        <v>214405</v>
      </c>
      <c r="U103" s="1">
        <v>213412</v>
      </c>
      <c r="V103" s="1">
        <v>214402</v>
      </c>
      <c r="W103" s="1"/>
      <c r="X103" s="9" t="str">
        <f t="shared" si="23"/>
        <v>213407,214405,213412,214402</v>
      </c>
    </row>
    <row r="104" spans="1:24" x14ac:dyDescent="0.35">
      <c r="N104" s="3">
        <f t="shared" si="19"/>
        <v>0</v>
      </c>
      <c r="O104" s="3">
        <f t="shared" si="20"/>
        <v>0</v>
      </c>
      <c r="P104" s="3">
        <f t="shared" si="21"/>
        <v>0</v>
      </c>
      <c r="Q104" s="3">
        <f t="shared" si="22"/>
        <v>0</v>
      </c>
      <c r="R104" s="8">
        <v>213405</v>
      </c>
      <c r="S104" s="1">
        <v>213408</v>
      </c>
      <c r="T104" s="1">
        <v>211412</v>
      </c>
      <c r="U104" s="1" t="s">
        <v>253</v>
      </c>
      <c r="V104" s="1" t="s">
        <v>253</v>
      </c>
      <c r="W104" s="1"/>
      <c r="X104" s="9" t="str">
        <f t="shared" si="23"/>
        <v>213408,211412</v>
      </c>
    </row>
    <row r="105" spans="1:24" x14ac:dyDescent="0.35">
      <c r="N105" s="3">
        <f t="shared" si="19"/>
        <v>0</v>
      </c>
      <c r="O105" s="3">
        <f t="shared" si="20"/>
        <v>0</v>
      </c>
      <c r="P105" s="3">
        <f t="shared" si="21"/>
        <v>0</v>
      </c>
      <c r="Q105" s="3">
        <f t="shared" si="22"/>
        <v>0</v>
      </c>
      <c r="R105" s="8">
        <v>213405</v>
      </c>
      <c r="S105" s="1">
        <v>212406</v>
      </c>
      <c r="T105" s="1">
        <v>211402</v>
      </c>
      <c r="U105" s="1" t="s">
        <v>253</v>
      </c>
      <c r="V105" s="1" t="s">
        <v>253</v>
      </c>
      <c r="W105" s="1"/>
      <c r="X105" s="9" t="str">
        <f t="shared" si="23"/>
        <v>212406,211402</v>
      </c>
    </row>
    <row r="106" spans="1:24" x14ac:dyDescent="0.35">
      <c r="N106" s="3">
        <f t="shared" si="19"/>
        <v>0</v>
      </c>
      <c r="O106" s="3">
        <f t="shared" si="20"/>
        <v>0</v>
      </c>
      <c r="P106" s="3">
        <f t="shared" si="21"/>
        <v>0</v>
      </c>
      <c r="Q106" s="3">
        <f t="shared" si="22"/>
        <v>0</v>
      </c>
      <c r="R106" s="8">
        <v>213405</v>
      </c>
      <c r="S106" s="1">
        <v>214412</v>
      </c>
      <c r="T106" s="1" t="s">
        <v>253</v>
      </c>
      <c r="U106" s="1" t="s">
        <v>253</v>
      </c>
      <c r="V106" s="1" t="s">
        <v>253</v>
      </c>
      <c r="W106" s="1"/>
      <c r="X106" s="9">
        <f t="shared" si="23"/>
        <v>214412</v>
      </c>
    </row>
    <row r="107" spans="1:24" x14ac:dyDescent="0.35">
      <c r="N107" s="3">
        <f t="shared" si="19"/>
        <v>0</v>
      </c>
      <c r="O107" s="3">
        <f t="shared" si="20"/>
        <v>0</v>
      </c>
      <c r="P107" s="3">
        <f t="shared" si="21"/>
        <v>0</v>
      </c>
      <c r="Q107" s="3">
        <f t="shared" si="22"/>
        <v>0</v>
      </c>
      <c r="R107" s="8">
        <v>214405</v>
      </c>
      <c r="S107" s="1">
        <v>213405</v>
      </c>
      <c r="T107" s="1">
        <v>213407</v>
      </c>
      <c r="U107" s="1">
        <v>213412</v>
      </c>
      <c r="V107" s="1">
        <v>214402</v>
      </c>
      <c r="W107" s="1"/>
      <c r="X107" s="9" t="str">
        <f t="shared" si="23"/>
        <v>213405,213407,213412,214402</v>
      </c>
    </row>
    <row r="108" spans="1:24" x14ac:dyDescent="0.35">
      <c r="N108" s="3">
        <f t="shared" si="19"/>
        <v>0</v>
      </c>
      <c r="O108" s="3">
        <f t="shared" si="20"/>
        <v>0</v>
      </c>
      <c r="P108" s="3">
        <f t="shared" si="21"/>
        <v>0</v>
      </c>
      <c r="Q108" s="3">
        <f t="shared" si="22"/>
        <v>0</v>
      </c>
      <c r="R108" s="8">
        <v>214405</v>
      </c>
      <c r="S108" s="1">
        <v>213406</v>
      </c>
      <c r="T108" s="1">
        <v>213411</v>
      </c>
      <c r="U108" s="1" t="s">
        <v>253</v>
      </c>
      <c r="V108" s="1" t="s">
        <v>253</v>
      </c>
      <c r="W108" s="1"/>
      <c r="X108" s="9" t="str">
        <f t="shared" si="23"/>
        <v>213406,213411</v>
      </c>
    </row>
    <row r="109" spans="1:24" x14ac:dyDescent="0.35">
      <c r="N109" s="3">
        <f t="shared" si="19"/>
        <v>0</v>
      </c>
      <c r="O109" s="3">
        <f t="shared" si="20"/>
        <v>0</v>
      </c>
      <c r="P109" s="3">
        <f t="shared" si="21"/>
        <v>0</v>
      </c>
      <c r="Q109" s="3">
        <f t="shared" si="22"/>
        <v>0</v>
      </c>
      <c r="R109" s="8">
        <v>214405</v>
      </c>
      <c r="S109" s="1">
        <v>213402</v>
      </c>
      <c r="T109" s="1">
        <v>214408</v>
      </c>
      <c r="U109" s="1" t="s">
        <v>253</v>
      </c>
      <c r="V109" s="1" t="s">
        <v>253</v>
      </c>
      <c r="W109" s="1"/>
      <c r="X109" s="9" t="str">
        <f t="shared" si="23"/>
        <v>213402,214408</v>
      </c>
    </row>
    <row r="110" spans="1:24" x14ac:dyDescent="0.35">
      <c r="N110" s="3">
        <f t="shared" si="19"/>
        <v>0</v>
      </c>
      <c r="O110" s="3">
        <f t="shared" si="20"/>
        <v>0</v>
      </c>
      <c r="P110" s="3">
        <f t="shared" si="21"/>
        <v>0</v>
      </c>
      <c r="Q110" s="3">
        <f t="shared" si="22"/>
        <v>0</v>
      </c>
      <c r="R110" s="8">
        <v>214405</v>
      </c>
      <c r="S110" s="1">
        <v>211401</v>
      </c>
      <c r="T110" s="1" t="s">
        <v>253</v>
      </c>
      <c r="U110" s="1" t="s">
        <v>253</v>
      </c>
      <c r="V110" s="1" t="s">
        <v>253</v>
      </c>
      <c r="W110" s="1"/>
      <c r="X110" s="9">
        <f t="shared" si="23"/>
        <v>211401</v>
      </c>
    </row>
    <row r="111" spans="1:24" x14ac:dyDescent="0.35">
      <c r="N111" s="3">
        <f t="shared" si="19"/>
        <v>0</v>
      </c>
      <c r="O111" s="3">
        <f t="shared" si="20"/>
        <v>0</v>
      </c>
      <c r="P111" s="3">
        <f t="shared" si="21"/>
        <v>0</v>
      </c>
      <c r="Q111" s="3">
        <f t="shared" si="22"/>
        <v>0</v>
      </c>
      <c r="R111" s="8">
        <v>213412</v>
      </c>
      <c r="S111" s="1">
        <v>214405</v>
      </c>
      <c r="T111" s="1">
        <v>213405</v>
      </c>
      <c r="U111" s="1">
        <v>213407</v>
      </c>
      <c r="V111" s="1">
        <v>214402</v>
      </c>
      <c r="W111" s="1"/>
      <c r="X111" s="9" t="str">
        <f t="shared" si="23"/>
        <v>214405,213405,213407,214402</v>
      </c>
    </row>
    <row r="112" spans="1:24" x14ac:dyDescent="0.35">
      <c r="N112" s="3">
        <f t="shared" si="19"/>
        <v>0</v>
      </c>
      <c r="O112" s="3">
        <f t="shared" si="20"/>
        <v>0</v>
      </c>
      <c r="P112" s="3">
        <f t="shared" si="21"/>
        <v>0</v>
      </c>
      <c r="Q112" s="3">
        <f t="shared" si="22"/>
        <v>0</v>
      </c>
      <c r="R112" s="8">
        <v>213412</v>
      </c>
      <c r="S112" s="1">
        <v>211403</v>
      </c>
      <c r="T112" s="1">
        <v>214403</v>
      </c>
      <c r="U112" s="1" t="s">
        <v>253</v>
      </c>
      <c r="V112" s="1" t="s">
        <v>253</v>
      </c>
      <c r="W112" s="1"/>
      <c r="X112" s="9" t="str">
        <f t="shared" si="23"/>
        <v>211403,214403</v>
      </c>
    </row>
    <row r="113" spans="14:24" x14ac:dyDescent="0.35">
      <c r="N113" s="3">
        <f t="shared" si="19"/>
        <v>0</v>
      </c>
      <c r="O113" s="3">
        <f t="shared" si="20"/>
        <v>0</v>
      </c>
      <c r="P113" s="3">
        <f t="shared" si="21"/>
        <v>0</v>
      </c>
      <c r="Q113" s="3">
        <f t="shared" si="22"/>
        <v>0</v>
      </c>
      <c r="R113" s="8">
        <v>213412</v>
      </c>
      <c r="S113" s="1">
        <v>213406</v>
      </c>
      <c r="T113" s="1" t="s">
        <v>253</v>
      </c>
      <c r="U113" s="1" t="s">
        <v>253</v>
      </c>
      <c r="V113" s="1" t="s">
        <v>253</v>
      </c>
      <c r="W113" s="1"/>
      <c r="X113" s="9">
        <f t="shared" si="23"/>
        <v>213406</v>
      </c>
    </row>
    <row r="114" spans="14:24" x14ac:dyDescent="0.35">
      <c r="N114" s="3">
        <f t="shared" si="19"/>
        <v>0</v>
      </c>
      <c r="O114" s="3">
        <f t="shared" si="20"/>
        <v>0</v>
      </c>
      <c r="P114" s="3">
        <f t="shared" si="21"/>
        <v>0</v>
      </c>
      <c r="Q114" s="3">
        <f t="shared" si="22"/>
        <v>0</v>
      </c>
      <c r="R114" s="8">
        <v>213412</v>
      </c>
      <c r="S114" s="1">
        <v>214404</v>
      </c>
      <c r="T114" s="1" t="s">
        <v>253</v>
      </c>
      <c r="U114" s="1" t="s">
        <v>253</v>
      </c>
      <c r="V114" s="1" t="s">
        <v>253</v>
      </c>
      <c r="W114" s="1"/>
      <c r="X114" s="9">
        <f t="shared" si="23"/>
        <v>214404</v>
      </c>
    </row>
    <row r="115" spans="14:24" x14ac:dyDescent="0.35">
      <c r="N115" s="3">
        <f t="shared" si="19"/>
        <v>0</v>
      </c>
      <c r="O115" s="3">
        <f t="shared" si="20"/>
        <v>0</v>
      </c>
      <c r="P115" s="3">
        <f t="shared" si="21"/>
        <v>0</v>
      </c>
      <c r="Q115" s="3">
        <f t="shared" si="22"/>
        <v>0</v>
      </c>
      <c r="R115" s="8">
        <v>211413</v>
      </c>
      <c r="S115" s="1">
        <v>214405</v>
      </c>
      <c r="T115" s="1">
        <v>213408</v>
      </c>
      <c r="U115" s="1">
        <v>213412</v>
      </c>
      <c r="V115" s="1" t="s">
        <v>253</v>
      </c>
      <c r="W115" s="1"/>
      <c r="X115" s="9" t="str">
        <f t="shared" si="23"/>
        <v>214405,213408,213412</v>
      </c>
    </row>
    <row r="116" spans="14:24" x14ac:dyDescent="0.35">
      <c r="N116" s="3">
        <f t="shared" si="19"/>
        <v>0</v>
      </c>
      <c r="O116" s="3">
        <f t="shared" si="20"/>
        <v>0</v>
      </c>
      <c r="P116" s="3">
        <f t="shared" si="21"/>
        <v>0</v>
      </c>
      <c r="Q116" s="3">
        <f t="shared" si="22"/>
        <v>0</v>
      </c>
      <c r="R116" s="8">
        <v>211413</v>
      </c>
      <c r="S116" s="1">
        <v>213409</v>
      </c>
      <c r="T116" s="1">
        <v>211412</v>
      </c>
      <c r="U116" s="1" t="s">
        <v>253</v>
      </c>
      <c r="V116" s="1" t="s">
        <v>253</v>
      </c>
      <c r="W116" s="1"/>
      <c r="X116" s="9" t="str">
        <f t="shared" si="23"/>
        <v>213409,211412</v>
      </c>
    </row>
    <row r="117" spans="14:24" x14ac:dyDescent="0.35">
      <c r="N117" s="3">
        <f t="shared" si="19"/>
        <v>0</v>
      </c>
      <c r="O117" s="3">
        <f t="shared" si="20"/>
        <v>0</v>
      </c>
      <c r="P117" s="3">
        <f t="shared" si="21"/>
        <v>0</v>
      </c>
      <c r="Q117" s="3">
        <f t="shared" si="22"/>
        <v>0</v>
      </c>
      <c r="R117" s="8">
        <v>211413</v>
      </c>
      <c r="S117" s="1">
        <v>211402</v>
      </c>
      <c r="T117" s="1">
        <v>214408</v>
      </c>
      <c r="U117" s="1" t="s">
        <v>253</v>
      </c>
      <c r="V117" s="1" t="s">
        <v>253</v>
      </c>
      <c r="W117" s="1"/>
      <c r="X117" s="9" t="str">
        <f t="shared" si="23"/>
        <v>211402,214408</v>
      </c>
    </row>
    <row r="118" spans="14:24" x14ac:dyDescent="0.35">
      <c r="N118" s="3">
        <f t="shared" si="19"/>
        <v>0</v>
      </c>
      <c r="O118" s="3">
        <f t="shared" si="20"/>
        <v>0</v>
      </c>
      <c r="P118" s="3">
        <f t="shared" si="21"/>
        <v>0</v>
      </c>
      <c r="Q118" s="3">
        <f t="shared" si="22"/>
        <v>0</v>
      </c>
      <c r="R118" s="8">
        <v>211413</v>
      </c>
      <c r="S118" s="1">
        <v>211404</v>
      </c>
      <c r="T118" s="1" t="s">
        <v>253</v>
      </c>
      <c r="U118" s="1" t="s">
        <v>253</v>
      </c>
      <c r="V118" s="1" t="s">
        <v>253</v>
      </c>
      <c r="W118" s="1"/>
      <c r="X118" s="9">
        <f t="shared" si="23"/>
        <v>211404</v>
      </c>
    </row>
    <row r="119" spans="14:24" x14ac:dyDescent="0.35">
      <c r="N119" s="3">
        <f t="shared" si="19"/>
        <v>0</v>
      </c>
      <c r="O119" s="3">
        <f t="shared" si="20"/>
        <v>0</v>
      </c>
      <c r="P119" s="3">
        <f t="shared" si="21"/>
        <v>0</v>
      </c>
      <c r="Q119" s="3">
        <f t="shared" si="22"/>
        <v>0</v>
      </c>
      <c r="R119" s="8">
        <v>214402</v>
      </c>
      <c r="S119" s="1">
        <v>213412</v>
      </c>
      <c r="T119" s="1">
        <v>214405</v>
      </c>
      <c r="U119" s="1">
        <v>213405</v>
      </c>
      <c r="V119" s="1">
        <v>213407</v>
      </c>
      <c r="W119" s="1"/>
      <c r="X119" s="9" t="str">
        <f t="shared" si="23"/>
        <v>213412,214405,213405,213407</v>
      </c>
    </row>
    <row r="120" spans="14:24" x14ac:dyDescent="0.35">
      <c r="N120" s="3">
        <f t="shared" si="19"/>
        <v>0</v>
      </c>
      <c r="O120" s="3">
        <f t="shared" si="20"/>
        <v>0</v>
      </c>
      <c r="P120" s="3">
        <f t="shared" si="21"/>
        <v>0</v>
      </c>
      <c r="Q120" s="3">
        <f t="shared" si="22"/>
        <v>0</v>
      </c>
      <c r="R120" s="8">
        <v>214402</v>
      </c>
      <c r="S120" s="1">
        <v>211405</v>
      </c>
      <c r="T120" s="1">
        <v>211410</v>
      </c>
      <c r="U120" s="1" t="s">
        <v>253</v>
      </c>
      <c r="V120" s="1" t="s">
        <v>253</v>
      </c>
      <c r="W120" s="1"/>
      <c r="X120" s="9" t="str">
        <f t="shared" si="23"/>
        <v>211405,211410</v>
      </c>
    </row>
    <row r="121" spans="14:24" x14ac:dyDescent="0.35">
      <c r="N121" s="3">
        <f t="shared" si="19"/>
        <v>0</v>
      </c>
      <c r="O121" s="3">
        <f t="shared" si="20"/>
        <v>0</v>
      </c>
      <c r="P121" s="3">
        <f t="shared" si="21"/>
        <v>0</v>
      </c>
      <c r="Q121" s="3">
        <f t="shared" si="22"/>
        <v>0</v>
      </c>
      <c r="R121" s="8">
        <v>214402</v>
      </c>
      <c r="S121" s="1">
        <v>213411</v>
      </c>
      <c r="T121" s="1" t="s">
        <v>253</v>
      </c>
      <c r="U121" s="1" t="s">
        <v>253</v>
      </c>
      <c r="V121" s="1" t="s">
        <v>253</v>
      </c>
      <c r="W121" s="1"/>
      <c r="X121" s="9">
        <f t="shared" si="23"/>
        <v>213411</v>
      </c>
    </row>
    <row r="122" spans="14:24" x14ac:dyDescent="0.35">
      <c r="N122" s="3">
        <f t="shared" si="19"/>
        <v>0</v>
      </c>
      <c r="O122" s="3">
        <f t="shared" si="20"/>
        <v>0</v>
      </c>
      <c r="P122" s="3">
        <f t="shared" si="21"/>
        <v>0</v>
      </c>
      <c r="Q122" s="3">
        <f t="shared" si="22"/>
        <v>0</v>
      </c>
      <c r="R122" s="8">
        <v>214402</v>
      </c>
      <c r="S122" s="1">
        <v>211401</v>
      </c>
      <c r="T122" s="1" t="s">
        <v>253</v>
      </c>
      <c r="U122" s="1" t="s">
        <v>253</v>
      </c>
      <c r="V122" s="1" t="s">
        <v>253</v>
      </c>
      <c r="W122" s="1"/>
      <c r="X122" s="9">
        <f t="shared" si="23"/>
        <v>211401</v>
      </c>
    </row>
    <row r="123" spans="14:24" x14ac:dyDescent="0.35">
      <c r="N123" s="3">
        <f t="shared" si="19"/>
        <v>0</v>
      </c>
      <c r="O123" s="3">
        <f t="shared" si="20"/>
        <v>0</v>
      </c>
      <c r="P123" s="3">
        <f t="shared" si="21"/>
        <v>0</v>
      </c>
      <c r="Q123" s="3">
        <f t="shared" si="22"/>
        <v>0</v>
      </c>
      <c r="R123" s="8">
        <v>214411</v>
      </c>
      <c r="S123" s="1">
        <v>214401</v>
      </c>
      <c r="T123" s="1">
        <v>214413</v>
      </c>
      <c r="U123" s="1">
        <v>213409</v>
      </c>
      <c r="V123" s="1" t="s">
        <v>253</v>
      </c>
      <c r="W123" s="1"/>
      <c r="X123" s="9" t="str">
        <f t="shared" si="23"/>
        <v>214401,214413,213409</v>
      </c>
    </row>
    <row r="124" spans="14:24" x14ac:dyDescent="0.35">
      <c r="N124" s="3">
        <f t="shared" si="19"/>
        <v>0</v>
      </c>
      <c r="O124" s="3">
        <f t="shared" si="20"/>
        <v>0</v>
      </c>
      <c r="P124" s="3">
        <f t="shared" si="21"/>
        <v>0</v>
      </c>
      <c r="Q124" s="3">
        <f t="shared" si="22"/>
        <v>0</v>
      </c>
      <c r="R124" s="8">
        <v>214411</v>
      </c>
      <c r="S124" s="1">
        <v>214407</v>
      </c>
      <c r="T124" s="1">
        <v>212414</v>
      </c>
      <c r="U124" s="1" t="s">
        <v>253</v>
      </c>
      <c r="V124" s="1" t="s">
        <v>253</v>
      </c>
      <c r="W124" s="1"/>
      <c r="X124" s="9" t="str">
        <f t="shared" si="23"/>
        <v>214407,212414</v>
      </c>
    </row>
    <row r="125" spans="14:24" x14ac:dyDescent="0.35">
      <c r="N125" s="3">
        <f t="shared" si="19"/>
        <v>0</v>
      </c>
      <c r="O125" s="3">
        <f t="shared" si="20"/>
        <v>0</v>
      </c>
      <c r="P125" s="3">
        <f t="shared" si="21"/>
        <v>0</v>
      </c>
      <c r="Q125" s="3">
        <f t="shared" si="22"/>
        <v>0</v>
      </c>
      <c r="R125" s="8">
        <v>214411</v>
      </c>
      <c r="S125" s="1">
        <v>214403</v>
      </c>
      <c r="T125" s="1">
        <v>214406</v>
      </c>
      <c r="U125" s="1" t="s">
        <v>253</v>
      </c>
      <c r="V125" s="1" t="s">
        <v>253</v>
      </c>
      <c r="W125" s="1"/>
      <c r="X125" s="9" t="str">
        <f t="shared" si="23"/>
        <v>214403,214406</v>
      </c>
    </row>
    <row r="126" spans="14:24" x14ac:dyDescent="0.35">
      <c r="N126" s="3">
        <f t="shared" si="19"/>
        <v>0</v>
      </c>
      <c r="O126" s="3">
        <f t="shared" si="20"/>
        <v>0</v>
      </c>
      <c r="P126" s="3">
        <f t="shared" si="21"/>
        <v>0</v>
      </c>
      <c r="Q126" s="3">
        <f t="shared" si="22"/>
        <v>0</v>
      </c>
      <c r="R126" s="8">
        <v>214411</v>
      </c>
      <c r="S126" s="1">
        <v>213407</v>
      </c>
      <c r="T126" s="1" t="s">
        <v>253</v>
      </c>
      <c r="U126" s="1" t="s">
        <v>253</v>
      </c>
      <c r="V126" s="1" t="s">
        <v>253</v>
      </c>
      <c r="W126" s="1"/>
      <c r="X126" s="9">
        <f t="shared" si="23"/>
        <v>213407</v>
      </c>
    </row>
    <row r="127" spans="14:24" x14ac:dyDescent="0.35">
      <c r="N127" s="3">
        <f t="shared" si="19"/>
        <v>0</v>
      </c>
      <c r="O127" s="3">
        <f t="shared" si="20"/>
        <v>0</v>
      </c>
      <c r="P127" s="3">
        <f t="shared" si="21"/>
        <v>0</v>
      </c>
      <c r="Q127" s="3">
        <f t="shared" si="22"/>
        <v>0</v>
      </c>
      <c r="R127" s="8">
        <v>214407</v>
      </c>
      <c r="S127" s="1">
        <v>214406</v>
      </c>
      <c r="T127" s="1">
        <v>213409</v>
      </c>
      <c r="U127" s="1">
        <v>214412</v>
      </c>
      <c r="V127" s="1">
        <v>214408</v>
      </c>
      <c r="W127" s="1"/>
      <c r="X127" s="9" t="str">
        <f t="shared" si="23"/>
        <v>214406,213409,214412,214408</v>
      </c>
    </row>
    <row r="128" spans="14:24" x14ac:dyDescent="0.35">
      <c r="N128" s="3">
        <f t="shared" si="19"/>
        <v>0</v>
      </c>
      <c r="O128" s="3">
        <f t="shared" si="20"/>
        <v>0</v>
      </c>
      <c r="P128" s="3">
        <f t="shared" si="21"/>
        <v>0</v>
      </c>
      <c r="Q128" s="3">
        <f t="shared" si="22"/>
        <v>0</v>
      </c>
      <c r="R128" s="8">
        <v>214407</v>
      </c>
      <c r="S128" s="1">
        <v>214411</v>
      </c>
      <c r="T128" s="1">
        <v>212414</v>
      </c>
      <c r="U128" s="1" t="s">
        <v>253</v>
      </c>
      <c r="V128" s="1" t="s">
        <v>253</v>
      </c>
      <c r="W128" s="1"/>
      <c r="X128" s="9" t="str">
        <f t="shared" si="23"/>
        <v>214411,212414</v>
      </c>
    </row>
    <row r="129" spans="14:24" x14ac:dyDescent="0.35">
      <c r="N129" s="3">
        <f t="shared" si="19"/>
        <v>0</v>
      </c>
      <c r="O129" s="3">
        <f t="shared" si="20"/>
        <v>0</v>
      </c>
      <c r="P129" s="3">
        <f t="shared" si="21"/>
        <v>0</v>
      </c>
      <c r="Q129" s="3">
        <f t="shared" si="22"/>
        <v>0</v>
      </c>
      <c r="R129" s="8">
        <v>214407</v>
      </c>
      <c r="S129" s="1">
        <v>214403</v>
      </c>
      <c r="T129" s="1">
        <v>214413</v>
      </c>
      <c r="U129" s="1" t="s">
        <v>253</v>
      </c>
      <c r="V129" s="1" t="s">
        <v>253</v>
      </c>
      <c r="W129" s="1"/>
      <c r="X129" s="9" t="str">
        <f t="shared" si="23"/>
        <v>214403,214413</v>
      </c>
    </row>
    <row r="130" spans="14:24" x14ac:dyDescent="0.35">
      <c r="N130" s="3">
        <f t="shared" si="19"/>
        <v>0</v>
      </c>
      <c r="O130" s="3">
        <f t="shared" si="20"/>
        <v>0</v>
      </c>
      <c r="P130" s="3">
        <f t="shared" si="21"/>
        <v>0</v>
      </c>
      <c r="Q130" s="3">
        <f t="shared" si="22"/>
        <v>0</v>
      </c>
      <c r="R130" s="8">
        <v>214407</v>
      </c>
      <c r="S130" s="1">
        <v>212411</v>
      </c>
      <c r="T130" s="1" t="s">
        <v>253</v>
      </c>
      <c r="U130" s="1" t="s">
        <v>253</v>
      </c>
      <c r="V130" s="1" t="s">
        <v>253</v>
      </c>
      <c r="W130" s="1"/>
      <c r="X130" s="9">
        <f t="shared" si="23"/>
        <v>212411</v>
      </c>
    </row>
    <row r="131" spans="14:24" x14ac:dyDescent="0.35">
      <c r="N131" s="3">
        <f t="shared" si="19"/>
        <v>0</v>
      </c>
      <c r="O131" s="3">
        <f t="shared" si="20"/>
        <v>0</v>
      </c>
      <c r="P131" s="3">
        <f t="shared" si="21"/>
        <v>0</v>
      </c>
      <c r="Q131" s="3">
        <f t="shared" si="22"/>
        <v>0</v>
      </c>
      <c r="R131" s="8">
        <v>214406</v>
      </c>
      <c r="S131" s="1">
        <v>214407</v>
      </c>
      <c r="T131" s="1">
        <v>213409</v>
      </c>
      <c r="U131" s="1">
        <v>214412</v>
      </c>
      <c r="V131" s="1">
        <v>214408</v>
      </c>
      <c r="W131" s="1"/>
      <c r="X131" s="9" t="str">
        <f t="shared" si="23"/>
        <v>214407,213409,214412,214408</v>
      </c>
    </row>
    <row r="132" spans="14:24" x14ac:dyDescent="0.35">
      <c r="N132" s="3">
        <f t="shared" ref="N132:N195" si="47">G132</f>
        <v>0</v>
      </c>
      <c r="O132" s="3">
        <f t="shared" ref="O132:O195" si="48">H132</f>
        <v>0</v>
      </c>
      <c r="P132" s="3">
        <f t="shared" ref="P132:P195" si="49">N132</f>
        <v>0</v>
      </c>
      <c r="Q132" s="3">
        <f t="shared" ref="Q132:Q195" si="50">N132</f>
        <v>0</v>
      </c>
      <c r="R132" s="8">
        <v>214406</v>
      </c>
      <c r="S132" s="1">
        <v>214411</v>
      </c>
      <c r="T132" s="1">
        <v>214403</v>
      </c>
      <c r="U132" s="1" t="s">
        <v>253</v>
      </c>
      <c r="V132" s="1" t="s">
        <v>253</v>
      </c>
      <c r="W132" s="1"/>
      <c r="X132" s="9" t="str">
        <f t="shared" ref="X132:X195" si="51">IF(T132="",S132,IF(U132="",S132&amp;","&amp;T132,IF(V132="",S132&amp;","&amp;T132&amp;","&amp;U132,S132&amp;","&amp;T132&amp;","&amp;U132&amp;","&amp;V132)))</f>
        <v>214411,214403</v>
      </c>
    </row>
    <row r="133" spans="14:24" x14ac:dyDescent="0.35">
      <c r="N133" s="3">
        <f t="shared" si="47"/>
        <v>0</v>
      </c>
      <c r="O133" s="3">
        <f t="shared" si="48"/>
        <v>0</v>
      </c>
      <c r="P133" s="3">
        <f t="shared" si="49"/>
        <v>0</v>
      </c>
      <c r="Q133" s="3">
        <f t="shared" si="50"/>
        <v>0</v>
      </c>
      <c r="R133" s="8">
        <v>214406</v>
      </c>
      <c r="S133" s="1">
        <v>211407</v>
      </c>
      <c r="T133" s="1">
        <v>212403</v>
      </c>
      <c r="U133" s="1" t="s">
        <v>253</v>
      </c>
      <c r="V133" s="1" t="s">
        <v>253</v>
      </c>
      <c r="W133" s="1"/>
      <c r="X133" s="9" t="str">
        <f t="shared" si="51"/>
        <v>211407,212403</v>
      </c>
    </row>
    <row r="134" spans="14:24" x14ac:dyDescent="0.35">
      <c r="N134" s="3">
        <f t="shared" si="47"/>
        <v>0</v>
      </c>
      <c r="O134" s="3">
        <f t="shared" si="48"/>
        <v>0</v>
      </c>
      <c r="P134" s="3">
        <f t="shared" si="49"/>
        <v>0</v>
      </c>
      <c r="Q134" s="3">
        <f t="shared" si="50"/>
        <v>0</v>
      </c>
      <c r="R134" s="8">
        <v>214406</v>
      </c>
      <c r="S134" s="1">
        <v>213403</v>
      </c>
      <c r="T134" s="1" t="s">
        <v>253</v>
      </c>
      <c r="U134" s="1" t="s">
        <v>253</v>
      </c>
      <c r="V134" s="1" t="s">
        <v>253</v>
      </c>
      <c r="W134" s="1"/>
      <c r="X134" s="9">
        <f t="shared" si="51"/>
        <v>213403</v>
      </c>
    </row>
    <row r="135" spans="14:24" x14ac:dyDescent="0.35">
      <c r="N135" s="3">
        <f t="shared" si="47"/>
        <v>0</v>
      </c>
      <c r="O135" s="3">
        <f t="shared" si="48"/>
        <v>0</v>
      </c>
      <c r="P135" s="3">
        <f t="shared" si="49"/>
        <v>0</v>
      </c>
      <c r="Q135" s="3">
        <f t="shared" si="50"/>
        <v>0</v>
      </c>
      <c r="R135" s="8">
        <v>214401</v>
      </c>
      <c r="S135" s="1">
        <v>214406</v>
      </c>
      <c r="T135" s="1">
        <v>213409</v>
      </c>
      <c r="U135" s="1">
        <v>211410</v>
      </c>
      <c r="V135" s="1" t="s">
        <v>253</v>
      </c>
      <c r="W135" s="1"/>
      <c r="X135" s="9" t="str">
        <f t="shared" si="51"/>
        <v>214406,213409,211410</v>
      </c>
    </row>
    <row r="136" spans="14:24" x14ac:dyDescent="0.35">
      <c r="N136" s="3">
        <f t="shared" si="47"/>
        <v>0</v>
      </c>
      <c r="O136" s="3">
        <f t="shared" si="48"/>
        <v>0</v>
      </c>
      <c r="P136" s="3">
        <f t="shared" si="49"/>
        <v>0</v>
      </c>
      <c r="Q136" s="3">
        <f t="shared" si="50"/>
        <v>0</v>
      </c>
      <c r="R136" s="8">
        <v>214401</v>
      </c>
      <c r="S136" s="1">
        <v>214403</v>
      </c>
      <c r="T136" s="1">
        <v>214413</v>
      </c>
      <c r="U136" s="1" t="s">
        <v>253</v>
      </c>
      <c r="V136" s="1" t="s">
        <v>253</v>
      </c>
      <c r="W136" s="1"/>
      <c r="X136" s="9" t="str">
        <f t="shared" si="51"/>
        <v>214403,214413</v>
      </c>
    </row>
    <row r="137" spans="14:24" x14ac:dyDescent="0.35">
      <c r="N137" s="3">
        <f t="shared" si="47"/>
        <v>0</v>
      </c>
      <c r="O137" s="3">
        <f t="shared" si="48"/>
        <v>0</v>
      </c>
      <c r="P137" s="3">
        <f t="shared" si="49"/>
        <v>0</v>
      </c>
      <c r="Q137" s="3">
        <f t="shared" si="50"/>
        <v>0</v>
      </c>
      <c r="R137" s="8">
        <v>214401</v>
      </c>
      <c r="S137" s="1">
        <v>213411</v>
      </c>
      <c r="T137" s="1">
        <v>212405</v>
      </c>
      <c r="U137" s="1" t="s">
        <v>253</v>
      </c>
      <c r="V137" s="1" t="s">
        <v>253</v>
      </c>
      <c r="W137" s="1"/>
      <c r="X137" s="9" t="str">
        <f t="shared" si="51"/>
        <v>213411,212405</v>
      </c>
    </row>
    <row r="138" spans="14:24" x14ac:dyDescent="0.35">
      <c r="N138" s="3">
        <f t="shared" si="47"/>
        <v>0</v>
      </c>
      <c r="O138" s="3">
        <f t="shared" si="48"/>
        <v>0</v>
      </c>
      <c r="P138" s="3">
        <f t="shared" si="49"/>
        <v>0</v>
      </c>
      <c r="Q138" s="3">
        <f t="shared" si="50"/>
        <v>0</v>
      </c>
      <c r="R138" s="8">
        <v>214401</v>
      </c>
      <c r="S138" s="1">
        <v>214408</v>
      </c>
      <c r="T138" s="1" t="s">
        <v>253</v>
      </c>
      <c r="U138" s="1" t="s">
        <v>253</v>
      </c>
      <c r="V138" s="1" t="s">
        <v>253</v>
      </c>
      <c r="W138" s="1"/>
      <c r="X138" s="9">
        <f t="shared" si="51"/>
        <v>214408</v>
      </c>
    </row>
    <row r="139" spans="14:24" x14ac:dyDescent="0.35">
      <c r="N139" s="3">
        <f t="shared" si="47"/>
        <v>0</v>
      </c>
      <c r="O139" s="3">
        <f t="shared" si="48"/>
        <v>0</v>
      </c>
      <c r="P139" s="3">
        <f t="shared" si="49"/>
        <v>0</v>
      </c>
      <c r="Q139" s="3">
        <f t="shared" si="50"/>
        <v>0</v>
      </c>
      <c r="R139" s="8">
        <v>214413</v>
      </c>
      <c r="S139" s="1">
        <v>214406</v>
      </c>
      <c r="T139" s="1">
        <v>213409</v>
      </c>
      <c r="U139" s="1">
        <v>213402</v>
      </c>
      <c r="V139" s="1" t="s">
        <v>253</v>
      </c>
      <c r="W139" s="1"/>
      <c r="X139" s="9" t="str">
        <f t="shared" si="51"/>
        <v>214406,213409,213402</v>
      </c>
    </row>
    <row r="140" spans="14:24" x14ac:dyDescent="0.35">
      <c r="N140" s="3">
        <f t="shared" si="47"/>
        <v>0</v>
      </c>
      <c r="O140" s="3">
        <f t="shared" si="48"/>
        <v>0</v>
      </c>
      <c r="P140" s="3">
        <f t="shared" si="49"/>
        <v>0</v>
      </c>
      <c r="Q140" s="3">
        <f t="shared" si="50"/>
        <v>0</v>
      </c>
      <c r="R140" s="8">
        <v>214413</v>
      </c>
      <c r="S140" s="1">
        <v>214403</v>
      </c>
      <c r="T140" s="1">
        <v>214401</v>
      </c>
      <c r="U140" s="1" t="s">
        <v>253</v>
      </c>
      <c r="V140" s="1" t="s">
        <v>253</v>
      </c>
      <c r="W140" s="1"/>
      <c r="X140" s="9" t="str">
        <f t="shared" si="51"/>
        <v>214403,214401</v>
      </c>
    </row>
    <row r="141" spans="14:24" x14ac:dyDescent="0.35">
      <c r="N141" s="3">
        <f t="shared" si="47"/>
        <v>0</v>
      </c>
      <c r="O141" s="3">
        <f t="shared" si="48"/>
        <v>0</v>
      </c>
      <c r="P141" s="3">
        <f t="shared" si="49"/>
        <v>0</v>
      </c>
      <c r="Q141" s="3">
        <f t="shared" si="50"/>
        <v>0</v>
      </c>
      <c r="R141" s="8">
        <v>214413</v>
      </c>
      <c r="S141" s="1">
        <v>213406</v>
      </c>
      <c r="T141" s="1">
        <v>211401</v>
      </c>
      <c r="U141" s="1" t="s">
        <v>253</v>
      </c>
      <c r="V141" s="1" t="s">
        <v>253</v>
      </c>
      <c r="W141" s="1"/>
      <c r="X141" s="9" t="str">
        <f t="shared" si="51"/>
        <v>213406,211401</v>
      </c>
    </row>
    <row r="142" spans="14:24" x14ac:dyDescent="0.35">
      <c r="N142" s="3">
        <f t="shared" si="47"/>
        <v>0</v>
      </c>
      <c r="O142" s="3">
        <f t="shared" si="48"/>
        <v>0</v>
      </c>
      <c r="P142" s="3">
        <f t="shared" si="49"/>
        <v>0</v>
      </c>
      <c r="Q142" s="3">
        <f t="shared" si="50"/>
        <v>0</v>
      </c>
      <c r="R142" s="8">
        <v>214413</v>
      </c>
      <c r="S142" s="1">
        <v>214408</v>
      </c>
      <c r="T142" s="1" t="s">
        <v>253</v>
      </c>
      <c r="U142" s="1" t="s">
        <v>253</v>
      </c>
      <c r="V142" s="1" t="s">
        <v>253</v>
      </c>
      <c r="W142" s="1"/>
      <c r="X142" s="9">
        <f t="shared" si="51"/>
        <v>214408</v>
      </c>
    </row>
    <row r="143" spans="14:24" x14ac:dyDescent="0.35">
      <c r="N143" s="3">
        <f t="shared" si="47"/>
        <v>0</v>
      </c>
      <c r="O143" s="3">
        <f t="shared" si="48"/>
        <v>0</v>
      </c>
      <c r="P143" s="3">
        <f t="shared" si="49"/>
        <v>0</v>
      </c>
      <c r="Q143" s="3">
        <f t="shared" si="50"/>
        <v>0</v>
      </c>
      <c r="R143" s="8">
        <v>214403</v>
      </c>
      <c r="S143" s="1">
        <v>214406</v>
      </c>
      <c r="T143" s="1">
        <v>213409</v>
      </c>
      <c r="U143" s="1">
        <v>214401</v>
      </c>
      <c r="V143" s="1" t="s">
        <v>253</v>
      </c>
      <c r="W143" s="1"/>
      <c r="X143" s="9" t="str">
        <f t="shared" si="51"/>
        <v>214406,213409,214401</v>
      </c>
    </row>
    <row r="144" spans="14:24" x14ac:dyDescent="0.35">
      <c r="N144" s="3">
        <f t="shared" si="47"/>
        <v>0</v>
      </c>
      <c r="O144" s="3">
        <f t="shared" si="48"/>
        <v>0</v>
      </c>
      <c r="P144" s="3">
        <f t="shared" si="49"/>
        <v>0</v>
      </c>
      <c r="Q144" s="3">
        <f t="shared" si="50"/>
        <v>0</v>
      </c>
      <c r="R144" s="8">
        <v>214403</v>
      </c>
      <c r="S144" s="1">
        <v>214411</v>
      </c>
      <c r="T144" s="1">
        <v>214406</v>
      </c>
      <c r="U144" s="1" t="s">
        <v>253</v>
      </c>
      <c r="V144" s="1" t="s">
        <v>253</v>
      </c>
      <c r="W144" s="1"/>
      <c r="X144" s="9" t="str">
        <f t="shared" si="51"/>
        <v>214411,214406</v>
      </c>
    </row>
    <row r="145" spans="14:24" x14ac:dyDescent="0.35">
      <c r="N145" s="3">
        <f t="shared" si="47"/>
        <v>0</v>
      </c>
      <c r="O145" s="3">
        <f t="shared" si="48"/>
        <v>0</v>
      </c>
      <c r="P145" s="3">
        <f t="shared" si="49"/>
        <v>0</v>
      </c>
      <c r="Q145" s="3">
        <f t="shared" si="50"/>
        <v>0</v>
      </c>
      <c r="R145" s="8">
        <v>214403</v>
      </c>
      <c r="S145" s="1">
        <v>211403</v>
      </c>
      <c r="T145" s="1">
        <v>213412</v>
      </c>
      <c r="U145" s="1" t="s">
        <v>253</v>
      </c>
      <c r="V145" s="1" t="s">
        <v>253</v>
      </c>
      <c r="W145" s="1"/>
      <c r="X145" s="9" t="str">
        <f t="shared" si="51"/>
        <v>211403,213412</v>
      </c>
    </row>
    <row r="146" spans="14:24" x14ac:dyDescent="0.35">
      <c r="N146" s="3">
        <f t="shared" si="47"/>
        <v>0</v>
      </c>
      <c r="O146" s="3">
        <f t="shared" si="48"/>
        <v>0</v>
      </c>
      <c r="P146" s="3">
        <f t="shared" si="49"/>
        <v>0</v>
      </c>
      <c r="Q146" s="3">
        <f t="shared" si="50"/>
        <v>0</v>
      </c>
      <c r="R146" s="8">
        <v>214403</v>
      </c>
      <c r="S146" s="1">
        <v>213403</v>
      </c>
      <c r="T146" s="1" t="s">
        <v>253</v>
      </c>
      <c r="U146" s="1" t="s">
        <v>253</v>
      </c>
      <c r="V146" s="1" t="s">
        <v>253</v>
      </c>
      <c r="W146" s="1"/>
      <c r="X146" s="9">
        <f t="shared" si="51"/>
        <v>213403</v>
      </c>
    </row>
    <row r="147" spans="14:24" x14ac:dyDescent="0.35">
      <c r="N147" s="3">
        <f t="shared" si="47"/>
        <v>0</v>
      </c>
      <c r="O147" s="3">
        <f t="shared" si="48"/>
        <v>0</v>
      </c>
      <c r="P147" s="3">
        <f t="shared" si="49"/>
        <v>0</v>
      </c>
      <c r="Q147" s="3">
        <f t="shared" si="50"/>
        <v>0</v>
      </c>
      <c r="R147" s="8">
        <v>213409</v>
      </c>
      <c r="S147" s="1">
        <v>214406</v>
      </c>
      <c r="T147" s="1">
        <v>214407</v>
      </c>
      <c r="U147" s="1">
        <v>214412</v>
      </c>
      <c r="V147" s="1">
        <v>214408</v>
      </c>
      <c r="W147" s="1"/>
      <c r="X147" s="9" t="str">
        <f t="shared" si="51"/>
        <v>214406,214407,214412,214408</v>
      </c>
    </row>
    <row r="148" spans="14:24" x14ac:dyDescent="0.35">
      <c r="N148" s="3">
        <f t="shared" si="47"/>
        <v>0</v>
      </c>
      <c r="O148" s="3">
        <f t="shared" si="48"/>
        <v>0</v>
      </c>
      <c r="P148" s="3">
        <f t="shared" si="49"/>
        <v>0</v>
      </c>
      <c r="Q148" s="3">
        <f t="shared" si="50"/>
        <v>0</v>
      </c>
      <c r="R148" s="8">
        <v>213409</v>
      </c>
      <c r="S148" s="1">
        <v>214413</v>
      </c>
      <c r="T148" s="1">
        <v>211405</v>
      </c>
      <c r="U148" s="1" t="s">
        <v>253</v>
      </c>
      <c r="V148" s="1" t="s">
        <v>253</v>
      </c>
      <c r="W148" s="1"/>
      <c r="X148" s="9" t="str">
        <f t="shared" si="51"/>
        <v>214413,211405</v>
      </c>
    </row>
    <row r="149" spans="14:24" x14ac:dyDescent="0.35">
      <c r="N149" s="3">
        <f t="shared" si="47"/>
        <v>0</v>
      </c>
      <c r="O149" s="3">
        <f t="shared" si="48"/>
        <v>0</v>
      </c>
      <c r="P149" s="3">
        <f t="shared" si="49"/>
        <v>0</v>
      </c>
      <c r="Q149" s="3">
        <f t="shared" si="50"/>
        <v>0</v>
      </c>
      <c r="R149" s="8">
        <v>213409</v>
      </c>
      <c r="S149" s="1">
        <v>211412</v>
      </c>
      <c r="T149" s="1">
        <v>211413</v>
      </c>
      <c r="U149" s="1" t="s">
        <v>253</v>
      </c>
      <c r="V149" s="1" t="s">
        <v>253</v>
      </c>
      <c r="W149" s="1"/>
      <c r="X149" s="9" t="str">
        <f t="shared" si="51"/>
        <v>211412,211413</v>
      </c>
    </row>
    <row r="150" spans="14:24" x14ac:dyDescent="0.35">
      <c r="N150" s="3">
        <f t="shared" si="47"/>
        <v>0</v>
      </c>
      <c r="O150" s="3">
        <f t="shared" si="48"/>
        <v>0</v>
      </c>
      <c r="P150" s="3">
        <f t="shared" si="49"/>
        <v>0</v>
      </c>
      <c r="Q150" s="3">
        <f t="shared" si="50"/>
        <v>0</v>
      </c>
      <c r="R150" s="8">
        <v>213409</v>
      </c>
      <c r="S150" s="1">
        <v>214404</v>
      </c>
      <c r="T150" s="1" t="s">
        <v>253</v>
      </c>
      <c r="U150" s="1" t="s">
        <v>253</v>
      </c>
      <c r="V150" s="1" t="s">
        <v>253</v>
      </c>
      <c r="W150" s="1"/>
      <c r="X150" s="9">
        <f t="shared" si="51"/>
        <v>214404</v>
      </c>
    </row>
    <row r="151" spans="14:24" x14ac:dyDescent="0.35">
      <c r="N151" s="3">
        <f t="shared" si="47"/>
        <v>0</v>
      </c>
      <c r="O151" s="3">
        <f t="shared" si="48"/>
        <v>0</v>
      </c>
      <c r="P151" s="3">
        <f t="shared" si="49"/>
        <v>0</v>
      </c>
      <c r="Q151" s="3">
        <f t="shared" si="50"/>
        <v>0</v>
      </c>
      <c r="R151" s="8">
        <v>214412</v>
      </c>
      <c r="S151" s="1">
        <v>213409</v>
      </c>
      <c r="T151" s="1">
        <v>214406</v>
      </c>
      <c r="U151" s="1">
        <v>214407</v>
      </c>
      <c r="V151" s="1">
        <v>214408</v>
      </c>
      <c r="W151" s="1"/>
      <c r="X151" s="9" t="str">
        <f t="shared" si="51"/>
        <v>213409,214406,214407,214408</v>
      </c>
    </row>
    <row r="152" spans="14:24" x14ac:dyDescent="0.35">
      <c r="N152" s="3">
        <f t="shared" si="47"/>
        <v>0</v>
      </c>
      <c r="O152" s="3">
        <f t="shared" si="48"/>
        <v>0</v>
      </c>
      <c r="P152" s="3">
        <f t="shared" si="49"/>
        <v>0</v>
      </c>
      <c r="Q152" s="3">
        <f t="shared" si="50"/>
        <v>0</v>
      </c>
      <c r="R152" s="8">
        <v>214412</v>
      </c>
      <c r="S152" s="1">
        <v>211409</v>
      </c>
      <c r="T152" s="1">
        <v>212412</v>
      </c>
      <c r="U152" s="1" t="s">
        <v>253</v>
      </c>
      <c r="V152" s="1" t="s">
        <v>253</v>
      </c>
      <c r="W152" s="1"/>
      <c r="X152" s="9" t="str">
        <f t="shared" si="51"/>
        <v>211409,212412</v>
      </c>
    </row>
    <row r="153" spans="14:24" x14ac:dyDescent="0.35">
      <c r="N153" s="3">
        <f t="shared" si="47"/>
        <v>0</v>
      </c>
      <c r="O153" s="3">
        <f t="shared" si="48"/>
        <v>0</v>
      </c>
      <c r="P153" s="3">
        <f t="shared" si="49"/>
        <v>0</v>
      </c>
      <c r="Q153" s="3">
        <f t="shared" si="50"/>
        <v>0</v>
      </c>
      <c r="R153" s="8">
        <v>214412</v>
      </c>
      <c r="S153" s="1">
        <v>213405</v>
      </c>
      <c r="T153" s="1" t="s">
        <v>253</v>
      </c>
      <c r="U153" s="1" t="s">
        <v>253</v>
      </c>
      <c r="V153" s="1" t="s">
        <v>253</v>
      </c>
      <c r="W153" s="1"/>
      <c r="X153" s="9">
        <f t="shared" si="51"/>
        <v>213405</v>
      </c>
    </row>
    <row r="154" spans="14:24" x14ac:dyDescent="0.35">
      <c r="N154" s="3">
        <f t="shared" si="47"/>
        <v>0</v>
      </c>
      <c r="O154" s="3">
        <f t="shared" si="48"/>
        <v>0</v>
      </c>
      <c r="P154" s="3">
        <f t="shared" si="49"/>
        <v>0</v>
      </c>
      <c r="Q154" s="3">
        <f t="shared" si="50"/>
        <v>0</v>
      </c>
      <c r="R154" s="8">
        <v>214412</v>
      </c>
      <c r="S154" s="1">
        <v>212412</v>
      </c>
      <c r="T154" s="1" t="s">
        <v>253</v>
      </c>
      <c r="U154" s="1" t="s">
        <v>253</v>
      </c>
      <c r="V154" s="1" t="s">
        <v>253</v>
      </c>
      <c r="W154" s="1"/>
      <c r="X154" s="9">
        <f t="shared" si="51"/>
        <v>212412</v>
      </c>
    </row>
    <row r="155" spans="14:24" x14ac:dyDescent="0.35">
      <c r="N155" s="3">
        <f t="shared" si="47"/>
        <v>0</v>
      </c>
      <c r="O155" s="3">
        <f t="shared" si="48"/>
        <v>0</v>
      </c>
      <c r="P155" s="3">
        <f t="shared" si="49"/>
        <v>0</v>
      </c>
      <c r="Q155" s="3">
        <f t="shared" si="50"/>
        <v>0</v>
      </c>
      <c r="R155" s="8">
        <v>214408</v>
      </c>
      <c r="S155" s="1">
        <v>214412</v>
      </c>
      <c r="T155" s="1">
        <v>213409</v>
      </c>
      <c r="U155" s="1">
        <v>214406</v>
      </c>
      <c r="V155" s="1">
        <v>214407</v>
      </c>
      <c r="W155" s="1"/>
      <c r="X155" s="9" t="str">
        <f t="shared" si="51"/>
        <v>214412,213409,214406,214407</v>
      </c>
    </row>
    <row r="156" spans="14:24" x14ac:dyDescent="0.35">
      <c r="N156" s="3">
        <f t="shared" si="47"/>
        <v>0</v>
      </c>
      <c r="O156" s="3">
        <f t="shared" si="48"/>
        <v>0</v>
      </c>
      <c r="P156" s="3">
        <f t="shared" si="49"/>
        <v>0</v>
      </c>
      <c r="Q156" s="3">
        <f t="shared" si="50"/>
        <v>0</v>
      </c>
      <c r="R156" s="8">
        <v>214408</v>
      </c>
      <c r="S156" s="1">
        <v>214405</v>
      </c>
      <c r="T156" s="1">
        <v>213402</v>
      </c>
      <c r="U156" s="1" t="s">
        <v>253</v>
      </c>
      <c r="V156" s="1" t="s">
        <v>253</v>
      </c>
      <c r="W156" s="1"/>
      <c r="X156" s="9" t="str">
        <f t="shared" si="51"/>
        <v>214405,213402</v>
      </c>
    </row>
    <row r="157" spans="14:24" x14ac:dyDescent="0.35">
      <c r="N157" s="3">
        <f t="shared" si="47"/>
        <v>0</v>
      </c>
      <c r="O157" s="3">
        <f t="shared" si="48"/>
        <v>0</v>
      </c>
      <c r="P157" s="3">
        <f t="shared" si="49"/>
        <v>0</v>
      </c>
      <c r="Q157" s="3">
        <f t="shared" si="50"/>
        <v>0</v>
      </c>
      <c r="R157" s="8">
        <v>214408</v>
      </c>
      <c r="S157" s="1">
        <v>211407</v>
      </c>
      <c r="T157" s="1" t="s">
        <v>253</v>
      </c>
      <c r="U157" s="1" t="s">
        <v>253</v>
      </c>
      <c r="V157" s="1" t="s">
        <v>253</v>
      </c>
      <c r="W157" s="1"/>
      <c r="X157" s="9">
        <f t="shared" si="51"/>
        <v>211407</v>
      </c>
    </row>
    <row r="158" spans="14:24" x14ac:dyDescent="0.35">
      <c r="N158" s="3">
        <f t="shared" si="47"/>
        <v>0</v>
      </c>
      <c r="O158" s="3">
        <f t="shared" si="48"/>
        <v>0</v>
      </c>
      <c r="P158" s="3">
        <f t="shared" si="49"/>
        <v>0</v>
      </c>
      <c r="Q158" s="3">
        <f t="shared" si="50"/>
        <v>0</v>
      </c>
      <c r="R158" s="8">
        <v>214408</v>
      </c>
      <c r="S158" s="1">
        <v>214401</v>
      </c>
      <c r="T158" s="1" t="s">
        <v>253</v>
      </c>
      <c r="U158" s="1" t="s">
        <v>253</v>
      </c>
      <c r="V158" s="1" t="s">
        <v>253</v>
      </c>
      <c r="W158" s="1"/>
      <c r="X158" s="9">
        <f t="shared" si="51"/>
        <v>214401</v>
      </c>
    </row>
    <row r="159" spans="14:24" x14ac:dyDescent="0.35">
      <c r="N159" s="3">
        <f t="shared" si="47"/>
        <v>0</v>
      </c>
      <c r="O159" s="3">
        <f t="shared" si="48"/>
        <v>0</v>
      </c>
      <c r="P159" s="3">
        <f t="shared" si="49"/>
        <v>0</v>
      </c>
      <c r="Q159" s="3">
        <f t="shared" si="50"/>
        <v>0</v>
      </c>
      <c r="R159" s="8">
        <v>214404</v>
      </c>
      <c r="S159" s="1">
        <v>214406</v>
      </c>
      <c r="T159" s="1">
        <v>214401</v>
      </c>
      <c r="U159" s="1">
        <v>214408</v>
      </c>
      <c r="V159" s="1" t="s">
        <v>253</v>
      </c>
      <c r="W159" s="1"/>
      <c r="X159" s="9" t="str">
        <f t="shared" si="51"/>
        <v>214406,214401,214408</v>
      </c>
    </row>
    <row r="160" spans="14:24" x14ac:dyDescent="0.35">
      <c r="N160" s="3">
        <f t="shared" si="47"/>
        <v>0</v>
      </c>
      <c r="O160" s="3">
        <f t="shared" si="48"/>
        <v>0</v>
      </c>
      <c r="P160" s="3">
        <f t="shared" si="49"/>
        <v>0</v>
      </c>
      <c r="Q160" s="3">
        <f t="shared" si="50"/>
        <v>0</v>
      </c>
      <c r="R160" s="8">
        <v>214404</v>
      </c>
      <c r="S160" s="1">
        <v>211405</v>
      </c>
      <c r="T160" s="1">
        <v>211403</v>
      </c>
      <c r="U160" s="1" t="s">
        <v>253</v>
      </c>
      <c r="V160" s="1" t="s">
        <v>253</v>
      </c>
      <c r="W160" s="1"/>
      <c r="X160" s="9" t="str">
        <f t="shared" si="51"/>
        <v>211405,211403</v>
      </c>
    </row>
    <row r="161" spans="14:24" x14ac:dyDescent="0.35">
      <c r="N161" s="3">
        <f t="shared" si="47"/>
        <v>0</v>
      </c>
      <c r="O161" s="3">
        <f t="shared" si="48"/>
        <v>0</v>
      </c>
      <c r="P161" s="3">
        <f t="shared" si="49"/>
        <v>0</v>
      </c>
      <c r="Q161" s="3">
        <f t="shared" si="50"/>
        <v>0</v>
      </c>
      <c r="R161" s="8">
        <v>214404</v>
      </c>
      <c r="S161" s="1">
        <v>213412</v>
      </c>
      <c r="T161" s="1">
        <v>214412</v>
      </c>
      <c r="U161" s="1" t="s">
        <v>253</v>
      </c>
      <c r="V161" s="1" t="s">
        <v>253</v>
      </c>
      <c r="W161" s="1"/>
      <c r="X161" s="9" t="str">
        <f t="shared" si="51"/>
        <v>213412,214412</v>
      </c>
    </row>
    <row r="162" spans="14:24" x14ac:dyDescent="0.35">
      <c r="N162" s="3">
        <f t="shared" si="47"/>
        <v>0</v>
      </c>
      <c r="O162" s="3">
        <f t="shared" si="48"/>
        <v>0</v>
      </c>
      <c r="P162" s="3">
        <f t="shared" si="49"/>
        <v>0</v>
      </c>
      <c r="Q162" s="3">
        <f t="shared" si="50"/>
        <v>0</v>
      </c>
      <c r="R162" s="8">
        <v>214404</v>
      </c>
      <c r="S162" s="1">
        <v>214409</v>
      </c>
      <c r="T162" s="1" t="s">
        <v>253</v>
      </c>
      <c r="U162" s="1" t="s">
        <v>253</v>
      </c>
      <c r="V162" s="1" t="s">
        <v>253</v>
      </c>
      <c r="W162" s="1"/>
      <c r="X162" s="9">
        <f t="shared" si="51"/>
        <v>214409</v>
      </c>
    </row>
    <row r="163" spans="14:24" x14ac:dyDescent="0.35">
      <c r="N163" s="3">
        <f t="shared" si="47"/>
        <v>0</v>
      </c>
      <c r="O163" s="3">
        <f t="shared" si="48"/>
        <v>0</v>
      </c>
      <c r="P163" s="3">
        <f t="shared" si="49"/>
        <v>0</v>
      </c>
      <c r="Q163" s="3">
        <f t="shared" si="50"/>
        <v>0</v>
      </c>
      <c r="R163" s="8">
        <v>213414</v>
      </c>
      <c r="S163" s="1">
        <v>213403</v>
      </c>
      <c r="T163" s="1" t="s">
        <v>253</v>
      </c>
      <c r="U163" s="1" t="s">
        <v>253</v>
      </c>
      <c r="V163" s="1" t="s">
        <v>253</v>
      </c>
      <c r="W163" s="1"/>
      <c r="X163" s="9">
        <f t="shared" si="51"/>
        <v>213403</v>
      </c>
    </row>
    <row r="164" spans="14:24" x14ac:dyDescent="0.35">
      <c r="N164" s="3">
        <f t="shared" si="47"/>
        <v>0</v>
      </c>
      <c r="O164" s="3">
        <f t="shared" si="48"/>
        <v>0</v>
      </c>
      <c r="P164" s="3">
        <f t="shared" si="49"/>
        <v>0</v>
      </c>
      <c r="Q164" s="3">
        <f t="shared" si="50"/>
        <v>0</v>
      </c>
      <c r="R164" s="8">
        <v>213414</v>
      </c>
      <c r="S164" s="1">
        <v>211404</v>
      </c>
      <c r="T164" s="1">
        <v>214301</v>
      </c>
      <c r="U164" s="1" t="s">
        <v>253</v>
      </c>
      <c r="V164" s="1" t="s">
        <v>253</v>
      </c>
      <c r="W164" s="1"/>
      <c r="X164" s="9" t="str">
        <f t="shared" si="51"/>
        <v>211404,214301</v>
      </c>
    </row>
    <row r="165" spans="14:24" x14ac:dyDescent="0.35">
      <c r="N165" s="3">
        <f t="shared" si="47"/>
        <v>0</v>
      </c>
      <c r="O165" s="3">
        <f t="shared" si="48"/>
        <v>0</v>
      </c>
      <c r="P165" s="3">
        <f t="shared" si="49"/>
        <v>0</v>
      </c>
      <c r="Q165" s="3">
        <f t="shared" si="50"/>
        <v>0</v>
      </c>
      <c r="R165" s="8">
        <v>213414</v>
      </c>
      <c r="S165" s="1">
        <v>211404</v>
      </c>
      <c r="T165" s="1" t="s">
        <v>253</v>
      </c>
      <c r="U165" s="1" t="s">
        <v>253</v>
      </c>
      <c r="V165" s="1" t="s">
        <v>253</v>
      </c>
      <c r="W165" s="1"/>
      <c r="X165" s="9">
        <f t="shared" si="51"/>
        <v>211404</v>
      </c>
    </row>
    <row r="166" spans="14:24" x14ac:dyDescent="0.35">
      <c r="N166" s="3">
        <f t="shared" si="47"/>
        <v>0</v>
      </c>
      <c r="O166" s="3">
        <f t="shared" si="48"/>
        <v>0</v>
      </c>
      <c r="P166" s="3">
        <f t="shared" si="49"/>
        <v>0</v>
      </c>
      <c r="Q166" s="3">
        <f t="shared" si="50"/>
        <v>0</v>
      </c>
      <c r="R166" s="8">
        <v>213303</v>
      </c>
      <c r="S166" s="1">
        <v>211402</v>
      </c>
      <c r="T166" s="1" t="s">
        <v>253</v>
      </c>
      <c r="U166" s="1" t="s">
        <v>253</v>
      </c>
      <c r="V166" s="1" t="s">
        <v>253</v>
      </c>
      <c r="W166" s="1"/>
      <c r="X166" s="9">
        <f t="shared" si="51"/>
        <v>211402</v>
      </c>
    </row>
    <row r="167" spans="14:24" x14ac:dyDescent="0.35">
      <c r="N167" s="3">
        <f t="shared" si="47"/>
        <v>0</v>
      </c>
      <c r="O167" s="3">
        <f t="shared" si="48"/>
        <v>0</v>
      </c>
      <c r="P167" s="3">
        <f t="shared" si="49"/>
        <v>0</v>
      </c>
      <c r="Q167" s="3">
        <f t="shared" si="50"/>
        <v>0</v>
      </c>
      <c r="R167" s="8">
        <v>213303</v>
      </c>
      <c r="S167" s="1">
        <v>213304</v>
      </c>
      <c r="T167" s="1">
        <v>213304</v>
      </c>
      <c r="U167" s="1" t="s">
        <v>253</v>
      </c>
      <c r="V167" s="1" t="s">
        <v>253</v>
      </c>
      <c r="W167" s="1"/>
      <c r="X167" s="9" t="str">
        <f t="shared" si="51"/>
        <v>213304,213304</v>
      </c>
    </row>
    <row r="168" spans="14:24" x14ac:dyDescent="0.35">
      <c r="N168" s="3">
        <f t="shared" si="47"/>
        <v>0</v>
      </c>
      <c r="O168" s="3">
        <f t="shared" si="48"/>
        <v>0</v>
      </c>
      <c r="P168" s="3">
        <f t="shared" si="49"/>
        <v>0</v>
      </c>
      <c r="Q168" s="3">
        <f t="shared" si="50"/>
        <v>0</v>
      </c>
      <c r="R168" s="8">
        <v>213303</v>
      </c>
      <c r="S168" s="1">
        <v>213404</v>
      </c>
      <c r="T168" s="1" t="s">
        <v>253</v>
      </c>
      <c r="U168" s="1" t="s">
        <v>253</v>
      </c>
      <c r="V168" s="1" t="s">
        <v>253</v>
      </c>
      <c r="W168" s="1"/>
      <c r="X168" s="9">
        <f t="shared" si="51"/>
        <v>213404</v>
      </c>
    </row>
    <row r="169" spans="14:24" x14ac:dyDescent="0.35">
      <c r="N169" s="3">
        <f t="shared" si="47"/>
        <v>0</v>
      </c>
      <c r="O169" s="3">
        <f t="shared" si="48"/>
        <v>0</v>
      </c>
      <c r="P169" s="3">
        <f t="shared" si="49"/>
        <v>0</v>
      </c>
      <c r="Q169" s="3">
        <f t="shared" si="50"/>
        <v>0</v>
      </c>
      <c r="R169" s="8">
        <v>212404</v>
      </c>
      <c r="S169" s="1">
        <v>212409</v>
      </c>
      <c r="T169" s="1" t="s">
        <v>253</v>
      </c>
      <c r="U169" s="1" t="s">
        <v>253</v>
      </c>
      <c r="V169" s="1" t="s">
        <v>253</v>
      </c>
      <c r="W169" s="1"/>
      <c r="X169" s="9">
        <f t="shared" si="51"/>
        <v>212409</v>
      </c>
    </row>
    <row r="170" spans="14:24" x14ac:dyDescent="0.35">
      <c r="N170" s="3">
        <f t="shared" si="47"/>
        <v>0</v>
      </c>
      <c r="O170" s="3">
        <f t="shared" si="48"/>
        <v>0</v>
      </c>
      <c r="P170" s="3">
        <f t="shared" si="49"/>
        <v>0</v>
      </c>
      <c r="Q170" s="3">
        <f t="shared" si="50"/>
        <v>0</v>
      </c>
      <c r="R170" s="8">
        <v>212404</v>
      </c>
      <c r="S170" s="1">
        <v>212407</v>
      </c>
      <c r="T170" s="1" t="s">
        <v>253</v>
      </c>
      <c r="U170" s="1" t="s">
        <v>253</v>
      </c>
      <c r="V170" s="1" t="s">
        <v>253</v>
      </c>
      <c r="W170" s="1"/>
      <c r="X170" s="9">
        <f t="shared" si="51"/>
        <v>212407</v>
      </c>
    </row>
    <row r="171" spans="14:24" x14ac:dyDescent="0.35">
      <c r="N171" s="3">
        <f t="shared" si="47"/>
        <v>0</v>
      </c>
      <c r="O171" s="3">
        <f t="shared" si="48"/>
        <v>0</v>
      </c>
      <c r="P171" s="3">
        <f t="shared" si="49"/>
        <v>0</v>
      </c>
      <c r="Q171" s="3">
        <f t="shared" si="50"/>
        <v>0</v>
      </c>
      <c r="R171" s="8">
        <v>212404</v>
      </c>
      <c r="S171" s="1">
        <v>214409</v>
      </c>
      <c r="T171" s="1">
        <v>212302</v>
      </c>
      <c r="U171" s="1" t="s">
        <v>253</v>
      </c>
      <c r="V171" s="1" t="s">
        <v>253</v>
      </c>
      <c r="W171" s="1"/>
      <c r="X171" s="9" t="str">
        <f t="shared" si="51"/>
        <v>214409,212302</v>
      </c>
    </row>
    <row r="172" spans="14:24" x14ac:dyDescent="0.35">
      <c r="N172" s="3">
        <f t="shared" si="47"/>
        <v>0</v>
      </c>
      <c r="O172" s="3">
        <f t="shared" si="48"/>
        <v>0</v>
      </c>
      <c r="P172" s="3">
        <f t="shared" si="49"/>
        <v>0</v>
      </c>
      <c r="Q172" s="3">
        <f t="shared" si="50"/>
        <v>0</v>
      </c>
      <c r="R172" s="8">
        <v>212407</v>
      </c>
      <c r="S172" s="1">
        <v>212405</v>
      </c>
      <c r="T172" s="1" t="s">
        <v>253</v>
      </c>
      <c r="U172" s="1" t="s">
        <v>253</v>
      </c>
      <c r="V172" s="1" t="s">
        <v>253</v>
      </c>
      <c r="W172" s="1"/>
      <c r="X172" s="9">
        <f t="shared" si="51"/>
        <v>212405</v>
      </c>
    </row>
    <row r="173" spans="14:24" x14ac:dyDescent="0.35">
      <c r="N173" s="3">
        <f t="shared" si="47"/>
        <v>0</v>
      </c>
      <c r="O173" s="3">
        <f t="shared" si="48"/>
        <v>0</v>
      </c>
      <c r="P173" s="3">
        <f t="shared" si="49"/>
        <v>0</v>
      </c>
      <c r="Q173" s="3">
        <f t="shared" si="50"/>
        <v>0</v>
      </c>
      <c r="R173" s="8">
        <v>212407</v>
      </c>
      <c r="S173" s="1">
        <v>212404</v>
      </c>
      <c r="T173" s="1">
        <v>212202</v>
      </c>
      <c r="U173" s="1" t="s">
        <v>253</v>
      </c>
      <c r="V173" s="1" t="s">
        <v>253</v>
      </c>
      <c r="W173" s="1"/>
      <c r="X173" s="9" t="str">
        <f t="shared" si="51"/>
        <v>212404,212202</v>
      </c>
    </row>
    <row r="174" spans="14:24" x14ac:dyDescent="0.35">
      <c r="N174" s="3">
        <f t="shared" si="47"/>
        <v>0</v>
      </c>
      <c r="O174" s="3">
        <f t="shared" si="48"/>
        <v>0</v>
      </c>
      <c r="P174" s="3">
        <f t="shared" si="49"/>
        <v>0</v>
      </c>
      <c r="Q174" s="3">
        <f t="shared" si="50"/>
        <v>0</v>
      </c>
      <c r="R174" s="8">
        <v>212407</v>
      </c>
      <c r="S174" s="1">
        <v>212401</v>
      </c>
      <c r="T174" s="1" t="s">
        <v>253</v>
      </c>
      <c r="U174" s="1" t="s">
        <v>253</v>
      </c>
      <c r="V174" s="1" t="s">
        <v>253</v>
      </c>
      <c r="W174" s="1"/>
      <c r="X174" s="9">
        <f t="shared" si="51"/>
        <v>212401</v>
      </c>
    </row>
    <row r="175" spans="14:24" x14ac:dyDescent="0.35">
      <c r="N175" s="3">
        <f t="shared" si="47"/>
        <v>0</v>
      </c>
      <c r="O175" s="3">
        <f t="shared" si="48"/>
        <v>0</v>
      </c>
      <c r="P175" s="3">
        <f t="shared" si="49"/>
        <v>0</v>
      </c>
      <c r="Q175" s="3">
        <f t="shared" si="50"/>
        <v>0</v>
      </c>
      <c r="R175" s="8">
        <v>212401</v>
      </c>
      <c r="S175" s="1">
        <v>214412</v>
      </c>
      <c r="T175" s="1" t="s">
        <v>253</v>
      </c>
      <c r="U175" s="1" t="s">
        <v>253</v>
      </c>
      <c r="V175" s="1" t="s">
        <v>253</v>
      </c>
      <c r="W175" s="1"/>
      <c r="X175" s="9">
        <f t="shared" si="51"/>
        <v>214412</v>
      </c>
    </row>
    <row r="176" spans="14:24" x14ac:dyDescent="0.35">
      <c r="N176" s="3">
        <f t="shared" si="47"/>
        <v>0</v>
      </c>
      <c r="O176" s="3">
        <f t="shared" si="48"/>
        <v>0</v>
      </c>
      <c r="P176" s="3">
        <f t="shared" si="49"/>
        <v>0</v>
      </c>
      <c r="Q176" s="3">
        <f t="shared" si="50"/>
        <v>0</v>
      </c>
      <c r="R176" s="8">
        <v>212401</v>
      </c>
      <c r="S176" s="1">
        <v>214409</v>
      </c>
      <c r="T176" s="1">
        <v>214204</v>
      </c>
      <c r="U176" s="1" t="s">
        <v>253</v>
      </c>
      <c r="V176" s="1" t="s">
        <v>253</v>
      </c>
      <c r="W176" s="1"/>
      <c r="X176" s="9" t="str">
        <f t="shared" si="51"/>
        <v>214409,214204</v>
      </c>
    </row>
    <row r="177" spans="14:24" x14ac:dyDescent="0.35">
      <c r="N177" s="3">
        <f t="shared" si="47"/>
        <v>0</v>
      </c>
      <c r="O177" s="3">
        <f t="shared" si="48"/>
        <v>0</v>
      </c>
      <c r="P177" s="3">
        <f t="shared" si="49"/>
        <v>0</v>
      </c>
      <c r="Q177" s="3">
        <f t="shared" si="50"/>
        <v>0</v>
      </c>
      <c r="R177" s="8">
        <v>212401</v>
      </c>
      <c r="S177" s="1">
        <v>212407</v>
      </c>
      <c r="T177" s="1" t="s">
        <v>253</v>
      </c>
      <c r="U177" s="1" t="s">
        <v>253</v>
      </c>
      <c r="V177" s="1" t="s">
        <v>253</v>
      </c>
      <c r="W177" s="1"/>
      <c r="X177" s="9">
        <f t="shared" si="51"/>
        <v>212407</v>
      </c>
    </row>
    <row r="178" spans="14:24" x14ac:dyDescent="0.35">
      <c r="N178" s="3">
        <f t="shared" si="47"/>
        <v>0</v>
      </c>
      <c r="O178" s="3">
        <f t="shared" si="48"/>
        <v>0</v>
      </c>
      <c r="P178" s="3">
        <f t="shared" si="49"/>
        <v>0</v>
      </c>
      <c r="Q178" s="3">
        <f t="shared" si="50"/>
        <v>0</v>
      </c>
      <c r="R178" s="8">
        <v>214409</v>
      </c>
      <c r="S178" s="1">
        <v>214404</v>
      </c>
      <c r="T178" s="1" t="s">
        <v>253</v>
      </c>
      <c r="U178" s="1" t="s">
        <v>253</v>
      </c>
      <c r="V178" s="1" t="s">
        <v>253</v>
      </c>
      <c r="W178" s="1"/>
      <c r="X178" s="9">
        <f t="shared" si="51"/>
        <v>214404</v>
      </c>
    </row>
    <row r="179" spans="14:24" x14ac:dyDescent="0.35">
      <c r="N179" s="3">
        <f t="shared" si="47"/>
        <v>0</v>
      </c>
      <c r="O179" s="3">
        <f t="shared" si="48"/>
        <v>0</v>
      </c>
      <c r="P179" s="3">
        <f t="shared" si="49"/>
        <v>0</v>
      </c>
      <c r="Q179" s="3">
        <f t="shared" si="50"/>
        <v>0</v>
      </c>
      <c r="R179" s="8">
        <v>214409</v>
      </c>
      <c r="S179" s="1">
        <v>212401</v>
      </c>
      <c r="T179" s="1" t="s">
        <v>253</v>
      </c>
      <c r="U179" s="1" t="s">
        <v>253</v>
      </c>
      <c r="V179" s="1" t="s">
        <v>253</v>
      </c>
      <c r="W179" s="1"/>
      <c r="X179" s="9">
        <f t="shared" si="51"/>
        <v>212401</v>
      </c>
    </row>
    <row r="180" spans="14:24" x14ac:dyDescent="0.35">
      <c r="N180" s="3">
        <f t="shared" si="47"/>
        <v>0</v>
      </c>
      <c r="O180" s="3">
        <f t="shared" si="48"/>
        <v>0</v>
      </c>
      <c r="P180" s="3">
        <f t="shared" si="49"/>
        <v>0</v>
      </c>
      <c r="Q180" s="3">
        <f t="shared" si="50"/>
        <v>0</v>
      </c>
      <c r="R180" s="8">
        <v>214409</v>
      </c>
      <c r="S180" s="1">
        <v>212404</v>
      </c>
      <c r="T180" s="1">
        <v>212302</v>
      </c>
      <c r="U180" s="1" t="s">
        <v>253</v>
      </c>
      <c r="V180" s="1" t="s">
        <v>253</v>
      </c>
      <c r="W180" s="1"/>
      <c r="X180" s="9" t="str">
        <f t="shared" si="51"/>
        <v>212404,212302</v>
      </c>
    </row>
    <row r="181" spans="14:24" x14ac:dyDescent="0.35">
      <c r="N181" s="3">
        <f t="shared" si="47"/>
        <v>0</v>
      </c>
      <c r="O181" s="3">
        <f t="shared" si="48"/>
        <v>0</v>
      </c>
      <c r="P181" s="3">
        <f t="shared" si="49"/>
        <v>0</v>
      </c>
      <c r="Q181" s="3">
        <f t="shared" si="50"/>
        <v>0</v>
      </c>
      <c r="R181" s="8">
        <v>213404</v>
      </c>
      <c r="S181" s="1">
        <v>214402</v>
      </c>
      <c r="T181" s="1" t="s">
        <v>253</v>
      </c>
      <c r="U181" s="1" t="s">
        <v>253</v>
      </c>
      <c r="V181" s="1" t="s">
        <v>253</v>
      </c>
      <c r="W181" s="1"/>
      <c r="X181" s="9">
        <f t="shared" si="51"/>
        <v>214402</v>
      </c>
    </row>
    <row r="182" spans="14:24" x14ac:dyDescent="0.35">
      <c r="N182" s="3">
        <f t="shared" si="47"/>
        <v>0</v>
      </c>
      <c r="O182" s="3">
        <f t="shared" si="48"/>
        <v>0</v>
      </c>
      <c r="P182" s="3">
        <f t="shared" si="49"/>
        <v>0</v>
      </c>
      <c r="Q182" s="3">
        <f t="shared" si="50"/>
        <v>0</v>
      </c>
      <c r="R182" s="8">
        <v>213404</v>
      </c>
      <c r="S182" s="1">
        <v>211404</v>
      </c>
      <c r="T182" s="1" t="s">
        <v>253</v>
      </c>
      <c r="U182" s="1" t="s">
        <v>253</v>
      </c>
      <c r="V182" s="1" t="s">
        <v>253</v>
      </c>
      <c r="W182" s="1"/>
      <c r="X182" s="9">
        <f t="shared" si="51"/>
        <v>211404</v>
      </c>
    </row>
    <row r="183" spans="14:24" x14ac:dyDescent="0.35">
      <c r="N183" s="3">
        <f t="shared" si="47"/>
        <v>0</v>
      </c>
      <c r="O183" s="3">
        <f t="shared" si="48"/>
        <v>0</v>
      </c>
      <c r="P183" s="3">
        <f t="shared" si="49"/>
        <v>0</v>
      </c>
      <c r="Q183" s="3">
        <f t="shared" si="50"/>
        <v>0</v>
      </c>
      <c r="R183" s="8">
        <v>213404</v>
      </c>
      <c r="S183" s="1">
        <v>214204</v>
      </c>
      <c r="T183" s="1">
        <v>214302</v>
      </c>
      <c r="U183" s="1" t="s">
        <v>253</v>
      </c>
      <c r="V183" s="1" t="s">
        <v>253</v>
      </c>
      <c r="W183" s="1"/>
      <c r="X183" s="9" t="str">
        <f t="shared" si="51"/>
        <v>214204,214302</v>
      </c>
    </row>
    <row r="184" spans="14:24" x14ac:dyDescent="0.35">
      <c r="N184" s="3">
        <f t="shared" si="47"/>
        <v>0</v>
      </c>
      <c r="O184" s="3">
        <f t="shared" si="48"/>
        <v>0</v>
      </c>
      <c r="P184" s="3">
        <f t="shared" si="49"/>
        <v>0</v>
      </c>
      <c r="Q184" s="3">
        <f t="shared" si="50"/>
        <v>0</v>
      </c>
      <c r="R184" s="8">
        <v>211404</v>
      </c>
      <c r="S184" s="1">
        <v>211413</v>
      </c>
      <c r="T184" s="1" t="s">
        <v>253</v>
      </c>
      <c r="U184" s="1" t="s">
        <v>253</v>
      </c>
      <c r="V184" s="1" t="s">
        <v>253</v>
      </c>
      <c r="W184" s="1"/>
      <c r="X184" s="9">
        <f t="shared" si="51"/>
        <v>211413</v>
      </c>
    </row>
    <row r="185" spans="14:24" x14ac:dyDescent="0.35">
      <c r="N185" s="3">
        <f t="shared" si="47"/>
        <v>0</v>
      </c>
      <c r="O185" s="3">
        <f t="shared" si="48"/>
        <v>0</v>
      </c>
      <c r="P185" s="3">
        <f t="shared" si="49"/>
        <v>0</v>
      </c>
      <c r="Q185" s="3">
        <f t="shared" si="50"/>
        <v>0</v>
      </c>
      <c r="R185" s="8">
        <v>211404</v>
      </c>
      <c r="S185" s="1">
        <v>213404</v>
      </c>
      <c r="T185" s="1" t="s">
        <v>253</v>
      </c>
      <c r="U185" s="1" t="s">
        <v>253</v>
      </c>
      <c r="V185" s="1" t="s">
        <v>253</v>
      </c>
      <c r="W185" s="1"/>
      <c r="X185" s="9">
        <f t="shared" si="51"/>
        <v>213404</v>
      </c>
    </row>
    <row r="186" spans="14:24" x14ac:dyDescent="0.35">
      <c r="N186" s="3">
        <f t="shared" si="47"/>
        <v>0</v>
      </c>
      <c r="O186" s="3">
        <f t="shared" si="48"/>
        <v>0</v>
      </c>
      <c r="P186" s="3">
        <f t="shared" si="49"/>
        <v>0</v>
      </c>
      <c r="Q186" s="3">
        <f t="shared" si="50"/>
        <v>0</v>
      </c>
      <c r="R186" s="8">
        <v>211404</v>
      </c>
      <c r="S186" s="1">
        <v>213414</v>
      </c>
      <c r="T186" s="1">
        <v>214301</v>
      </c>
      <c r="U186" s="1" t="s">
        <v>253</v>
      </c>
      <c r="V186" s="1" t="s">
        <v>253</v>
      </c>
      <c r="W186" s="1"/>
      <c r="X186" s="9" t="str">
        <f t="shared" si="51"/>
        <v>213414,214301</v>
      </c>
    </row>
    <row r="187" spans="14:24" x14ac:dyDescent="0.35">
      <c r="N187" s="3">
        <f t="shared" si="47"/>
        <v>0</v>
      </c>
      <c r="O187" s="3">
        <f t="shared" si="48"/>
        <v>0</v>
      </c>
      <c r="P187" s="3">
        <f t="shared" si="49"/>
        <v>0</v>
      </c>
      <c r="Q187" s="3">
        <f t="shared" si="50"/>
        <v>0</v>
      </c>
      <c r="R187" s="8">
        <v>213401</v>
      </c>
      <c r="S187" s="1">
        <v>212202</v>
      </c>
      <c r="T187" s="1">
        <v>213203</v>
      </c>
      <c r="U187" s="1" t="s">
        <v>253</v>
      </c>
      <c r="V187" s="1" t="s">
        <v>253</v>
      </c>
      <c r="W187" s="1"/>
      <c r="X187" s="9" t="str">
        <f t="shared" si="51"/>
        <v>212202,213203</v>
      </c>
    </row>
    <row r="188" spans="14:24" x14ac:dyDescent="0.35">
      <c r="N188" s="3">
        <f t="shared" si="47"/>
        <v>0</v>
      </c>
      <c r="O188" s="3">
        <f t="shared" si="48"/>
        <v>0</v>
      </c>
      <c r="P188" s="3">
        <f t="shared" si="49"/>
        <v>0</v>
      </c>
      <c r="Q188" s="3">
        <f t="shared" si="50"/>
        <v>0</v>
      </c>
      <c r="R188" s="8">
        <v>213401</v>
      </c>
      <c r="S188" s="1">
        <v>214204</v>
      </c>
      <c r="T188" s="1" t="s">
        <v>253</v>
      </c>
      <c r="U188" s="1" t="s">
        <v>253</v>
      </c>
      <c r="V188" s="1" t="s">
        <v>253</v>
      </c>
      <c r="W188" s="1"/>
      <c r="X188" s="9">
        <f t="shared" si="51"/>
        <v>214204</v>
      </c>
    </row>
    <row r="189" spans="14:24" x14ac:dyDescent="0.35">
      <c r="N189" s="3">
        <f t="shared" si="47"/>
        <v>0</v>
      </c>
      <c r="O189" s="3">
        <f t="shared" si="48"/>
        <v>0</v>
      </c>
      <c r="P189" s="3">
        <f t="shared" si="49"/>
        <v>0</v>
      </c>
      <c r="Q189" s="3">
        <f t="shared" si="50"/>
        <v>0</v>
      </c>
      <c r="R189" s="8">
        <v>213401</v>
      </c>
      <c r="S189" s="1">
        <v>213304</v>
      </c>
      <c r="T189" s="1" t="s">
        <v>253</v>
      </c>
      <c r="U189" s="1" t="s">
        <v>253</v>
      </c>
      <c r="V189" s="1" t="s">
        <v>253</v>
      </c>
      <c r="W189" s="1"/>
      <c r="X189" s="9">
        <f t="shared" si="51"/>
        <v>213304</v>
      </c>
    </row>
    <row r="190" spans="14:24" x14ac:dyDescent="0.35">
      <c r="N190" s="3">
        <f t="shared" si="47"/>
        <v>0</v>
      </c>
      <c r="O190" s="3">
        <f t="shared" si="48"/>
        <v>0</v>
      </c>
      <c r="P190" s="3">
        <f t="shared" si="49"/>
        <v>0</v>
      </c>
      <c r="Q190" s="3">
        <f t="shared" si="50"/>
        <v>0</v>
      </c>
      <c r="R190" s="8">
        <v>213304</v>
      </c>
      <c r="S190" s="1">
        <v>213303</v>
      </c>
      <c r="T190" s="1">
        <v>213101</v>
      </c>
      <c r="U190" s="1" t="s">
        <v>253</v>
      </c>
      <c r="V190" s="1" t="s">
        <v>253</v>
      </c>
      <c r="W190" s="1"/>
      <c r="X190" s="9" t="str">
        <f t="shared" si="51"/>
        <v>213303,213101</v>
      </c>
    </row>
    <row r="191" spans="14:24" x14ac:dyDescent="0.35">
      <c r="N191" s="3">
        <f t="shared" si="47"/>
        <v>0</v>
      </c>
      <c r="O191" s="3">
        <f t="shared" si="48"/>
        <v>0</v>
      </c>
      <c r="P191" s="3">
        <f t="shared" si="49"/>
        <v>0</v>
      </c>
      <c r="Q191" s="3">
        <f t="shared" si="50"/>
        <v>0</v>
      </c>
      <c r="R191" s="8">
        <v>213304</v>
      </c>
      <c r="S191" s="1">
        <v>211304</v>
      </c>
      <c r="T191" s="1" t="s">
        <v>253</v>
      </c>
      <c r="U191" s="1" t="s">
        <v>253</v>
      </c>
      <c r="V191" s="1" t="s">
        <v>253</v>
      </c>
      <c r="W191" s="1"/>
      <c r="X191" s="9">
        <f t="shared" si="51"/>
        <v>211304</v>
      </c>
    </row>
    <row r="192" spans="14:24" x14ac:dyDescent="0.35">
      <c r="N192" s="3">
        <f t="shared" si="47"/>
        <v>0</v>
      </c>
      <c r="O192" s="3">
        <f t="shared" si="48"/>
        <v>0</v>
      </c>
      <c r="P192" s="3">
        <f t="shared" si="49"/>
        <v>0</v>
      </c>
      <c r="Q192" s="3">
        <f t="shared" si="50"/>
        <v>0</v>
      </c>
      <c r="R192" s="8">
        <v>213304</v>
      </c>
      <c r="S192" s="1">
        <v>213401</v>
      </c>
      <c r="T192" s="1" t="s">
        <v>253</v>
      </c>
      <c r="U192" s="1" t="s">
        <v>253</v>
      </c>
      <c r="V192" s="1" t="s">
        <v>253</v>
      </c>
      <c r="W192" s="1"/>
      <c r="X192" s="9">
        <f t="shared" si="51"/>
        <v>213401</v>
      </c>
    </row>
    <row r="193" spans="14:24" x14ac:dyDescent="0.35">
      <c r="N193" s="3">
        <f t="shared" si="47"/>
        <v>0</v>
      </c>
      <c r="O193" s="3">
        <f t="shared" si="48"/>
        <v>0</v>
      </c>
      <c r="P193" s="3">
        <f t="shared" si="49"/>
        <v>0</v>
      </c>
      <c r="Q193" s="3">
        <f t="shared" si="50"/>
        <v>0</v>
      </c>
      <c r="R193" s="8">
        <v>213101</v>
      </c>
      <c r="S193" s="1">
        <v>213303</v>
      </c>
      <c r="T193" s="1">
        <v>213304</v>
      </c>
      <c r="U193" s="1" t="s">
        <v>253</v>
      </c>
      <c r="V193" s="1" t="s">
        <v>253</v>
      </c>
      <c r="W193" s="1"/>
      <c r="X193" s="9" t="str">
        <f t="shared" si="51"/>
        <v>213303,213304</v>
      </c>
    </row>
    <row r="194" spans="14:24" x14ac:dyDescent="0.35">
      <c r="N194" s="3">
        <f t="shared" si="47"/>
        <v>0</v>
      </c>
      <c r="O194" s="3">
        <f t="shared" si="48"/>
        <v>0</v>
      </c>
      <c r="P194" s="3">
        <f t="shared" si="49"/>
        <v>0</v>
      </c>
      <c r="Q194" s="3">
        <f t="shared" si="50"/>
        <v>0</v>
      </c>
      <c r="R194" s="8">
        <v>213101</v>
      </c>
      <c r="S194" s="1">
        <v>212304</v>
      </c>
      <c r="T194" s="1" t="s">
        <v>253</v>
      </c>
      <c r="U194" s="1" t="s">
        <v>253</v>
      </c>
      <c r="V194" s="1" t="s">
        <v>253</v>
      </c>
      <c r="W194" s="1"/>
      <c r="X194" s="9">
        <f t="shared" si="51"/>
        <v>212304</v>
      </c>
    </row>
    <row r="195" spans="14:24" x14ac:dyDescent="0.35">
      <c r="N195" s="3">
        <f t="shared" si="47"/>
        <v>0</v>
      </c>
      <c r="O195" s="3">
        <f t="shared" si="48"/>
        <v>0</v>
      </c>
      <c r="P195" s="3">
        <f t="shared" si="49"/>
        <v>0</v>
      </c>
      <c r="Q195" s="3">
        <f t="shared" si="50"/>
        <v>0</v>
      </c>
      <c r="R195" s="8">
        <v>213101</v>
      </c>
      <c r="S195" s="1">
        <v>212302</v>
      </c>
      <c r="T195" s="1" t="s">
        <v>253</v>
      </c>
      <c r="U195" s="1" t="s">
        <v>253</v>
      </c>
      <c r="V195" s="1" t="s">
        <v>253</v>
      </c>
      <c r="W195" s="1"/>
      <c r="X195" s="9">
        <f t="shared" si="51"/>
        <v>212302</v>
      </c>
    </row>
    <row r="196" spans="14:24" x14ac:dyDescent="0.35">
      <c r="N196" s="3">
        <f t="shared" ref="N196:N222" si="52">G196</f>
        <v>0</v>
      </c>
      <c r="O196" s="3">
        <f t="shared" ref="O196:O222" si="53">H196</f>
        <v>0</v>
      </c>
      <c r="P196" s="3">
        <f t="shared" ref="P196:P222" si="54">N196</f>
        <v>0</v>
      </c>
      <c r="Q196" s="3">
        <f t="shared" ref="Q196:Q222" si="55">N196</f>
        <v>0</v>
      </c>
      <c r="R196" s="8">
        <v>212302</v>
      </c>
      <c r="S196" s="1">
        <v>212404</v>
      </c>
      <c r="T196" s="1">
        <v>214409</v>
      </c>
      <c r="U196" s="1" t="s">
        <v>253</v>
      </c>
      <c r="V196" s="1" t="s">
        <v>253</v>
      </c>
      <c r="W196" s="1"/>
      <c r="X196" s="9" t="str">
        <f t="shared" ref="X196:X222" si="56">IF(T196="",S196,IF(U196="",S196&amp;","&amp;T196,IF(V196="",S196&amp;","&amp;T196&amp;","&amp;U196,S196&amp;","&amp;T196&amp;","&amp;U196&amp;","&amp;V196)))</f>
        <v>212404,214409</v>
      </c>
    </row>
    <row r="197" spans="14:24" x14ac:dyDescent="0.35">
      <c r="N197" s="3">
        <f t="shared" si="52"/>
        <v>0</v>
      </c>
      <c r="O197" s="3">
        <f t="shared" si="53"/>
        <v>0</v>
      </c>
      <c r="P197" s="3">
        <f t="shared" si="54"/>
        <v>0</v>
      </c>
      <c r="Q197" s="3">
        <f t="shared" si="55"/>
        <v>0</v>
      </c>
      <c r="R197" s="8">
        <v>212302</v>
      </c>
      <c r="S197" s="1">
        <v>214301</v>
      </c>
      <c r="T197" s="1" t="s">
        <v>253</v>
      </c>
      <c r="U197" s="1" t="s">
        <v>253</v>
      </c>
      <c r="V197" s="1" t="s">
        <v>253</v>
      </c>
      <c r="W197" s="1"/>
      <c r="X197" s="9">
        <f t="shared" si="56"/>
        <v>214301</v>
      </c>
    </row>
    <row r="198" spans="14:24" x14ac:dyDescent="0.35">
      <c r="N198" s="3">
        <f t="shared" si="52"/>
        <v>0</v>
      </c>
      <c r="O198" s="3">
        <f t="shared" si="53"/>
        <v>0</v>
      </c>
      <c r="P198" s="3">
        <f t="shared" si="54"/>
        <v>0</v>
      </c>
      <c r="Q198" s="3">
        <f t="shared" si="55"/>
        <v>0</v>
      </c>
      <c r="R198" s="8">
        <v>212302</v>
      </c>
      <c r="S198" s="1">
        <v>213101</v>
      </c>
      <c r="T198" s="1" t="s">
        <v>253</v>
      </c>
      <c r="U198" s="1" t="s">
        <v>253</v>
      </c>
      <c r="V198" s="1" t="s">
        <v>253</v>
      </c>
      <c r="W198" s="1"/>
      <c r="X198" s="9">
        <f t="shared" si="56"/>
        <v>213101</v>
      </c>
    </row>
    <row r="199" spans="14:24" x14ac:dyDescent="0.35">
      <c r="N199" s="3">
        <f t="shared" si="52"/>
        <v>0</v>
      </c>
      <c r="O199" s="3">
        <f t="shared" si="53"/>
        <v>0</v>
      </c>
      <c r="P199" s="3">
        <f t="shared" si="54"/>
        <v>0</v>
      </c>
      <c r="Q199" s="3">
        <f t="shared" si="55"/>
        <v>0</v>
      </c>
      <c r="R199" s="8">
        <v>212204</v>
      </c>
      <c r="S199" s="1">
        <v>211304</v>
      </c>
      <c r="T199" s="1">
        <v>212304</v>
      </c>
      <c r="U199" s="1" t="s">
        <v>253</v>
      </c>
      <c r="V199" s="1" t="s">
        <v>253</v>
      </c>
      <c r="W199" s="1"/>
      <c r="X199" s="9" t="str">
        <f t="shared" si="56"/>
        <v>211304,212304</v>
      </c>
    </row>
    <row r="200" spans="14:24" x14ac:dyDescent="0.35">
      <c r="N200" s="3">
        <f t="shared" si="52"/>
        <v>0</v>
      </c>
      <c r="O200" s="3">
        <f t="shared" si="53"/>
        <v>0</v>
      </c>
      <c r="P200" s="3">
        <f t="shared" si="54"/>
        <v>0</v>
      </c>
      <c r="Q200" s="3">
        <f t="shared" si="55"/>
        <v>0</v>
      </c>
      <c r="R200" s="8">
        <v>212204</v>
      </c>
      <c r="S200" s="1">
        <v>212302</v>
      </c>
      <c r="T200" s="1" t="s">
        <v>253</v>
      </c>
      <c r="U200" s="1" t="s">
        <v>253</v>
      </c>
      <c r="V200" s="1" t="s">
        <v>253</v>
      </c>
      <c r="W200" s="1"/>
      <c r="X200" s="9">
        <f t="shared" si="56"/>
        <v>212302</v>
      </c>
    </row>
    <row r="201" spans="14:24" x14ac:dyDescent="0.35">
      <c r="N201" s="3">
        <f t="shared" si="52"/>
        <v>0</v>
      </c>
      <c r="O201" s="3">
        <f t="shared" si="53"/>
        <v>0</v>
      </c>
      <c r="P201" s="3">
        <f t="shared" si="54"/>
        <v>0</v>
      </c>
      <c r="Q201" s="3">
        <f t="shared" si="55"/>
        <v>0</v>
      </c>
      <c r="R201" s="8">
        <v>212204</v>
      </c>
      <c r="S201" s="1">
        <v>212202</v>
      </c>
      <c r="T201" s="1" t="s">
        <v>253</v>
      </c>
      <c r="U201" s="1" t="s">
        <v>253</v>
      </c>
      <c r="V201" s="1" t="s">
        <v>253</v>
      </c>
      <c r="W201" s="1"/>
      <c r="X201" s="9">
        <f t="shared" si="56"/>
        <v>212202</v>
      </c>
    </row>
    <row r="202" spans="14:24" x14ac:dyDescent="0.35">
      <c r="N202" s="3">
        <f t="shared" si="52"/>
        <v>0</v>
      </c>
      <c r="O202" s="3">
        <f t="shared" si="53"/>
        <v>0</v>
      </c>
      <c r="P202" s="3">
        <f t="shared" si="54"/>
        <v>0</v>
      </c>
      <c r="Q202" s="3">
        <f t="shared" si="55"/>
        <v>0</v>
      </c>
      <c r="R202" s="8">
        <v>212202</v>
      </c>
      <c r="S202" s="1">
        <v>213401</v>
      </c>
      <c r="T202" s="1">
        <v>213203</v>
      </c>
      <c r="U202" s="1" t="s">
        <v>253</v>
      </c>
      <c r="V202" s="1" t="s">
        <v>253</v>
      </c>
      <c r="W202" s="1"/>
      <c r="X202" s="9" t="str">
        <f t="shared" si="56"/>
        <v>213401,213203</v>
      </c>
    </row>
    <row r="203" spans="14:24" x14ac:dyDescent="0.35">
      <c r="N203" s="3">
        <f t="shared" si="52"/>
        <v>0</v>
      </c>
      <c r="O203" s="3">
        <f t="shared" si="53"/>
        <v>0</v>
      </c>
      <c r="P203" s="3">
        <f t="shared" si="54"/>
        <v>0</v>
      </c>
      <c r="Q203" s="3">
        <f t="shared" si="55"/>
        <v>0</v>
      </c>
      <c r="R203" s="8">
        <v>212202</v>
      </c>
      <c r="S203" s="1">
        <v>212407</v>
      </c>
      <c r="T203" s="1" t="s">
        <v>253</v>
      </c>
      <c r="U203" s="1" t="s">
        <v>253</v>
      </c>
      <c r="V203" s="1" t="s">
        <v>253</v>
      </c>
      <c r="W203" s="1"/>
      <c r="X203" s="9">
        <f t="shared" si="56"/>
        <v>212407</v>
      </c>
    </row>
    <row r="204" spans="14:24" x14ac:dyDescent="0.35">
      <c r="N204" s="3">
        <f t="shared" si="52"/>
        <v>0</v>
      </c>
      <c r="O204" s="3">
        <f t="shared" si="53"/>
        <v>0</v>
      </c>
      <c r="P204" s="3">
        <f t="shared" si="54"/>
        <v>0</v>
      </c>
      <c r="Q204" s="3">
        <f t="shared" si="55"/>
        <v>0</v>
      </c>
      <c r="R204" s="8">
        <v>212202</v>
      </c>
      <c r="S204" s="1">
        <v>212204</v>
      </c>
      <c r="T204" s="1" t="s">
        <v>253</v>
      </c>
      <c r="U204" s="1" t="s">
        <v>253</v>
      </c>
      <c r="V204" s="1" t="s">
        <v>253</v>
      </c>
      <c r="W204" s="1"/>
      <c r="X204" s="9">
        <f t="shared" si="56"/>
        <v>212204</v>
      </c>
    </row>
    <row r="205" spans="14:24" x14ac:dyDescent="0.35">
      <c r="N205" s="3">
        <f t="shared" si="52"/>
        <v>0</v>
      </c>
      <c r="O205" s="3">
        <f t="shared" si="53"/>
        <v>0</v>
      </c>
      <c r="P205" s="3">
        <f t="shared" si="54"/>
        <v>0</v>
      </c>
      <c r="Q205" s="3">
        <f t="shared" si="55"/>
        <v>0</v>
      </c>
      <c r="R205" s="8">
        <v>212304</v>
      </c>
      <c r="S205" s="1">
        <v>211304</v>
      </c>
      <c r="T205" s="1">
        <v>212204</v>
      </c>
      <c r="U205" s="1" t="s">
        <v>253</v>
      </c>
      <c r="V205" s="1" t="s">
        <v>253</v>
      </c>
      <c r="W205" s="1"/>
      <c r="X205" s="9" t="str">
        <f t="shared" si="56"/>
        <v>211304,212204</v>
      </c>
    </row>
    <row r="206" spans="14:24" x14ac:dyDescent="0.35">
      <c r="N206" s="3">
        <f t="shared" si="52"/>
        <v>0</v>
      </c>
      <c r="O206" s="3">
        <f t="shared" si="53"/>
        <v>0</v>
      </c>
      <c r="P206" s="3">
        <f t="shared" si="54"/>
        <v>0</v>
      </c>
      <c r="Q206" s="3">
        <f t="shared" si="55"/>
        <v>0</v>
      </c>
      <c r="R206" s="8">
        <v>212304</v>
      </c>
      <c r="S206" s="1">
        <v>213101</v>
      </c>
      <c r="T206" s="1" t="s">
        <v>253</v>
      </c>
      <c r="U206" s="1" t="s">
        <v>253</v>
      </c>
      <c r="V206" s="1" t="s">
        <v>253</v>
      </c>
      <c r="W206" s="1"/>
      <c r="X206" s="9">
        <f t="shared" si="56"/>
        <v>213101</v>
      </c>
    </row>
    <row r="207" spans="14:24" x14ac:dyDescent="0.35">
      <c r="N207" s="3">
        <f t="shared" si="52"/>
        <v>0</v>
      </c>
      <c r="O207" s="3">
        <f t="shared" si="53"/>
        <v>0</v>
      </c>
      <c r="P207" s="3">
        <f t="shared" si="54"/>
        <v>0</v>
      </c>
      <c r="Q207" s="3">
        <f t="shared" si="55"/>
        <v>0</v>
      </c>
      <c r="R207" s="8">
        <v>212304</v>
      </c>
      <c r="S207" s="1">
        <v>214302</v>
      </c>
      <c r="T207" s="1" t="s">
        <v>253</v>
      </c>
      <c r="U207" s="1" t="s">
        <v>253</v>
      </c>
      <c r="V207" s="1" t="s">
        <v>253</v>
      </c>
      <c r="W207" s="1"/>
      <c r="X207" s="9">
        <f t="shared" si="56"/>
        <v>214302</v>
      </c>
    </row>
    <row r="208" spans="14:24" x14ac:dyDescent="0.35">
      <c r="N208" s="3">
        <f t="shared" si="52"/>
        <v>0</v>
      </c>
      <c r="O208" s="3">
        <f t="shared" si="53"/>
        <v>0</v>
      </c>
      <c r="P208" s="3">
        <f t="shared" si="54"/>
        <v>0</v>
      </c>
      <c r="Q208" s="3">
        <f t="shared" si="55"/>
        <v>0</v>
      </c>
      <c r="R208" s="8">
        <v>211304</v>
      </c>
      <c r="S208" s="1">
        <v>212304</v>
      </c>
      <c r="T208" s="1">
        <v>212204</v>
      </c>
      <c r="U208" s="1" t="s">
        <v>253</v>
      </c>
      <c r="V208" s="1" t="s">
        <v>253</v>
      </c>
      <c r="W208" s="1"/>
      <c r="X208" s="9" t="str">
        <f t="shared" si="56"/>
        <v>212304,212204</v>
      </c>
    </row>
    <row r="209" spans="14:24" x14ac:dyDescent="0.35">
      <c r="N209" s="3">
        <f t="shared" si="52"/>
        <v>0</v>
      </c>
      <c r="O209" s="3">
        <f t="shared" si="53"/>
        <v>0</v>
      </c>
      <c r="P209" s="3">
        <f t="shared" si="54"/>
        <v>0</v>
      </c>
      <c r="Q209" s="3">
        <f t="shared" si="55"/>
        <v>0</v>
      </c>
      <c r="R209" s="8">
        <v>211304</v>
      </c>
      <c r="S209" s="1">
        <v>213304</v>
      </c>
      <c r="T209" s="1" t="s">
        <v>253</v>
      </c>
      <c r="U209" s="1" t="s">
        <v>253</v>
      </c>
      <c r="V209" s="1" t="s">
        <v>253</v>
      </c>
      <c r="W209" s="1"/>
      <c r="X209" s="9">
        <f t="shared" si="56"/>
        <v>213304</v>
      </c>
    </row>
    <row r="210" spans="14:24" x14ac:dyDescent="0.35">
      <c r="N210" s="3">
        <f t="shared" si="52"/>
        <v>0</v>
      </c>
      <c r="O210" s="3">
        <f t="shared" si="53"/>
        <v>0</v>
      </c>
      <c r="P210" s="3">
        <f t="shared" si="54"/>
        <v>0</v>
      </c>
      <c r="Q210" s="3">
        <f t="shared" si="55"/>
        <v>0</v>
      </c>
      <c r="R210" s="8">
        <v>211304</v>
      </c>
      <c r="S210" s="1">
        <v>213203</v>
      </c>
      <c r="T210" s="1" t="s">
        <v>253</v>
      </c>
      <c r="U210" s="1" t="s">
        <v>253</v>
      </c>
      <c r="V210" s="1" t="s">
        <v>253</v>
      </c>
      <c r="W210" s="1"/>
      <c r="X210" s="9">
        <f t="shared" si="56"/>
        <v>213203</v>
      </c>
    </row>
    <row r="211" spans="14:24" x14ac:dyDescent="0.35">
      <c r="N211" s="3">
        <f t="shared" si="52"/>
        <v>0</v>
      </c>
      <c r="O211" s="3">
        <f t="shared" si="53"/>
        <v>0</v>
      </c>
      <c r="P211" s="3">
        <f t="shared" si="54"/>
        <v>0</v>
      </c>
      <c r="Q211" s="3">
        <f t="shared" si="55"/>
        <v>0</v>
      </c>
      <c r="R211" s="8">
        <v>214204</v>
      </c>
      <c r="S211" s="1">
        <v>214302</v>
      </c>
      <c r="T211" s="1">
        <v>213404</v>
      </c>
      <c r="U211" s="1" t="s">
        <v>253</v>
      </c>
      <c r="V211" s="1" t="s">
        <v>253</v>
      </c>
      <c r="W211" s="1"/>
      <c r="X211" s="9" t="str">
        <f t="shared" si="56"/>
        <v>214302,213404</v>
      </c>
    </row>
    <row r="212" spans="14:24" x14ac:dyDescent="0.35">
      <c r="N212" s="3">
        <f t="shared" si="52"/>
        <v>0</v>
      </c>
      <c r="O212" s="3">
        <f t="shared" si="53"/>
        <v>0</v>
      </c>
      <c r="P212" s="3">
        <f t="shared" si="54"/>
        <v>0</v>
      </c>
      <c r="Q212" s="3">
        <f t="shared" si="55"/>
        <v>0</v>
      </c>
      <c r="R212" s="8">
        <v>214204</v>
      </c>
      <c r="S212" s="1">
        <v>213401</v>
      </c>
      <c r="T212" s="1" t="s">
        <v>253</v>
      </c>
      <c r="U212" s="1" t="s">
        <v>253</v>
      </c>
      <c r="V212" s="1" t="s">
        <v>253</v>
      </c>
      <c r="W212" s="1"/>
      <c r="X212" s="9">
        <f t="shared" si="56"/>
        <v>213401</v>
      </c>
    </row>
    <row r="213" spans="14:24" x14ac:dyDescent="0.35">
      <c r="N213" s="3">
        <f t="shared" si="52"/>
        <v>0</v>
      </c>
      <c r="O213" s="3">
        <f t="shared" si="53"/>
        <v>0</v>
      </c>
      <c r="P213" s="3">
        <f t="shared" si="54"/>
        <v>0</v>
      </c>
      <c r="Q213" s="3">
        <f t="shared" si="55"/>
        <v>0</v>
      </c>
      <c r="R213" s="8">
        <v>214204</v>
      </c>
      <c r="S213" s="1">
        <v>214301</v>
      </c>
      <c r="T213" s="1" t="s">
        <v>253</v>
      </c>
      <c r="U213" s="1" t="s">
        <v>253</v>
      </c>
      <c r="V213" s="1" t="s">
        <v>253</v>
      </c>
      <c r="W213" s="1"/>
      <c r="X213" s="9">
        <f t="shared" si="56"/>
        <v>214301</v>
      </c>
    </row>
    <row r="214" spans="14:24" x14ac:dyDescent="0.35">
      <c r="N214" s="3">
        <f t="shared" si="52"/>
        <v>0</v>
      </c>
      <c r="O214" s="3">
        <f t="shared" si="53"/>
        <v>0</v>
      </c>
      <c r="P214" s="3">
        <f t="shared" si="54"/>
        <v>0</v>
      </c>
      <c r="Q214" s="3">
        <f t="shared" si="55"/>
        <v>0</v>
      </c>
      <c r="R214" s="8">
        <v>214301</v>
      </c>
      <c r="S214" s="1">
        <v>213414</v>
      </c>
      <c r="T214" s="1">
        <v>211404</v>
      </c>
      <c r="U214" s="1" t="s">
        <v>253</v>
      </c>
      <c r="V214" s="1" t="s">
        <v>253</v>
      </c>
      <c r="W214" s="1"/>
      <c r="X214" s="9" t="str">
        <f t="shared" si="56"/>
        <v>213414,211404</v>
      </c>
    </row>
    <row r="215" spans="14:24" x14ac:dyDescent="0.35">
      <c r="N215" s="3">
        <f t="shared" si="52"/>
        <v>0</v>
      </c>
      <c r="O215" s="3">
        <f t="shared" si="53"/>
        <v>0</v>
      </c>
      <c r="P215" s="3">
        <f t="shared" si="54"/>
        <v>0</v>
      </c>
      <c r="Q215" s="3">
        <f t="shared" si="55"/>
        <v>0</v>
      </c>
      <c r="R215" s="8">
        <v>214301</v>
      </c>
      <c r="S215" s="1">
        <v>212302</v>
      </c>
      <c r="T215" s="1" t="s">
        <v>253</v>
      </c>
      <c r="U215" s="1" t="s">
        <v>253</v>
      </c>
      <c r="V215" s="1" t="s">
        <v>253</v>
      </c>
      <c r="W215" s="1"/>
      <c r="X215" s="9">
        <f t="shared" si="56"/>
        <v>212302</v>
      </c>
    </row>
    <row r="216" spans="14:24" x14ac:dyDescent="0.35">
      <c r="N216" s="3">
        <f t="shared" si="52"/>
        <v>0</v>
      </c>
      <c r="O216" s="3">
        <f t="shared" si="53"/>
        <v>0</v>
      </c>
      <c r="P216" s="3">
        <f t="shared" si="54"/>
        <v>0</v>
      </c>
      <c r="Q216" s="3">
        <f t="shared" si="55"/>
        <v>0</v>
      </c>
      <c r="R216" s="8">
        <v>214301</v>
      </c>
      <c r="S216" s="1">
        <v>214204</v>
      </c>
      <c r="T216" s="1" t="s">
        <v>253</v>
      </c>
      <c r="U216" s="1" t="s">
        <v>253</v>
      </c>
      <c r="V216" s="1" t="s">
        <v>253</v>
      </c>
      <c r="W216" s="1"/>
      <c r="X216" s="9">
        <f t="shared" si="56"/>
        <v>214204</v>
      </c>
    </row>
    <row r="217" spans="14:24" x14ac:dyDescent="0.35">
      <c r="N217" s="3">
        <f t="shared" si="52"/>
        <v>0</v>
      </c>
      <c r="O217" s="3">
        <f t="shared" si="53"/>
        <v>0</v>
      </c>
      <c r="P217" s="3">
        <f t="shared" si="54"/>
        <v>0</v>
      </c>
      <c r="Q217" s="3">
        <f t="shared" si="55"/>
        <v>0</v>
      </c>
      <c r="R217" s="8">
        <v>214302</v>
      </c>
      <c r="S217" s="1">
        <v>214204</v>
      </c>
      <c r="T217" s="1">
        <v>213404</v>
      </c>
      <c r="U217" s="1" t="s">
        <v>253</v>
      </c>
      <c r="V217" s="1" t="s">
        <v>253</v>
      </c>
      <c r="W217" s="1"/>
      <c r="X217" s="9" t="str">
        <f t="shared" si="56"/>
        <v>214204,213404</v>
      </c>
    </row>
    <row r="218" spans="14:24" x14ac:dyDescent="0.35">
      <c r="N218" s="3">
        <f t="shared" si="52"/>
        <v>0</v>
      </c>
      <c r="O218" s="3">
        <f t="shared" si="53"/>
        <v>0</v>
      </c>
      <c r="P218" s="3">
        <f t="shared" si="54"/>
        <v>0</v>
      </c>
      <c r="Q218" s="3">
        <f t="shared" si="55"/>
        <v>0</v>
      </c>
      <c r="R218" s="8">
        <v>214302</v>
      </c>
      <c r="S218" s="1">
        <v>213203</v>
      </c>
      <c r="T218" s="1" t="s">
        <v>253</v>
      </c>
      <c r="U218" s="1" t="s">
        <v>253</v>
      </c>
      <c r="V218" s="1" t="s">
        <v>253</v>
      </c>
      <c r="W218" s="1"/>
      <c r="X218" s="9">
        <f t="shared" si="56"/>
        <v>213203</v>
      </c>
    </row>
    <row r="219" spans="14:24" x14ac:dyDescent="0.35">
      <c r="N219" s="3">
        <f t="shared" si="52"/>
        <v>0</v>
      </c>
      <c r="O219" s="3">
        <f t="shared" si="53"/>
        <v>0</v>
      </c>
      <c r="P219" s="3">
        <f t="shared" si="54"/>
        <v>0</v>
      </c>
      <c r="Q219" s="3">
        <f t="shared" si="55"/>
        <v>0</v>
      </c>
      <c r="R219" s="8">
        <v>214302</v>
      </c>
      <c r="S219" s="1">
        <v>212304</v>
      </c>
      <c r="T219" s="1" t="s">
        <v>253</v>
      </c>
      <c r="U219" s="1" t="s">
        <v>253</v>
      </c>
      <c r="V219" s="1" t="s">
        <v>253</v>
      </c>
      <c r="W219" s="1"/>
      <c r="X219" s="9">
        <f t="shared" si="56"/>
        <v>212304</v>
      </c>
    </row>
    <row r="220" spans="14:24" x14ac:dyDescent="0.35">
      <c r="N220" s="3">
        <f t="shared" si="52"/>
        <v>0</v>
      </c>
      <c r="O220" s="3">
        <f t="shared" si="53"/>
        <v>0</v>
      </c>
      <c r="P220" s="3">
        <f t="shared" si="54"/>
        <v>0</v>
      </c>
      <c r="Q220" s="3">
        <f t="shared" si="55"/>
        <v>0</v>
      </c>
      <c r="R220" s="8">
        <v>213203</v>
      </c>
      <c r="S220" s="1">
        <v>213401</v>
      </c>
      <c r="T220" s="1">
        <v>212202</v>
      </c>
      <c r="U220" s="1" t="s">
        <v>253</v>
      </c>
      <c r="V220" s="1" t="s">
        <v>253</v>
      </c>
      <c r="W220" s="1"/>
      <c r="X220" s="9" t="str">
        <f t="shared" si="56"/>
        <v>213401,212202</v>
      </c>
    </row>
    <row r="221" spans="14:24" x14ac:dyDescent="0.35">
      <c r="N221" s="3">
        <f t="shared" si="52"/>
        <v>0</v>
      </c>
      <c r="O221" s="3">
        <f t="shared" si="53"/>
        <v>0</v>
      </c>
      <c r="P221" s="3">
        <f t="shared" si="54"/>
        <v>0</v>
      </c>
      <c r="Q221" s="3">
        <f t="shared" si="55"/>
        <v>0</v>
      </c>
      <c r="R221" s="8">
        <v>213203</v>
      </c>
      <c r="S221" s="1">
        <v>214302</v>
      </c>
      <c r="T221" s="1" t="s">
        <v>253</v>
      </c>
      <c r="U221" s="1" t="s">
        <v>253</v>
      </c>
      <c r="V221" s="1" t="s">
        <v>253</v>
      </c>
      <c r="W221" s="1"/>
      <c r="X221" s="9">
        <f t="shared" si="56"/>
        <v>214302</v>
      </c>
    </row>
    <row r="222" spans="14:24" x14ac:dyDescent="0.35">
      <c r="N222" s="3">
        <f t="shared" si="52"/>
        <v>0</v>
      </c>
      <c r="O222" s="3">
        <f t="shared" si="53"/>
        <v>0</v>
      </c>
      <c r="P222" s="3">
        <f t="shared" si="54"/>
        <v>0</v>
      </c>
      <c r="Q222" s="3">
        <f t="shared" si="55"/>
        <v>0</v>
      </c>
      <c r="R222" s="8">
        <v>213203</v>
      </c>
      <c r="S222" s="1">
        <v>211304</v>
      </c>
      <c r="T222" s="1" t="s">
        <v>253</v>
      </c>
      <c r="U222" s="1" t="s">
        <v>253</v>
      </c>
      <c r="V222" s="1" t="s">
        <v>253</v>
      </c>
      <c r="W222" s="1"/>
      <c r="X222" s="9">
        <f t="shared" si="56"/>
        <v>211304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"/>
  <sheetViews>
    <sheetView workbookViewId="0">
      <pane ySplit="2" topLeftCell="A489" activePane="bottomLeft" state="frozen"/>
      <selection pane="bottomLeft" activeCell="A483" sqref="A483:J512"/>
    </sheetView>
  </sheetViews>
  <sheetFormatPr defaultRowHeight="16.5" x14ac:dyDescent="0.15"/>
  <cols>
    <col min="1" max="1" width="14.375" style="2" bestFit="1" customWidth="1"/>
    <col min="2" max="3" width="11.75" style="2" customWidth="1"/>
    <col min="4" max="4" width="9.625" style="2" bestFit="1" customWidth="1"/>
    <col min="5" max="5" width="9.25" style="2" bestFit="1" customWidth="1"/>
    <col min="6" max="6" width="9.625" style="2" customWidth="1"/>
    <col min="7" max="7" width="9.625" style="2" bestFit="1" customWidth="1"/>
    <col min="8" max="8" width="8.125" style="2" bestFit="1" customWidth="1"/>
    <col min="9" max="9" width="9.25" style="2" bestFit="1" customWidth="1"/>
    <col min="10" max="10" width="9.625" style="2" customWidth="1"/>
    <col min="11" max="16384" width="9" style="2"/>
  </cols>
  <sheetData>
    <row r="1" spans="1:10" x14ac:dyDescent="0.15">
      <c r="A1" s="2" t="s">
        <v>5</v>
      </c>
      <c r="B1" s="2" t="s">
        <v>0</v>
      </c>
      <c r="C1" s="2" t="s">
        <v>2</v>
      </c>
      <c r="D1" s="2" t="s">
        <v>26</v>
      </c>
      <c r="E1" s="2" t="s">
        <v>134</v>
      </c>
      <c r="F1" s="2" t="s">
        <v>135</v>
      </c>
      <c r="G1" s="2" t="s">
        <v>6</v>
      </c>
      <c r="H1" s="2" t="s">
        <v>4</v>
      </c>
      <c r="I1" s="2" t="s">
        <v>7</v>
      </c>
      <c r="J1" s="2" t="s">
        <v>200</v>
      </c>
    </row>
    <row r="2" spans="1:10" x14ac:dyDescent="0.15">
      <c r="A2" s="2" t="s">
        <v>9</v>
      </c>
      <c r="D2" s="2" t="s">
        <v>27</v>
      </c>
      <c r="G2" s="2" t="s">
        <v>11</v>
      </c>
      <c r="H2" s="2" t="s">
        <v>13</v>
      </c>
      <c r="I2" s="2" t="s">
        <v>12</v>
      </c>
    </row>
    <row r="3" spans="1:10" x14ac:dyDescent="0.15">
      <c r="A3" s="2" t="str">
        <f>521000&amp;B3&amp;C3</f>
        <v>52100011</v>
      </c>
      <c r="B3" s="2">
        <v>1</v>
      </c>
      <c r="C3" s="2">
        <v>1</v>
      </c>
      <c r="D3" s="2" t="s">
        <v>20</v>
      </c>
      <c r="E3" s="2" t="s">
        <v>142</v>
      </c>
      <c r="F3" s="2">
        <f>VLOOKUP($E3,数据!$G:$J,3,0)</f>
        <v>6</v>
      </c>
      <c r="G3" s="2">
        <f>VLOOKUP($E3,数据!$G:$J,2,0)</f>
        <v>7100007</v>
      </c>
      <c r="H3" s="2">
        <f>B3</f>
        <v>1</v>
      </c>
      <c r="J3" s="2" t="b">
        <f>EXACT(VLOOKUP($E3,数据!$G:$J,4,0),D3)</f>
        <v>1</v>
      </c>
    </row>
    <row r="4" spans="1:10" x14ac:dyDescent="0.15">
      <c r="A4" s="2" t="str">
        <f t="shared" ref="A4:A13" si="0">521000&amp;B4&amp;C4</f>
        <v>52100051</v>
      </c>
      <c r="B4" s="2">
        <v>5</v>
      </c>
      <c r="C4" s="2">
        <v>1</v>
      </c>
      <c r="D4" s="2" t="s">
        <v>20</v>
      </c>
      <c r="E4" s="2" t="s">
        <v>142</v>
      </c>
      <c r="F4" s="2">
        <f>VLOOKUP($E4,数据!$G:$J,3,0)</f>
        <v>6</v>
      </c>
      <c r="G4" s="2">
        <f>VLOOKUP($E4,数据!$G:$J,2,0)</f>
        <v>7100007</v>
      </c>
      <c r="H4" s="2">
        <f t="shared" ref="H4:H9" si="1">B4</f>
        <v>5</v>
      </c>
      <c r="J4" s="2" t="b">
        <f>EXACT(VLOOKUP($E4,数据!$G:$J,4,0),D4)</f>
        <v>1</v>
      </c>
    </row>
    <row r="5" spans="1:10" x14ac:dyDescent="0.15">
      <c r="A5" s="2" t="str">
        <f t="shared" si="0"/>
        <v>52100051</v>
      </c>
      <c r="B5" s="2">
        <v>5</v>
      </c>
      <c r="C5" s="2">
        <v>1</v>
      </c>
      <c r="D5" s="2" t="s">
        <v>21</v>
      </c>
      <c r="E5" s="2" t="s">
        <v>143</v>
      </c>
      <c r="F5" s="2">
        <f>VLOOKUP($E5,数据!$G:$J,3,0)</f>
        <v>6</v>
      </c>
      <c r="G5" s="2">
        <f>VLOOKUP($E5,数据!$G:$J,2,0)</f>
        <v>7100008</v>
      </c>
      <c r="H5" s="2">
        <f t="shared" si="1"/>
        <v>5</v>
      </c>
      <c r="J5" s="2" t="b">
        <f>EXACT(VLOOKUP($E5,数据!$G:$J,4,0),D5)</f>
        <v>1</v>
      </c>
    </row>
    <row r="6" spans="1:10" x14ac:dyDescent="0.15">
      <c r="A6" s="2" t="str">
        <f t="shared" si="0"/>
        <v>52100052</v>
      </c>
      <c r="B6" s="2">
        <v>5</v>
      </c>
      <c r="C6" s="2">
        <v>2</v>
      </c>
      <c r="D6" s="2" t="s">
        <v>20</v>
      </c>
      <c r="E6" s="2" t="s">
        <v>142</v>
      </c>
      <c r="F6" s="2">
        <f>VLOOKUP($E6,数据!$G:$J,3,0)</f>
        <v>6</v>
      </c>
      <c r="G6" s="2">
        <f>VLOOKUP($E6,数据!$G:$J,2,0)</f>
        <v>7100007</v>
      </c>
      <c r="H6" s="2">
        <f t="shared" ref="H6:H7" si="2">B6</f>
        <v>5</v>
      </c>
      <c r="J6" s="2" t="b">
        <f>EXACT(VLOOKUP($E6,数据!$G:$J,4,0),D6)</f>
        <v>1</v>
      </c>
    </row>
    <row r="7" spans="1:10" x14ac:dyDescent="0.15">
      <c r="A7" s="2" t="str">
        <f t="shared" si="0"/>
        <v>52100052</v>
      </c>
      <c r="B7" s="2">
        <v>5</v>
      </c>
      <c r="C7" s="2">
        <v>2</v>
      </c>
      <c r="D7" s="2" t="s">
        <v>21</v>
      </c>
      <c r="E7" s="2" t="s">
        <v>143</v>
      </c>
      <c r="F7" s="2">
        <f>VLOOKUP($E7,数据!$G:$J,3,0)</f>
        <v>6</v>
      </c>
      <c r="G7" s="2">
        <f>VLOOKUP($E7,数据!$G:$J,2,0)</f>
        <v>7100008</v>
      </c>
      <c r="H7" s="2">
        <f t="shared" si="2"/>
        <v>5</v>
      </c>
      <c r="J7" s="2" t="b">
        <f>EXACT(VLOOKUP($E7,数据!$G:$J,4,0),D7)</f>
        <v>1</v>
      </c>
    </row>
    <row r="8" spans="1:10" x14ac:dyDescent="0.15">
      <c r="A8" s="2" t="str">
        <f t="shared" si="0"/>
        <v>52100053</v>
      </c>
      <c r="B8" s="2">
        <v>5</v>
      </c>
      <c r="C8" s="2">
        <v>3</v>
      </c>
      <c r="D8" s="2" t="s">
        <v>20</v>
      </c>
      <c r="E8" s="2" t="s">
        <v>136</v>
      </c>
      <c r="F8" s="2">
        <f>VLOOKUP($E8,数据!$G:$J,3,0)</f>
        <v>1</v>
      </c>
      <c r="G8" s="2">
        <f>VLOOKUP($E8,数据!$G:$J,2,0)</f>
        <v>7100001</v>
      </c>
      <c r="H8" s="2">
        <f t="shared" si="1"/>
        <v>5</v>
      </c>
      <c r="J8" s="2" t="b">
        <f>EXACT(VLOOKUP($E8,数据!$G:$J,4,0),D8)</f>
        <v>1</v>
      </c>
    </row>
    <row r="9" spans="1:10" x14ac:dyDescent="0.15">
      <c r="A9" s="2" t="str">
        <f t="shared" si="0"/>
        <v>52100053</v>
      </c>
      <c r="B9" s="2">
        <v>5</v>
      </c>
      <c r="C9" s="2">
        <v>3</v>
      </c>
      <c r="D9" s="2" t="s">
        <v>21</v>
      </c>
      <c r="E9" s="2" t="s">
        <v>137</v>
      </c>
      <c r="F9" s="2">
        <f>VLOOKUP($E9,数据!$G:$J,3,0)</f>
        <v>1</v>
      </c>
      <c r="G9" s="2">
        <f>VLOOKUP($E9,数据!$G:$J,2,0)</f>
        <v>7100002</v>
      </c>
      <c r="H9" s="2">
        <f t="shared" si="1"/>
        <v>5</v>
      </c>
      <c r="J9" s="2" t="b">
        <f>EXACT(VLOOKUP($E9,数据!$G:$J,4,0),D9)</f>
        <v>1</v>
      </c>
    </row>
    <row r="10" spans="1:10" x14ac:dyDescent="0.15">
      <c r="A10" s="2" t="str">
        <f t="shared" si="0"/>
        <v>52100054</v>
      </c>
      <c r="B10" s="2">
        <v>5</v>
      </c>
      <c r="C10" s="2">
        <v>4</v>
      </c>
      <c r="D10" s="2" t="s">
        <v>20</v>
      </c>
      <c r="E10" s="2" t="s">
        <v>136</v>
      </c>
      <c r="F10" s="2">
        <f>VLOOKUP($E10,数据!$G:$J,3,0)</f>
        <v>1</v>
      </c>
      <c r="G10" s="2">
        <f>VLOOKUP($E10,数据!$G:$J,2,0)</f>
        <v>7100001</v>
      </c>
      <c r="H10" s="2">
        <f t="shared" ref="H10:H13" si="3">B10</f>
        <v>5</v>
      </c>
      <c r="J10" s="2" t="b">
        <f>EXACT(VLOOKUP($E10,数据!$G:$J,4,0),D10)</f>
        <v>1</v>
      </c>
    </row>
    <row r="11" spans="1:10" x14ac:dyDescent="0.15">
      <c r="A11" s="2" t="str">
        <f t="shared" si="0"/>
        <v>52100054</v>
      </c>
      <c r="B11" s="2">
        <v>5</v>
      </c>
      <c r="C11" s="2">
        <v>4</v>
      </c>
      <c r="D11" s="2" t="s">
        <v>21</v>
      </c>
      <c r="E11" s="2" t="s">
        <v>137</v>
      </c>
      <c r="F11" s="2">
        <f>VLOOKUP($E11,数据!$G:$J,3,0)</f>
        <v>1</v>
      </c>
      <c r="G11" s="2">
        <f>VLOOKUP($E11,数据!$G:$J,2,0)</f>
        <v>7100002</v>
      </c>
      <c r="H11" s="2">
        <f t="shared" si="3"/>
        <v>5</v>
      </c>
      <c r="J11" s="2" t="b">
        <f>EXACT(VLOOKUP($E11,数据!$G:$J,4,0),D11)</f>
        <v>1</v>
      </c>
    </row>
    <row r="12" spans="1:10" x14ac:dyDescent="0.15">
      <c r="A12" s="2" t="str">
        <f t="shared" si="0"/>
        <v>52100055</v>
      </c>
      <c r="B12" s="2">
        <v>5</v>
      </c>
      <c r="C12" s="2">
        <v>5</v>
      </c>
      <c r="D12" s="2" t="s">
        <v>20</v>
      </c>
      <c r="E12" s="2" t="s">
        <v>136</v>
      </c>
      <c r="F12" s="2">
        <f>VLOOKUP($E12,数据!$G:$J,3,0)</f>
        <v>1</v>
      </c>
      <c r="G12" s="2">
        <f>VLOOKUP($E12,数据!$G:$J,2,0)</f>
        <v>7100001</v>
      </c>
      <c r="H12" s="2">
        <f t="shared" si="3"/>
        <v>5</v>
      </c>
      <c r="J12" s="2" t="b">
        <f>EXACT(VLOOKUP($E12,数据!$G:$J,4,0),D12)</f>
        <v>1</v>
      </c>
    </row>
    <row r="13" spans="1:10" x14ac:dyDescent="0.15">
      <c r="A13" s="2" t="str">
        <f t="shared" si="0"/>
        <v>52100055</v>
      </c>
      <c r="B13" s="2">
        <v>5</v>
      </c>
      <c r="C13" s="2">
        <v>5</v>
      </c>
      <c r="D13" s="2" t="s">
        <v>21</v>
      </c>
      <c r="E13" s="2" t="s">
        <v>137</v>
      </c>
      <c r="F13" s="2">
        <f>VLOOKUP($E13,数据!$G:$J,3,0)</f>
        <v>1</v>
      </c>
      <c r="G13" s="2">
        <f>VLOOKUP($E13,数据!$G:$J,2,0)</f>
        <v>7100002</v>
      </c>
      <c r="H13" s="2">
        <f t="shared" si="3"/>
        <v>5</v>
      </c>
      <c r="J13" s="2" t="b">
        <f>EXACT(VLOOKUP($E13,数据!$G:$J,4,0),D13)</f>
        <v>1</v>
      </c>
    </row>
    <row r="14" spans="1:10" x14ac:dyDescent="0.15">
      <c r="A14" s="2" t="str">
        <f>52100&amp;B14&amp;C14</f>
        <v>52100101</v>
      </c>
      <c r="B14" s="2">
        <v>10</v>
      </c>
      <c r="C14" s="2">
        <v>1</v>
      </c>
      <c r="D14" s="2" t="s">
        <v>20</v>
      </c>
      <c r="E14" s="2" t="s">
        <v>148</v>
      </c>
      <c r="F14" s="2">
        <f>VLOOKUP($E14,数据!$G:$J,3,0)</f>
        <v>7</v>
      </c>
      <c r="G14" s="2">
        <f>VLOOKUP($E14,数据!$G:$J,2,0)</f>
        <v>7100013</v>
      </c>
      <c r="H14" s="2">
        <f t="shared" ref="H14:H35" si="4">B14</f>
        <v>10</v>
      </c>
      <c r="J14" s="2" t="b">
        <f>EXACT(VLOOKUP($E14,数据!$G:$J,4,0),D14)</f>
        <v>1</v>
      </c>
    </row>
    <row r="15" spans="1:10" x14ac:dyDescent="0.15">
      <c r="A15" s="2" t="str">
        <f t="shared" ref="A15:A78" si="5">52100&amp;B15&amp;C15</f>
        <v>52100101</v>
      </c>
      <c r="B15" s="2">
        <v>10</v>
      </c>
      <c r="C15" s="2">
        <v>1</v>
      </c>
      <c r="D15" s="2" t="s">
        <v>21</v>
      </c>
      <c r="E15" s="2" t="s">
        <v>149</v>
      </c>
      <c r="F15" s="2">
        <f>VLOOKUP($E15,数据!$G:$J,3,0)</f>
        <v>7</v>
      </c>
      <c r="G15" s="2">
        <f>VLOOKUP($E15,数据!$G:$J,2,0)</f>
        <v>7100014</v>
      </c>
      <c r="H15" s="2">
        <f t="shared" si="4"/>
        <v>10</v>
      </c>
      <c r="J15" s="2" t="b">
        <f>EXACT(VLOOKUP($E15,数据!$G:$J,4,0),D15)</f>
        <v>1</v>
      </c>
    </row>
    <row r="16" spans="1:10" x14ac:dyDescent="0.15">
      <c r="A16" s="2" t="str">
        <f t="shared" si="5"/>
        <v>52100101</v>
      </c>
      <c r="B16" s="2">
        <v>10</v>
      </c>
      <c r="C16" s="2">
        <v>1</v>
      </c>
      <c r="D16" s="2" t="s">
        <v>22</v>
      </c>
      <c r="E16" s="2" t="s">
        <v>150</v>
      </c>
      <c r="F16" s="2">
        <f>VLOOKUP($E16,数据!$G:$J,3,0)</f>
        <v>7</v>
      </c>
      <c r="G16" s="2">
        <f>VLOOKUP($E16,数据!$G:$J,2,0)</f>
        <v>7100015</v>
      </c>
      <c r="H16" s="2">
        <f t="shared" si="4"/>
        <v>10</v>
      </c>
      <c r="J16" s="2" t="b">
        <f>EXACT(VLOOKUP($E16,数据!$G:$J,4,0),D16)</f>
        <v>1</v>
      </c>
    </row>
    <row r="17" spans="1:10" x14ac:dyDescent="0.15">
      <c r="A17" s="2" t="str">
        <f t="shared" si="5"/>
        <v>52100101</v>
      </c>
      <c r="B17" s="2">
        <v>10</v>
      </c>
      <c r="C17" s="2">
        <v>1</v>
      </c>
      <c r="D17" s="2" t="s">
        <v>23</v>
      </c>
      <c r="E17" s="2" t="s">
        <v>151</v>
      </c>
      <c r="F17" s="2">
        <f>VLOOKUP($E17,数据!$G:$J,3,0)</f>
        <v>7</v>
      </c>
      <c r="G17" s="2">
        <f>VLOOKUP($E17,数据!$G:$J,2,0)</f>
        <v>7100016</v>
      </c>
      <c r="H17" s="2">
        <f t="shared" si="4"/>
        <v>10</v>
      </c>
      <c r="J17" s="2" t="b">
        <f>EXACT(VLOOKUP($E17,数据!$G:$J,4,0),D17)</f>
        <v>1</v>
      </c>
    </row>
    <row r="18" spans="1:10" x14ac:dyDescent="0.15">
      <c r="A18" s="2" t="str">
        <f t="shared" si="5"/>
        <v>52100101</v>
      </c>
      <c r="B18" s="2">
        <v>10</v>
      </c>
      <c r="C18" s="2">
        <v>1</v>
      </c>
      <c r="D18" s="2" t="s">
        <v>24</v>
      </c>
      <c r="E18" s="2" t="s">
        <v>152</v>
      </c>
      <c r="F18" s="2">
        <f>VLOOKUP($E18,数据!$G:$J,3,0)</f>
        <v>7</v>
      </c>
      <c r="G18" s="2">
        <f>VLOOKUP($E18,数据!$G:$J,2,0)</f>
        <v>7100017</v>
      </c>
      <c r="H18" s="2">
        <f t="shared" si="4"/>
        <v>10</v>
      </c>
      <c r="J18" s="2" t="b">
        <f>EXACT(VLOOKUP($E18,数据!$G:$J,4,0),D18)</f>
        <v>1</v>
      </c>
    </row>
    <row r="19" spans="1:10" x14ac:dyDescent="0.15">
      <c r="A19" s="2" t="str">
        <f t="shared" si="5"/>
        <v>52100101</v>
      </c>
      <c r="B19" s="2">
        <v>10</v>
      </c>
      <c r="C19" s="2">
        <v>1</v>
      </c>
      <c r="D19" s="2" t="s">
        <v>25</v>
      </c>
      <c r="E19" s="2" t="s">
        <v>153</v>
      </c>
      <c r="F19" s="2">
        <f>VLOOKUP($E19,数据!$G:$J,3,0)</f>
        <v>7</v>
      </c>
      <c r="G19" s="2">
        <f>VLOOKUP($E19,数据!$G:$J,2,0)</f>
        <v>7100018</v>
      </c>
      <c r="H19" s="2">
        <f t="shared" si="4"/>
        <v>10</v>
      </c>
      <c r="J19" s="2" t="b">
        <f>EXACT(VLOOKUP($E19,数据!$G:$J,4,0),D19)</f>
        <v>1</v>
      </c>
    </row>
    <row r="20" spans="1:10" x14ac:dyDescent="0.15">
      <c r="A20" s="2" t="str">
        <f t="shared" si="5"/>
        <v>52100102</v>
      </c>
      <c r="B20" s="2">
        <v>10</v>
      </c>
      <c r="C20" s="2">
        <v>2</v>
      </c>
      <c r="D20" s="2" t="s">
        <v>20</v>
      </c>
      <c r="E20" s="2" t="s">
        <v>142</v>
      </c>
      <c r="F20" s="2">
        <f>VLOOKUP($E20,数据!$G:$J,3,0)</f>
        <v>6</v>
      </c>
      <c r="G20" s="2">
        <f>VLOOKUP($E20,数据!$G:$J,2,0)</f>
        <v>7100007</v>
      </c>
      <c r="H20" s="2">
        <f t="shared" si="4"/>
        <v>10</v>
      </c>
      <c r="J20" s="2" t="b">
        <f>EXACT(VLOOKUP($E20,数据!$G:$J,4,0),D20)</f>
        <v>1</v>
      </c>
    </row>
    <row r="21" spans="1:10" x14ac:dyDescent="0.15">
      <c r="A21" s="2" t="str">
        <f t="shared" si="5"/>
        <v>52100102</v>
      </c>
      <c r="B21" s="2">
        <v>10</v>
      </c>
      <c r="C21" s="2">
        <v>2</v>
      </c>
      <c r="D21" s="2" t="s">
        <v>21</v>
      </c>
      <c r="E21" s="2" t="s">
        <v>143</v>
      </c>
      <c r="F21" s="2">
        <f>VLOOKUP($E21,数据!$G:$J,3,0)</f>
        <v>6</v>
      </c>
      <c r="G21" s="2">
        <f>VLOOKUP($E21,数据!$G:$J,2,0)</f>
        <v>7100008</v>
      </c>
      <c r="H21" s="2">
        <f t="shared" si="4"/>
        <v>10</v>
      </c>
      <c r="J21" s="2" t="b">
        <f>EXACT(VLOOKUP($E21,数据!$G:$J,4,0),D21)</f>
        <v>1</v>
      </c>
    </row>
    <row r="22" spans="1:10" x14ac:dyDescent="0.15">
      <c r="A22" s="2" t="str">
        <f t="shared" si="5"/>
        <v>52100102</v>
      </c>
      <c r="B22" s="2">
        <v>10</v>
      </c>
      <c r="C22" s="2">
        <v>2</v>
      </c>
      <c r="D22" s="2" t="s">
        <v>22</v>
      </c>
      <c r="E22" s="2" t="s">
        <v>144</v>
      </c>
      <c r="F22" s="2">
        <f>VLOOKUP($E22,数据!$G:$J,3,0)</f>
        <v>6</v>
      </c>
      <c r="G22" s="2">
        <f>VLOOKUP($E22,数据!$G:$J,2,0)</f>
        <v>7100009</v>
      </c>
      <c r="H22" s="2">
        <f t="shared" si="4"/>
        <v>10</v>
      </c>
      <c r="J22" s="2" t="b">
        <f>EXACT(VLOOKUP($E22,数据!$G:$J,4,0),D22)</f>
        <v>1</v>
      </c>
    </row>
    <row r="23" spans="1:10" x14ac:dyDescent="0.15">
      <c r="A23" s="2" t="str">
        <f t="shared" si="5"/>
        <v>52100102</v>
      </c>
      <c r="B23" s="2">
        <v>10</v>
      </c>
      <c r="C23" s="2">
        <v>2</v>
      </c>
      <c r="D23" s="2" t="s">
        <v>23</v>
      </c>
      <c r="E23" s="2" t="s">
        <v>145</v>
      </c>
      <c r="F23" s="2">
        <f>VLOOKUP($E23,数据!$G:$J,3,0)</f>
        <v>6</v>
      </c>
      <c r="G23" s="2">
        <f>VLOOKUP($E23,数据!$G:$J,2,0)</f>
        <v>7100010</v>
      </c>
      <c r="H23" s="2">
        <f t="shared" si="4"/>
        <v>10</v>
      </c>
      <c r="J23" s="2" t="b">
        <f>EXACT(VLOOKUP($E23,数据!$G:$J,4,0),D23)</f>
        <v>1</v>
      </c>
    </row>
    <row r="24" spans="1:10" x14ac:dyDescent="0.15">
      <c r="A24" s="2" t="str">
        <f t="shared" si="5"/>
        <v>52100102</v>
      </c>
      <c r="B24" s="2">
        <v>10</v>
      </c>
      <c r="C24" s="2">
        <v>2</v>
      </c>
      <c r="D24" s="2" t="s">
        <v>24</v>
      </c>
      <c r="E24" s="2" t="s">
        <v>146</v>
      </c>
      <c r="F24" s="2">
        <f>VLOOKUP($E24,数据!$G:$J,3,0)</f>
        <v>6</v>
      </c>
      <c r="G24" s="2">
        <f>VLOOKUP($E24,数据!$G:$J,2,0)</f>
        <v>7100011</v>
      </c>
      <c r="H24" s="2">
        <f t="shared" si="4"/>
        <v>10</v>
      </c>
      <c r="J24" s="2" t="b">
        <f>EXACT(VLOOKUP($E24,数据!$G:$J,4,0),D24)</f>
        <v>1</v>
      </c>
    </row>
    <row r="25" spans="1:10" x14ac:dyDescent="0.15">
      <c r="A25" s="2" t="str">
        <f t="shared" si="5"/>
        <v>52100102</v>
      </c>
      <c r="B25" s="2">
        <v>10</v>
      </c>
      <c r="C25" s="2">
        <v>2</v>
      </c>
      <c r="D25" s="2" t="s">
        <v>25</v>
      </c>
      <c r="E25" s="2" t="s">
        <v>147</v>
      </c>
      <c r="F25" s="2">
        <f>VLOOKUP($E25,数据!$G:$J,3,0)</f>
        <v>6</v>
      </c>
      <c r="G25" s="2">
        <f>VLOOKUP($E25,数据!$G:$J,2,0)</f>
        <v>7100012</v>
      </c>
      <c r="H25" s="2">
        <f t="shared" si="4"/>
        <v>10</v>
      </c>
      <c r="J25" s="2" t="b">
        <f>EXACT(VLOOKUP($E25,数据!$G:$J,4,0),D25)</f>
        <v>1</v>
      </c>
    </row>
    <row r="26" spans="1:10" x14ac:dyDescent="0.15">
      <c r="A26" s="2" t="str">
        <f t="shared" si="5"/>
        <v>52100103</v>
      </c>
      <c r="B26" s="2">
        <v>10</v>
      </c>
      <c r="C26" s="2">
        <v>3</v>
      </c>
      <c r="D26" s="2" t="s">
        <v>20</v>
      </c>
      <c r="E26" s="2" t="s">
        <v>142</v>
      </c>
      <c r="F26" s="2">
        <f>VLOOKUP($E26,数据!$G:$J,3,0)</f>
        <v>6</v>
      </c>
      <c r="G26" s="2">
        <f>VLOOKUP($E26,数据!$G:$J,2,0)</f>
        <v>7100007</v>
      </c>
      <c r="H26" s="2">
        <f t="shared" si="4"/>
        <v>10</v>
      </c>
      <c r="J26" s="2" t="b">
        <f>EXACT(VLOOKUP($E26,数据!$G:$J,4,0),D26)</f>
        <v>1</v>
      </c>
    </row>
    <row r="27" spans="1:10" x14ac:dyDescent="0.15">
      <c r="A27" s="2" t="str">
        <f t="shared" si="5"/>
        <v>52100103</v>
      </c>
      <c r="B27" s="2">
        <v>10</v>
      </c>
      <c r="C27" s="2">
        <v>3</v>
      </c>
      <c r="D27" s="2" t="s">
        <v>21</v>
      </c>
      <c r="E27" s="2" t="s">
        <v>143</v>
      </c>
      <c r="F27" s="2">
        <f>VLOOKUP($E27,数据!$G:$J,3,0)</f>
        <v>6</v>
      </c>
      <c r="G27" s="2">
        <f>VLOOKUP($E27,数据!$G:$J,2,0)</f>
        <v>7100008</v>
      </c>
      <c r="H27" s="2">
        <f t="shared" si="4"/>
        <v>10</v>
      </c>
      <c r="J27" s="2" t="b">
        <f>EXACT(VLOOKUP($E27,数据!$G:$J,4,0),D27)</f>
        <v>1</v>
      </c>
    </row>
    <row r="28" spans="1:10" x14ac:dyDescent="0.15">
      <c r="A28" s="2" t="str">
        <f t="shared" si="5"/>
        <v>52100103</v>
      </c>
      <c r="B28" s="2">
        <v>10</v>
      </c>
      <c r="C28" s="2">
        <v>3</v>
      </c>
      <c r="D28" s="2" t="s">
        <v>22</v>
      </c>
      <c r="E28" s="2" t="s">
        <v>144</v>
      </c>
      <c r="F28" s="2">
        <f>VLOOKUP($E28,数据!$G:$J,3,0)</f>
        <v>6</v>
      </c>
      <c r="G28" s="2">
        <f>VLOOKUP($E28,数据!$G:$J,2,0)</f>
        <v>7100009</v>
      </c>
      <c r="H28" s="2">
        <f t="shared" si="4"/>
        <v>10</v>
      </c>
      <c r="J28" s="2" t="b">
        <f>EXACT(VLOOKUP($E28,数据!$G:$J,4,0),D28)</f>
        <v>1</v>
      </c>
    </row>
    <row r="29" spans="1:10" x14ac:dyDescent="0.15">
      <c r="A29" s="2" t="str">
        <f t="shared" si="5"/>
        <v>52100103</v>
      </c>
      <c r="B29" s="2">
        <v>10</v>
      </c>
      <c r="C29" s="2">
        <v>3</v>
      </c>
      <c r="D29" s="2" t="s">
        <v>23</v>
      </c>
      <c r="E29" s="2" t="s">
        <v>145</v>
      </c>
      <c r="F29" s="2">
        <f>VLOOKUP($E29,数据!$G:$J,3,0)</f>
        <v>6</v>
      </c>
      <c r="G29" s="2">
        <f>VLOOKUP($E29,数据!$G:$J,2,0)</f>
        <v>7100010</v>
      </c>
      <c r="H29" s="2">
        <f t="shared" si="4"/>
        <v>10</v>
      </c>
      <c r="J29" s="2" t="b">
        <f>EXACT(VLOOKUP($E29,数据!$G:$J,4,0),D29)</f>
        <v>1</v>
      </c>
    </row>
    <row r="30" spans="1:10" x14ac:dyDescent="0.15">
      <c r="A30" s="2" t="str">
        <f t="shared" si="5"/>
        <v>52100104</v>
      </c>
      <c r="B30" s="2">
        <v>10</v>
      </c>
      <c r="C30" s="2">
        <v>4</v>
      </c>
      <c r="D30" s="2" t="s">
        <v>20</v>
      </c>
      <c r="E30" s="2" t="s">
        <v>136</v>
      </c>
      <c r="F30" s="2">
        <f>VLOOKUP($E30,数据!$G:$J,3,0)</f>
        <v>1</v>
      </c>
      <c r="G30" s="2">
        <f>VLOOKUP($E30,数据!$G:$J,2,0)</f>
        <v>7100001</v>
      </c>
      <c r="H30" s="2">
        <f t="shared" si="4"/>
        <v>10</v>
      </c>
      <c r="J30" s="2" t="b">
        <f>EXACT(VLOOKUP($E30,数据!$G:$J,4,0),D30)</f>
        <v>1</v>
      </c>
    </row>
    <row r="31" spans="1:10" x14ac:dyDescent="0.15">
      <c r="A31" s="2" t="str">
        <f t="shared" si="5"/>
        <v>52100104</v>
      </c>
      <c r="B31" s="2">
        <v>10</v>
      </c>
      <c r="C31" s="2">
        <v>4</v>
      </c>
      <c r="D31" s="2" t="s">
        <v>21</v>
      </c>
      <c r="E31" s="2" t="s">
        <v>137</v>
      </c>
      <c r="F31" s="2">
        <f>VLOOKUP($E31,数据!$G:$J,3,0)</f>
        <v>1</v>
      </c>
      <c r="G31" s="2">
        <f>VLOOKUP($E31,数据!$G:$J,2,0)</f>
        <v>7100002</v>
      </c>
      <c r="H31" s="2">
        <f t="shared" si="4"/>
        <v>10</v>
      </c>
      <c r="J31" s="2" t="b">
        <f>EXACT(VLOOKUP($E31,数据!$G:$J,4,0),D31)</f>
        <v>1</v>
      </c>
    </row>
    <row r="32" spans="1:10" x14ac:dyDescent="0.15">
      <c r="A32" s="2" t="str">
        <f t="shared" si="5"/>
        <v>52100104</v>
      </c>
      <c r="B32" s="2">
        <v>10</v>
      </c>
      <c r="C32" s="2">
        <v>4</v>
      </c>
      <c r="D32" s="2" t="s">
        <v>22</v>
      </c>
      <c r="E32" s="2" t="s">
        <v>138</v>
      </c>
      <c r="F32" s="2">
        <f>VLOOKUP($E32,数据!$G:$J,3,0)</f>
        <v>1</v>
      </c>
      <c r="G32" s="2">
        <f>VLOOKUP($E32,数据!$G:$J,2,0)</f>
        <v>7100003</v>
      </c>
      <c r="H32" s="2">
        <f t="shared" si="4"/>
        <v>10</v>
      </c>
      <c r="J32" s="2" t="b">
        <f>EXACT(VLOOKUP($E32,数据!$G:$J,4,0),D32)</f>
        <v>1</v>
      </c>
    </row>
    <row r="33" spans="1:10" x14ac:dyDescent="0.15">
      <c r="A33" s="2" t="str">
        <f t="shared" si="5"/>
        <v>52100105</v>
      </c>
      <c r="B33" s="2">
        <v>10</v>
      </c>
      <c r="C33" s="2">
        <v>5</v>
      </c>
      <c r="D33" s="2" t="s">
        <v>20</v>
      </c>
      <c r="E33" s="2" t="s">
        <v>136</v>
      </c>
      <c r="F33" s="2">
        <f>VLOOKUP($E33,数据!$G:$J,3,0)</f>
        <v>1</v>
      </c>
      <c r="G33" s="2">
        <f>VLOOKUP($E33,数据!$G:$J,2,0)</f>
        <v>7100001</v>
      </c>
      <c r="H33" s="2">
        <f t="shared" si="4"/>
        <v>10</v>
      </c>
      <c r="J33" s="2" t="b">
        <f>EXACT(VLOOKUP($E33,数据!$G:$J,4,0),D33)</f>
        <v>1</v>
      </c>
    </row>
    <row r="34" spans="1:10" x14ac:dyDescent="0.15">
      <c r="A34" s="2" t="str">
        <f t="shared" si="5"/>
        <v>52100105</v>
      </c>
      <c r="B34" s="2">
        <v>10</v>
      </c>
      <c r="C34" s="2">
        <v>5</v>
      </c>
      <c r="D34" s="2" t="s">
        <v>21</v>
      </c>
      <c r="E34" s="2" t="s">
        <v>137</v>
      </c>
      <c r="F34" s="2">
        <f>VLOOKUP($E34,数据!$G:$J,3,0)</f>
        <v>1</v>
      </c>
      <c r="G34" s="2">
        <f>VLOOKUP($E34,数据!$G:$J,2,0)</f>
        <v>7100002</v>
      </c>
      <c r="H34" s="2">
        <f t="shared" si="4"/>
        <v>10</v>
      </c>
      <c r="J34" s="2" t="b">
        <f>EXACT(VLOOKUP($E34,数据!$G:$J,4,0),D34)</f>
        <v>1</v>
      </c>
    </row>
    <row r="35" spans="1:10" x14ac:dyDescent="0.15">
      <c r="A35" s="2" t="str">
        <f t="shared" si="5"/>
        <v>52100105</v>
      </c>
      <c r="B35" s="2">
        <v>10</v>
      </c>
      <c r="C35" s="2">
        <v>5</v>
      </c>
      <c r="D35" s="2" t="s">
        <v>22</v>
      </c>
      <c r="E35" s="2" t="s">
        <v>138</v>
      </c>
      <c r="F35" s="2">
        <f>VLOOKUP($E35,数据!$G:$J,3,0)</f>
        <v>1</v>
      </c>
      <c r="G35" s="2">
        <f>VLOOKUP($E35,数据!$G:$J,2,0)</f>
        <v>7100003</v>
      </c>
      <c r="H35" s="2">
        <f t="shared" si="4"/>
        <v>10</v>
      </c>
      <c r="J35" s="2" t="b">
        <f>EXACT(VLOOKUP($E35,数据!$G:$J,4,0),D35)</f>
        <v>1</v>
      </c>
    </row>
    <row r="36" spans="1:10" x14ac:dyDescent="0.15">
      <c r="A36" s="2" t="str">
        <f t="shared" si="5"/>
        <v>52100151</v>
      </c>
      <c r="B36" s="2">
        <v>15</v>
      </c>
      <c r="C36" s="2">
        <v>1</v>
      </c>
      <c r="D36" s="2" t="s">
        <v>20</v>
      </c>
      <c r="E36" s="2" t="s">
        <v>148</v>
      </c>
      <c r="F36" s="2">
        <f>VLOOKUP($E36,数据!$G:$J,3,0)</f>
        <v>7</v>
      </c>
      <c r="G36" s="2">
        <f>VLOOKUP($E36,数据!$G:$J,2,0)</f>
        <v>7100013</v>
      </c>
      <c r="H36" s="2">
        <f t="shared" ref="H36:H47" si="6">B36</f>
        <v>15</v>
      </c>
      <c r="J36" s="2" t="b">
        <f>EXACT(VLOOKUP($E36,数据!$G:$J,4,0),D36)</f>
        <v>1</v>
      </c>
    </row>
    <row r="37" spans="1:10" x14ac:dyDescent="0.15">
      <c r="A37" s="2" t="str">
        <f t="shared" si="5"/>
        <v>52100151</v>
      </c>
      <c r="B37" s="2">
        <v>15</v>
      </c>
      <c r="C37" s="2">
        <v>1</v>
      </c>
      <c r="D37" s="2" t="s">
        <v>21</v>
      </c>
      <c r="E37" s="2" t="s">
        <v>149</v>
      </c>
      <c r="F37" s="2">
        <f>VLOOKUP($E37,数据!$G:$J,3,0)</f>
        <v>7</v>
      </c>
      <c r="G37" s="2">
        <f>VLOOKUP($E37,数据!$G:$J,2,0)</f>
        <v>7100014</v>
      </c>
      <c r="H37" s="2">
        <f t="shared" si="6"/>
        <v>15</v>
      </c>
      <c r="J37" s="2" t="b">
        <f>EXACT(VLOOKUP($E37,数据!$G:$J,4,0),D37)</f>
        <v>1</v>
      </c>
    </row>
    <row r="38" spans="1:10" x14ac:dyDescent="0.15">
      <c r="A38" s="2" t="str">
        <f t="shared" si="5"/>
        <v>52100151</v>
      </c>
      <c r="B38" s="2">
        <v>15</v>
      </c>
      <c r="C38" s="2">
        <v>1</v>
      </c>
      <c r="D38" s="2" t="s">
        <v>22</v>
      </c>
      <c r="E38" s="2" t="s">
        <v>150</v>
      </c>
      <c r="F38" s="2">
        <f>VLOOKUP($E38,数据!$G:$J,3,0)</f>
        <v>7</v>
      </c>
      <c r="G38" s="2">
        <f>VLOOKUP($E38,数据!$G:$J,2,0)</f>
        <v>7100015</v>
      </c>
      <c r="H38" s="2">
        <f t="shared" si="6"/>
        <v>15</v>
      </c>
      <c r="J38" s="2" t="b">
        <f>EXACT(VLOOKUP($E38,数据!$G:$J,4,0),D38)</f>
        <v>1</v>
      </c>
    </row>
    <row r="39" spans="1:10" x14ac:dyDescent="0.15">
      <c r="A39" s="2" t="str">
        <f t="shared" si="5"/>
        <v>52100151</v>
      </c>
      <c r="B39" s="2">
        <v>15</v>
      </c>
      <c r="C39" s="2">
        <v>1</v>
      </c>
      <c r="D39" s="2" t="s">
        <v>23</v>
      </c>
      <c r="E39" s="2" t="s">
        <v>151</v>
      </c>
      <c r="F39" s="2">
        <f>VLOOKUP($E39,数据!$G:$J,3,0)</f>
        <v>7</v>
      </c>
      <c r="G39" s="2">
        <f>VLOOKUP($E39,数据!$G:$J,2,0)</f>
        <v>7100016</v>
      </c>
      <c r="H39" s="2">
        <f t="shared" si="6"/>
        <v>15</v>
      </c>
      <c r="J39" s="2" t="b">
        <f>EXACT(VLOOKUP($E39,数据!$G:$J,4,0),D39)</f>
        <v>1</v>
      </c>
    </row>
    <row r="40" spans="1:10" x14ac:dyDescent="0.15">
      <c r="A40" s="2" t="str">
        <f t="shared" si="5"/>
        <v>52100151</v>
      </c>
      <c r="B40" s="2">
        <v>15</v>
      </c>
      <c r="C40" s="2">
        <v>1</v>
      </c>
      <c r="D40" s="2" t="s">
        <v>24</v>
      </c>
      <c r="E40" s="2" t="s">
        <v>152</v>
      </c>
      <c r="F40" s="2">
        <f>VLOOKUP($E40,数据!$G:$J,3,0)</f>
        <v>7</v>
      </c>
      <c r="G40" s="2">
        <f>VLOOKUP($E40,数据!$G:$J,2,0)</f>
        <v>7100017</v>
      </c>
      <c r="H40" s="2">
        <f t="shared" si="6"/>
        <v>15</v>
      </c>
      <c r="J40" s="2" t="b">
        <f>EXACT(VLOOKUP($E40,数据!$G:$J,4,0),D40)</f>
        <v>1</v>
      </c>
    </row>
    <row r="41" spans="1:10" x14ac:dyDescent="0.15">
      <c r="A41" s="2" t="str">
        <f t="shared" si="5"/>
        <v>52100151</v>
      </c>
      <c r="B41" s="2">
        <v>15</v>
      </c>
      <c r="C41" s="2">
        <v>1</v>
      </c>
      <c r="D41" s="2" t="s">
        <v>25</v>
      </c>
      <c r="E41" s="2" t="s">
        <v>153</v>
      </c>
      <c r="F41" s="2">
        <f>VLOOKUP($E41,数据!$G:$J,3,0)</f>
        <v>7</v>
      </c>
      <c r="G41" s="2">
        <f>VLOOKUP($E41,数据!$G:$J,2,0)</f>
        <v>7100018</v>
      </c>
      <c r="H41" s="2">
        <f t="shared" si="6"/>
        <v>15</v>
      </c>
      <c r="J41" s="2" t="b">
        <f>EXACT(VLOOKUP($E41,数据!$G:$J,4,0),D41)</f>
        <v>1</v>
      </c>
    </row>
    <row r="42" spans="1:10" x14ac:dyDescent="0.15">
      <c r="A42" s="2" t="str">
        <f t="shared" si="5"/>
        <v>52100152</v>
      </c>
      <c r="B42" s="2">
        <v>15</v>
      </c>
      <c r="C42" s="2">
        <v>2</v>
      </c>
      <c r="D42" s="2" t="s">
        <v>20</v>
      </c>
      <c r="E42" s="2" t="s">
        <v>154</v>
      </c>
      <c r="F42" s="2">
        <f>VLOOKUP($E42,数据!$G:$J,3,0)</f>
        <v>11</v>
      </c>
      <c r="G42" s="2">
        <f>VLOOKUP($E42,数据!$G:$J,2,0)</f>
        <v>7100019</v>
      </c>
      <c r="H42" s="2">
        <f t="shared" si="6"/>
        <v>15</v>
      </c>
      <c r="J42" s="2" t="b">
        <f>EXACT(VLOOKUP($E42,数据!$G:$J,4,0),D42)</f>
        <v>1</v>
      </c>
    </row>
    <row r="43" spans="1:10" x14ac:dyDescent="0.15">
      <c r="A43" s="2" t="str">
        <f t="shared" si="5"/>
        <v>52100152</v>
      </c>
      <c r="B43" s="2">
        <v>15</v>
      </c>
      <c r="C43" s="2">
        <v>2</v>
      </c>
      <c r="D43" s="2" t="s">
        <v>21</v>
      </c>
      <c r="E43" s="2" t="s">
        <v>155</v>
      </c>
      <c r="F43" s="2">
        <f>VLOOKUP($E43,数据!$G:$J,3,0)</f>
        <v>11</v>
      </c>
      <c r="G43" s="2">
        <f>VLOOKUP($E43,数据!$G:$J,2,0)</f>
        <v>7100020</v>
      </c>
      <c r="H43" s="2">
        <f t="shared" si="6"/>
        <v>15</v>
      </c>
      <c r="J43" s="2" t="b">
        <f>EXACT(VLOOKUP($E43,数据!$G:$J,4,0),D43)</f>
        <v>1</v>
      </c>
    </row>
    <row r="44" spans="1:10" x14ac:dyDescent="0.15">
      <c r="A44" s="2" t="str">
        <f t="shared" si="5"/>
        <v>52100152</v>
      </c>
      <c r="B44" s="2">
        <v>15</v>
      </c>
      <c r="C44" s="2">
        <v>2</v>
      </c>
      <c r="D44" s="2" t="s">
        <v>22</v>
      </c>
      <c r="E44" s="2" t="s">
        <v>156</v>
      </c>
      <c r="F44" s="2">
        <f>VLOOKUP($E44,数据!$G:$J,3,0)</f>
        <v>11</v>
      </c>
      <c r="G44" s="2">
        <f>VLOOKUP($E44,数据!$G:$J,2,0)</f>
        <v>7100021</v>
      </c>
      <c r="H44" s="2">
        <f t="shared" si="6"/>
        <v>15</v>
      </c>
      <c r="J44" s="2" t="b">
        <f>EXACT(VLOOKUP($E44,数据!$G:$J,4,0),D44)</f>
        <v>1</v>
      </c>
    </row>
    <row r="45" spans="1:10" x14ac:dyDescent="0.15">
      <c r="A45" s="2" t="str">
        <f t="shared" si="5"/>
        <v>52100152</v>
      </c>
      <c r="B45" s="2">
        <v>15</v>
      </c>
      <c r="C45" s="2">
        <v>2</v>
      </c>
      <c r="D45" s="2" t="s">
        <v>23</v>
      </c>
      <c r="E45" s="2" t="s">
        <v>157</v>
      </c>
      <c r="F45" s="2">
        <f>VLOOKUP($E45,数据!$G:$J,3,0)</f>
        <v>11</v>
      </c>
      <c r="G45" s="2">
        <f>VLOOKUP($E45,数据!$G:$J,2,0)</f>
        <v>7100022</v>
      </c>
      <c r="H45" s="2">
        <f t="shared" si="6"/>
        <v>15</v>
      </c>
      <c r="J45" s="2" t="b">
        <f>EXACT(VLOOKUP($E45,数据!$G:$J,4,0),D45)</f>
        <v>1</v>
      </c>
    </row>
    <row r="46" spans="1:10" x14ac:dyDescent="0.15">
      <c r="A46" s="2" t="str">
        <f t="shared" si="5"/>
        <v>52100152</v>
      </c>
      <c r="B46" s="2">
        <v>15</v>
      </c>
      <c r="C46" s="2">
        <v>2</v>
      </c>
      <c r="D46" s="2" t="s">
        <v>24</v>
      </c>
      <c r="E46" s="2" t="s">
        <v>158</v>
      </c>
      <c r="F46" s="2">
        <f>VLOOKUP($E46,数据!$G:$J,3,0)</f>
        <v>11</v>
      </c>
      <c r="G46" s="2">
        <f>VLOOKUP($E46,数据!$G:$J,2,0)</f>
        <v>7100023</v>
      </c>
      <c r="H46" s="2">
        <f t="shared" si="6"/>
        <v>15</v>
      </c>
      <c r="J46" s="2" t="b">
        <f>EXACT(VLOOKUP($E46,数据!$G:$J,4,0),D46)</f>
        <v>1</v>
      </c>
    </row>
    <row r="47" spans="1:10" x14ac:dyDescent="0.15">
      <c r="A47" s="2" t="str">
        <f t="shared" si="5"/>
        <v>52100152</v>
      </c>
      <c r="B47" s="2">
        <v>15</v>
      </c>
      <c r="C47" s="2">
        <v>2</v>
      </c>
      <c r="D47" s="2" t="s">
        <v>25</v>
      </c>
      <c r="E47" s="2" t="s">
        <v>159</v>
      </c>
      <c r="F47" s="2">
        <f>VLOOKUP($E47,数据!$G:$J,3,0)</f>
        <v>11</v>
      </c>
      <c r="G47" s="2">
        <f>VLOOKUP($E47,数据!$G:$J,2,0)</f>
        <v>7100024</v>
      </c>
      <c r="H47" s="2">
        <f t="shared" si="6"/>
        <v>15</v>
      </c>
      <c r="J47" s="2" t="b">
        <f>EXACT(VLOOKUP($E47,数据!$G:$J,4,0),D47)</f>
        <v>1</v>
      </c>
    </row>
    <row r="48" spans="1:10" x14ac:dyDescent="0.15">
      <c r="A48" s="2" t="str">
        <f t="shared" si="5"/>
        <v>52100153</v>
      </c>
      <c r="B48" s="2">
        <v>15</v>
      </c>
      <c r="C48" s="2">
        <v>3</v>
      </c>
      <c r="D48" s="2" t="s">
        <v>20</v>
      </c>
      <c r="E48" s="2" t="s">
        <v>142</v>
      </c>
      <c r="F48" s="2">
        <f>VLOOKUP($E48,数据!$G:$J,3,0)</f>
        <v>6</v>
      </c>
      <c r="G48" s="2">
        <f>VLOOKUP($E48,数据!$G:$J,2,0)</f>
        <v>7100007</v>
      </c>
      <c r="H48" s="2">
        <f t="shared" ref="H48:H57" si="7">B48</f>
        <v>15</v>
      </c>
      <c r="I48" s="2">
        <v>1</v>
      </c>
      <c r="J48" s="2" t="b">
        <f>EXACT(VLOOKUP($E48,数据!$G:$J,4,0),D48)</f>
        <v>1</v>
      </c>
    </row>
    <row r="49" spans="1:10" x14ac:dyDescent="0.15">
      <c r="A49" s="2" t="str">
        <f t="shared" si="5"/>
        <v>52100153</v>
      </c>
      <c r="B49" s="2">
        <v>15</v>
      </c>
      <c r="C49" s="2">
        <v>3</v>
      </c>
      <c r="D49" s="2" t="s">
        <v>21</v>
      </c>
      <c r="E49" s="2" t="s">
        <v>143</v>
      </c>
      <c r="F49" s="2">
        <f>VLOOKUP($E49,数据!$G:$J,3,0)</f>
        <v>6</v>
      </c>
      <c r="G49" s="2">
        <f>VLOOKUP($E49,数据!$G:$J,2,0)</f>
        <v>7100008</v>
      </c>
      <c r="H49" s="2">
        <f t="shared" si="7"/>
        <v>15</v>
      </c>
      <c r="I49" s="2">
        <v>1</v>
      </c>
      <c r="J49" s="2" t="b">
        <f>EXACT(VLOOKUP($E49,数据!$G:$J,4,0),D49)</f>
        <v>1</v>
      </c>
    </row>
    <row r="50" spans="1:10" x14ac:dyDescent="0.15">
      <c r="A50" s="2" t="str">
        <f t="shared" si="5"/>
        <v>52100153</v>
      </c>
      <c r="B50" s="2">
        <v>15</v>
      </c>
      <c r="C50" s="2">
        <v>3</v>
      </c>
      <c r="D50" s="2" t="s">
        <v>22</v>
      </c>
      <c r="E50" s="2" t="s">
        <v>144</v>
      </c>
      <c r="F50" s="2">
        <f>VLOOKUP($E50,数据!$G:$J,3,0)</f>
        <v>6</v>
      </c>
      <c r="G50" s="2">
        <f>VLOOKUP($E50,数据!$G:$J,2,0)</f>
        <v>7100009</v>
      </c>
      <c r="H50" s="2">
        <f t="shared" si="7"/>
        <v>15</v>
      </c>
      <c r="I50" s="2">
        <v>1</v>
      </c>
      <c r="J50" s="2" t="b">
        <f>EXACT(VLOOKUP($E50,数据!$G:$J,4,0),D50)</f>
        <v>1</v>
      </c>
    </row>
    <row r="51" spans="1:10" x14ac:dyDescent="0.15">
      <c r="A51" s="2" t="str">
        <f t="shared" si="5"/>
        <v>52100153</v>
      </c>
      <c r="B51" s="2">
        <v>15</v>
      </c>
      <c r="C51" s="2">
        <v>3</v>
      </c>
      <c r="D51" s="2" t="s">
        <v>23</v>
      </c>
      <c r="E51" s="2" t="s">
        <v>145</v>
      </c>
      <c r="F51" s="2">
        <f>VLOOKUP($E51,数据!$G:$J,3,0)</f>
        <v>6</v>
      </c>
      <c r="G51" s="2">
        <f>VLOOKUP($E51,数据!$G:$J,2,0)</f>
        <v>7100010</v>
      </c>
      <c r="H51" s="2">
        <f t="shared" si="7"/>
        <v>15</v>
      </c>
      <c r="I51" s="2">
        <v>1</v>
      </c>
      <c r="J51" s="2" t="b">
        <f>EXACT(VLOOKUP($E51,数据!$G:$J,4,0),D51)</f>
        <v>1</v>
      </c>
    </row>
    <row r="52" spans="1:10" x14ac:dyDescent="0.15">
      <c r="A52" s="2" t="str">
        <f t="shared" si="5"/>
        <v>52100153</v>
      </c>
      <c r="B52" s="2">
        <v>15</v>
      </c>
      <c r="C52" s="2">
        <v>3</v>
      </c>
      <c r="D52" s="2" t="s">
        <v>24</v>
      </c>
      <c r="E52" s="2" t="s">
        <v>146</v>
      </c>
      <c r="F52" s="2">
        <f>VLOOKUP($E52,数据!$G:$J,3,0)</f>
        <v>6</v>
      </c>
      <c r="G52" s="2">
        <f>VLOOKUP($E52,数据!$G:$J,2,0)</f>
        <v>7100011</v>
      </c>
      <c r="H52" s="2">
        <f t="shared" si="7"/>
        <v>15</v>
      </c>
      <c r="I52" s="2">
        <v>1</v>
      </c>
      <c r="J52" s="2" t="b">
        <f>EXACT(VLOOKUP($E52,数据!$G:$J,4,0),D52)</f>
        <v>1</v>
      </c>
    </row>
    <row r="53" spans="1:10" x14ac:dyDescent="0.15">
      <c r="A53" s="2" t="str">
        <f t="shared" si="5"/>
        <v>52100154</v>
      </c>
      <c r="B53" s="2">
        <v>15</v>
      </c>
      <c r="C53" s="2">
        <v>4</v>
      </c>
      <c r="D53" s="2" t="s">
        <v>20</v>
      </c>
      <c r="E53" s="2" t="s">
        <v>142</v>
      </c>
      <c r="F53" s="2">
        <f>VLOOKUP($E53,数据!$G:$J,3,0)</f>
        <v>6</v>
      </c>
      <c r="G53" s="2">
        <f>VLOOKUP($E53,数据!$G:$J,2,0)</f>
        <v>7100007</v>
      </c>
      <c r="H53" s="2">
        <f t="shared" si="7"/>
        <v>15</v>
      </c>
      <c r="I53" s="2">
        <v>1</v>
      </c>
      <c r="J53" s="2" t="b">
        <f>EXACT(VLOOKUP($E53,数据!$G:$J,4,0),D53)</f>
        <v>1</v>
      </c>
    </row>
    <row r="54" spans="1:10" x14ac:dyDescent="0.15">
      <c r="A54" s="2" t="str">
        <f t="shared" si="5"/>
        <v>52100154</v>
      </c>
      <c r="B54" s="2">
        <v>15</v>
      </c>
      <c r="C54" s="2">
        <v>4</v>
      </c>
      <c r="D54" s="2" t="s">
        <v>21</v>
      </c>
      <c r="E54" s="2" t="s">
        <v>143</v>
      </c>
      <c r="F54" s="2">
        <f>VLOOKUP($E54,数据!$G:$J,3,0)</f>
        <v>6</v>
      </c>
      <c r="G54" s="2">
        <f>VLOOKUP($E54,数据!$G:$J,2,0)</f>
        <v>7100008</v>
      </c>
      <c r="H54" s="2">
        <f t="shared" si="7"/>
        <v>15</v>
      </c>
      <c r="I54" s="2">
        <v>1</v>
      </c>
      <c r="J54" s="2" t="b">
        <f>EXACT(VLOOKUP($E54,数据!$G:$J,4,0),D54)</f>
        <v>1</v>
      </c>
    </row>
    <row r="55" spans="1:10" x14ac:dyDescent="0.15">
      <c r="A55" s="2" t="str">
        <f t="shared" si="5"/>
        <v>52100154</v>
      </c>
      <c r="B55" s="2">
        <v>15</v>
      </c>
      <c r="C55" s="2">
        <v>4</v>
      </c>
      <c r="D55" s="2" t="s">
        <v>22</v>
      </c>
      <c r="E55" s="2" t="s">
        <v>144</v>
      </c>
      <c r="F55" s="2">
        <f>VLOOKUP($E55,数据!$G:$J,3,0)</f>
        <v>6</v>
      </c>
      <c r="G55" s="2">
        <f>VLOOKUP($E55,数据!$G:$J,2,0)</f>
        <v>7100009</v>
      </c>
      <c r="H55" s="2">
        <f t="shared" si="7"/>
        <v>15</v>
      </c>
      <c r="I55" s="2">
        <v>1</v>
      </c>
      <c r="J55" s="2" t="b">
        <f>EXACT(VLOOKUP($E55,数据!$G:$J,4,0),D55)</f>
        <v>1</v>
      </c>
    </row>
    <row r="56" spans="1:10" x14ac:dyDescent="0.15">
      <c r="A56" s="2" t="str">
        <f t="shared" si="5"/>
        <v>52100154</v>
      </c>
      <c r="B56" s="2">
        <v>15</v>
      </c>
      <c r="C56" s="2">
        <v>4</v>
      </c>
      <c r="D56" s="2" t="s">
        <v>23</v>
      </c>
      <c r="E56" s="2" t="s">
        <v>145</v>
      </c>
      <c r="F56" s="2">
        <f>VLOOKUP($E56,数据!$G:$J,3,0)</f>
        <v>6</v>
      </c>
      <c r="G56" s="2">
        <f>VLOOKUP($E56,数据!$G:$J,2,0)</f>
        <v>7100010</v>
      </c>
      <c r="H56" s="2">
        <f t="shared" si="7"/>
        <v>15</v>
      </c>
      <c r="I56" s="2">
        <v>1</v>
      </c>
      <c r="J56" s="2" t="b">
        <f>EXACT(VLOOKUP($E56,数据!$G:$J,4,0),D56)</f>
        <v>1</v>
      </c>
    </row>
    <row r="57" spans="1:10" x14ac:dyDescent="0.15">
      <c r="A57" s="2" t="str">
        <f t="shared" si="5"/>
        <v>52100154</v>
      </c>
      <c r="B57" s="2">
        <v>15</v>
      </c>
      <c r="C57" s="2">
        <v>4</v>
      </c>
      <c r="D57" s="2" t="s">
        <v>24</v>
      </c>
      <c r="E57" s="2" t="s">
        <v>146</v>
      </c>
      <c r="F57" s="2">
        <f>VLOOKUP($E57,数据!$G:$J,3,0)</f>
        <v>6</v>
      </c>
      <c r="G57" s="2">
        <f>VLOOKUP($E57,数据!$G:$J,2,0)</f>
        <v>7100011</v>
      </c>
      <c r="H57" s="2">
        <f t="shared" si="7"/>
        <v>15</v>
      </c>
      <c r="I57" s="2">
        <v>1</v>
      </c>
      <c r="J57" s="2" t="b">
        <f>EXACT(VLOOKUP($E57,数据!$G:$J,4,0),D57)</f>
        <v>1</v>
      </c>
    </row>
    <row r="58" spans="1:10" x14ac:dyDescent="0.15">
      <c r="A58" s="2" t="str">
        <f t="shared" si="5"/>
        <v>52100155</v>
      </c>
      <c r="B58" s="2">
        <v>15</v>
      </c>
      <c r="C58" s="2">
        <v>5</v>
      </c>
      <c r="D58" s="2" t="s">
        <v>20</v>
      </c>
      <c r="E58" s="2" t="s">
        <v>142</v>
      </c>
      <c r="F58" s="2">
        <f>VLOOKUP($E58,数据!$G:$J,3,0)</f>
        <v>6</v>
      </c>
      <c r="G58" s="2">
        <f>VLOOKUP($E58,数据!$G:$J,2,0)</f>
        <v>7100007</v>
      </c>
      <c r="H58" s="2">
        <f t="shared" ref="H58:H86" si="8">B58</f>
        <v>15</v>
      </c>
      <c r="I58" s="2">
        <v>1</v>
      </c>
      <c r="J58" s="2" t="b">
        <f>EXACT(VLOOKUP($E58,数据!$G:$J,4,0),D58)</f>
        <v>1</v>
      </c>
    </row>
    <row r="59" spans="1:10" x14ac:dyDescent="0.15">
      <c r="A59" s="2" t="str">
        <f t="shared" si="5"/>
        <v>52100155</v>
      </c>
      <c r="B59" s="2">
        <v>15</v>
      </c>
      <c r="C59" s="2">
        <v>5</v>
      </c>
      <c r="D59" s="2" t="s">
        <v>21</v>
      </c>
      <c r="E59" s="2" t="s">
        <v>143</v>
      </c>
      <c r="F59" s="2">
        <f>VLOOKUP($E59,数据!$G:$J,3,0)</f>
        <v>6</v>
      </c>
      <c r="G59" s="2">
        <f>VLOOKUP($E59,数据!$G:$J,2,0)</f>
        <v>7100008</v>
      </c>
      <c r="H59" s="2">
        <f t="shared" si="8"/>
        <v>15</v>
      </c>
      <c r="I59" s="2">
        <v>1</v>
      </c>
      <c r="J59" s="2" t="b">
        <f>EXACT(VLOOKUP($E59,数据!$G:$J,4,0),D59)</f>
        <v>1</v>
      </c>
    </row>
    <row r="60" spans="1:10" x14ac:dyDescent="0.15">
      <c r="A60" s="2" t="str">
        <f t="shared" si="5"/>
        <v>52100155</v>
      </c>
      <c r="B60" s="2">
        <v>15</v>
      </c>
      <c r="C60" s="2">
        <v>5</v>
      </c>
      <c r="D60" s="2" t="s">
        <v>22</v>
      </c>
      <c r="E60" s="2" t="s">
        <v>144</v>
      </c>
      <c r="F60" s="2">
        <f>VLOOKUP($E60,数据!$G:$J,3,0)</f>
        <v>6</v>
      </c>
      <c r="G60" s="2">
        <f>VLOOKUP($E60,数据!$G:$J,2,0)</f>
        <v>7100009</v>
      </c>
      <c r="H60" s="2">
        <f t="shared" si="8"/>
        <v>15</v>
      </c>
      <c r="I60" s="2">
        <v>1</v>
      </c>
      <c r="J60" s="2" t="b">
        <f>EXACT(VLOOKUP($E60,数据!$G:$J,4,0),D60)</f>
        <v>1</v>
      </c>
    </row>
    <row r="61" spans="1:10" x14ac:dyDescent="0.15">
      <c r="A61" s="2" t="str">
        <f t="shared" si="5"/>
        <v>52100155</v>
      </c>
      <c r="B61" s="2">
        <v>15</v>
      </c>
      <c r="C61" s="2">
        <v>5</v>
      </c>
      <c r="D61" s="2" t="s">
        <v>23</v>
      </c>
      <c r="E61" s="2" t="s">
        <v>145</v>
      </c>
      <c r="F61" s="2">
        <f>VLOOKUP($E61,数据!$G:$J,3,0)</f>
        <v>6</v>
      </c>
      <c r="G61" s="2">
        <f>VLOOKUP($E61,数据!$G:$J,2,0)</f>
        <v>7100010</v>
      </c>
      <c r="H61" s="2">
        <f t="shared" si="8"/>
        <v>15</v>
      </c>
      <c r="I61" s="2">
        <v>1</v>
      </c>
      <c r="J61" s="2" t="b">
        <f>EXACT(VLOOKUP($E61,数据!$G:$J,4,0),D61)</f>
        <v>1</v>
      </c>
    </row>
    <row r="62" spans="1:10" x14ac:dyDescent="0.15">
      <c r="A62" s="2" t="str">
        <f t="shared" si="5"/>
        <v>52100155</v>
      </c>
      <c r="B62" s="2">
        <v>15</v>
      </c>
      <c r="C62" s="2">
        <v>5</v>
      </c>
      <c r="D62" s="2" t="s">
        <v>24</v>
      </c>
      <c r="E62" s="2" t="s">
        <v>146</v>
      </c>
      <c r="F62" s="2">
        <f>VLOOKUP($E62,数据!$G:$J,3,0)</f>
        <v>6</v>
      </c>
      <c r="G62" s="2">
        <f>VLOOKUP($E62,数据!$G:$J,2,0)</f>
        <v>7100011</v>
      </c>
      <c r="H62" s="2">
        <f t="shared" si="8"/>
        <v>15</v>
      </c>
      <c r="I62" s="2">
        <v>1</v>
      </c>
      <c r="J62" s="2" t="b">
        <f>EXACT(VLOOKUP($E62,数据!$G:$J,4,0),D62)</f>
        <v>1</v>
      </c>
    </row>
    <row r="63" spans="1:10" x14ac:dyDescent="0.15">
      <c r="A63" s="2" t="str">
        <f t="shared" si="5"/>
        <v>52100201</v>
      </c>
      <c r="B63" s="2">
        <v>20</v>
      </c>
      <c r="C63" s="2">
        <v>1</v>
      </c>
      <c r="D63" s="2" t="s">
        <v>20</v>
      </c>
      <c r="E63" s="2" t="s">
        <v>148</v>
      </c>
      <c r="F63" s="2">
        <f>VLOOKUP($E63,数据!$G:$J,3,0)</f>
        <v>7</v>
      </c>
      <c r="G63" s="2">
        <f>VLOOKUP($E63,数据!$G:$J,2,0)</f>
        <v>7100013</v>
      </c>
      <c r="H63" s="2">
        <f t="shared" si="8"/>
        <v>20</v>
      </c>
      <c r="I63" s="2">
        <v>1</v>
      </c>
      <c r="J63" s="2" t="b">
        <f>EXACT(VLOOKUP($E63,数据!$G:$J,4,0),D63)</f>
        <v>1</v>
      </c>
    </row>
    <row r="64" spans="1:10" x14ac:dyDescent="0.15">
      <c r="A64" s="2" t="str">
        <f t="shared" si="5"/>
        <v>52100201</v>
      </c>
      <c r="B64" s="2">
        <v>20</v>
      </c>
      <c r="C64" s="2">
        <v>1</v>
      </c>
      <c r="D64" s="2" t="s">
        <v>21</v>
      </c>
      <c r="E64" s="2" t="s">
        <v>149</v>
      </c>
      <c r="F64" s="2">
        <f>VLOOKUP($E64,数据!$G:$J,3,0)</f>
        <v>7</v>
      </c>
      <c r="G64" s="2">
        <f>VLOOKUP($E64,数据!$G:$J,2,0)</f>
        <v>7100014</v>
      </c>
      <c r="H64" s="2">
        <f t="shared" si="8"/>
        <v>20</v>
      </c>
      <c r="I64" s="2">
        <v>1</v>
      </c>
      <c r="J64" s="2" t="b">
        <f>EXACT(VLOOKUP($E64,数据!$G:$J,4,0),D64)</f>
        <v>1</v>
      </c>
    </row>
    <row r="65" spans="1:10" x14ac:dyDescent="0.15">
      <c r="A65" s="2" t="str">
        <f t="shared" si="5"/>
        <v>52100201</v>
      </c>
      <c r="B65" s="2">
        <v>20</v>
      </c>
      <c r="C65" s="2">
        <v>1</v>
      </c>
      <c r="D65" s="2" t="s">
        <v>22</v>
      </c>
      <c r="E65" s="2" t="s">
        <v>150</v>
      </c>
      <c r="F65" s="2">
        <f>VLOOKUP($E65,数据!$G:$J,3,0)</f>
        <v>7</v>
      </c>
      <c r="G65" s="2">
        <f>VLOOKUP($E65,数据!$G:$J,2,0)</f>
        <v>7100015</v>
      </c>
      <c r="H65" s="2">
        <f t="shared" si="8"/>
        <v>20</v>
      </c>
      <c r="I65" s="2">
        <v>1</v>
      </c>
      <c r="J65" s="2" t="b">
        <f>EXACT(VLOOKUP($E65,数据!$G:$J,4,0),D65)</f>
        <v>1</v>
      </c>
    </row>
    <row r="66" spans="1:10" x14ac:dyDescent="0.15">
      <c r="A66" s="2" t="str">
        <f t="shared" si="5"/>
        <v>52100201</v>
      </c>
      <c r="B66" s="2">
        <v>20</v>
      </c>
      <c r="C66" s="2">
        <v>1</v>
      </c>
      <c r="D66" s="2" t="s">
        <v>23</v>
      </c>
      <c r="E66" s="2" t="s">
        <v>151</v>
      </c>
      <c r="F66" s="2">
        <f>VLOOKUP($E66,数据!$G:$J,3,0)</f>
        <v>7</v>
      </c>
      <c r="G66" s="2">
        <f>VLOOKUP($E66,数据!$G:$J,2,0)</f>
        <v>7100016</v>
      </c>
      <c r="H66" s="2">
        <f t="shared" si="8"/>
        <v>20</v>
      </c>
      <c r="I66" s="2">
        <v>1</v>
      </c>
      <c r="J66" s="2" t="b">
        <f>EXACT(VLOOKUP($E66,数据!$G:$J,4,0),D66)</f>
        <v>1</v>
      </c>
    </row>
    <row r="67" spans="1:10" x14ac:dyDescent="0.15">
      <c r="A67" s="2" t="str">
        <f t="shared" si="5"/>
        <v>52100201</v>
      </c>
      <c r="B67" s="2">
        <v>20</v>
      </c>
      <c r="C67" s="2">
        <v>1</v>
      </c>
      <c r="D67" s="2" t="s">
        <v>24</v>
      </c>
      <c r="E67" s="2" t="s">
        <v>152</v>
      </c>
      <c r="F67" s="2">
        <f>VLOOKUP($E67,数据!$G:$J,3,0)</f>
        <v>7</v>
      </c>
      <c r="G67" s="2">
        <f>VLOOKUP($E67,数据!$G:$J,2,0)</f>
        <v>7100017</v>
      </c>
      <c r="H67" s="2">
        <f t="shared" si="8"/>
        <v>20</v>
      </c>
      <c r="I67" s="2">
        <v>1</v>
      </c>
      <c r="J67" s="2" t="b">
        <f>EXACT(VLOOKUP($E67,数据!$G:$J,4,0),D67)</f>
        <v>1</v>
      </c>
    </row>
    <row r="68" spans="1:10" x14ac:dyDescent="0.15">
      <c r="A68" s="2" t="str">
        <f t="shared" si="5"/>
        <v>52100201</v>
      </c>
      <c r="B68" s="2">
        <v>20</v>
      </c>
      <c r="C68" s="2">
        <v>1</v>
      </c>
      <c r="D68" s="2" t="s">
        <v>25</v>
      </c>
      <c r="E68" s="2" t="s">
        <v>153</v>
      </c>
      <c r="F68" s="2">
        <f>VLOOKUP($E68,数据!$G:$J,3,0)</f>
        <v>7</v>
      </c>
      <c r="G68" s="2">
        <f>VLOOKUP($E68,数据!$G:$J,2,0)</f>
        <v>7100018</v>
      </c>
      <c r="H68" s="2">
        <f t="shared" si="8"/>
        <v>20</v>
      </c>
      <c r="I68" s="2">
        <v>1</v>
      </c>
      <c r="J68" s="2" t="b">
        <f>EXACT(VLOOKUP($E68,数据!$G:$J,4,0),D68)</f>
        <v>1</v>
      </c>
    </row>
    <row r="69" spans="1:10" x14ac:dyDescent="0.15">
      <c r="A69" s="2" t="str">
        <f t="shared" si="5"/>
        <v>52100202</v>
      </c>
      <c r="B69" s="2">
        <v>20</v>
      </c>
      <c r="C69" s="2">
        <v>2</v>
      </c>
      <c r="D69" s="2" t="s">
        <v>20</v>
      </c>
      <c r="E69" s="2" t="s">
        <v>154</v>
      </c>
      <c r="F69" s="2">
        <f>VLOOKUP($E69,数据!$G:$J,3,0)</f>
        <v>11</v>
      </c>
      <c r="G69" s="2">
        <f>VLOOKUP($E69,数据!$G:$J,2,0)</f>
        <v>7100019</v>
      </c>
      <c r="H69" s="2">
        <f t="shared" si="8"/>
        <v>20</v>
      </c>
      <c r="I69" s="2">
        <v>1</v>
      </c>
      <c r="J69" s="2" t="b">
        <f>EXACT(VLOOKUP($E69,数据!$G:$J,4,0),D69)</f>
        <v>1</v>
      </c>
    </row>
    <row r="70" spans="1:10" x14ac:dyDescent="0.15">
      <c r="A70" s="2" t="str">
        <f t="shared" si="5"/>
        <v>52100202</v>
      </c>
      <c r="B70" s="2">
        <v>20</v>
      </c>
      <c r="C70" s="2">
        <v>2</v>
      </c>
      <c r="D70" s="2" t="s">
        <v>21</v>
      </c>
      <c r="E70" s="2" t="s">
        <v>155</v>
      </c>
      <c r="F70" s="2">
        <f>VLOOKUP($E70,数据!$G:$J,3,0)</f>
        <v>11</v>
      </c>
      <c r="G70" s="2">
        <f>VLOOKUP($E70,数据!$G:$J,2,0)</f>
        <v>7100020</v>
      </c>
      <c r="H70" s="2">
        <f t="shared" si="8"/>
        <v>20</v>
      </c>
      <c r="I70" s="2">
        <v>1</v>
      </c>
      <c r="J70" s="2" t="b">
        <f>EXACT(VLOOKUP($E70,数据!$G:$J,4,0),D70)</f>
        <v>1</v>
      </c>
    </row>
    <row r="71" spans="1:10" x14ac:dyDescent="0.15">
      <c r="A71" s="2" t="str">
        <f t="shared" si="5"/>
        <v>52100202</v>
      </c>
      <c r="B71" s="2">
        <v>20</v>
      </c>
      <c r="C71" s="2">
        <v>2</v>
      </c>
      <c r="D71" s="2" t="s">
        <v>22</v>
      </c>
      <c r="E71" s="2" t="s">
        <v>156</v>
      </c>
      <c r="F71" s="2">
        <f>VLOOKUP($E71,数据!$G:$J,3,0)</f>
        <v>11</v>
      </c>
      <c r="G71" s="2">
        <f>VLOOKUP($E71,数据!$G:$J,2,0)</f>
        <v>7100021</v>
      </c>
      <c r="H71" s="2">
        <f t="shared" si="8"/>
        <v>20</v>
      </c>
      <c r="I71" s="2">
        <v>1</v>
      </c>
      <c r="J71" s="2" t="b">
        <f>EXACT(VLOOKUP($E71,数据!$G:$J,4,0),D71)</f>
        <v>1</v>
      </c>
    </row>
    <row r="72" spans="1:10" x14ac:dyDescent="0.15">
      <c r="A72" s="2" t="str">
        <f t="shared" si="5"/>
        <v>52100202</v>
      </c>
      <c r="B72" s="2">
        <v>20</v>
      </c>
      <c r="C72" s="2">
        <v>2</v>
      </c>
      <c r="D72" s="2" t="s">
        <v>23</v>
      </c>
      <c r="E72" s="2" t="s">
        <v>157</v>
      </c>
      <c r="F72" s="2">
        <f>VLOOKUP($E72,数据!$G:$J,3,0)</f>
        <v>11</v>
      </c>
      <c r="G72" s="2">
        <f>VLOOKUP($E72,数据!$G:$J,2,0)</f>
        <v>7100022</v>
      </c>
      <c r="H72" s="2">
        <f t="shared" si="8"/>
        <v>20</v>
      </c>
      <c r="I72" s="2">
        <v>1</v>
      </c>
      <c r="J72" s="2" t="b">
        <f>EXACT(VLOOKUP($E72,数据!$G:$J,4,0),D72)</f>
        <v>1</v>
      </c>
    </row>
    <row r="73" spans="1:10" x14ac:dyDescent="0.15">
      <c r="A73" s="2" t="str">
        <f t="shared" si="5"/>
        <v>52100202</v>
      </c>
      <c r="B73" s="2">
        <v>20</v>
      </c>
      <c r="C73" s="2">
        <v>2</v>
      </c>
      <c r="D73" s="2" t="s">
        <v>24</v>
      </c>
      <c r="E73" s="2" t="s">
        <v>158</v>
      </c>
      <c r="F73" s="2">
        <f>VLOOKUP($E73,数据!$G:$J,3,0)</f>
        <v>11</v>
      </c>
      <c r="G73" s="2">
        <f>VLOOKUP($E73,数据!$G:$J,2,0)</f>
        <v>7100023</v>
      </c>
      <c r="H73" s="2">
        <f t="shared" si="8"/>
        <v>20</v>
      </c>
      <c r="I73" s="2">
        <v>1</v>
      </c>
      <c r="J73" s="2" t="b">
        <f>EXACT(VLOOKUP($E73,数据!$G:$J,4,0),D73)</f>
        <v>1</v>
      </c>
    </row>
    <row r="74" spans="1:10" x14ac:dyDescent="0.15">
      <c r="A74" s="2" t="str">
        <f t="shared" si="5"/>
        <v>52100202</v>
      </c>
      <c r="B74" s="2">
        <v>20</v>
      </c>
      <c r="C74" s="2">
        <v>2</v>
      </c>
      <c r="D74" s="2" t="s">
        <v>25</v>
      </c>
      <c r="E74" s="2" t="s">
        <v>159</v>
      </c>
      <c r="F74" s="2">
        <f>VLOOKUP($E74,数据!$G:$J,3,0)</f>
        <v>11</v>
      </c>
      <c r="G74" s="2">
        <f>VLOOKUP($E74,数据!$G:$J,2,0)</f>
        <v>7100024</v>
      </c>
      <c r="H74" s="2">
        <f t="shared" si="8"/>
        <v>20</v>
      </c>
      <c r="I74" s="2">
        <v>1</v>
      </c>
      <c r="J74" s="2" t="b">
        <f>EXACT(VLOOKUP($E74,数据!$G:$J,4,0),D74)</f>
        <v>1</v>
      </c>
    </row>
    <row r="75" spans="1:10" x14ac:dyDescent="0.15">
      <c r="A75" s="2" t="str">
        <f t="shared" si="5"/>
        <v>52100203</v>
      </c>
      <c r="B75" s="2">
        <v>20</v>
      </c>
      <c r="C75" s="2">
        <v>3</v>
      </c>
      <c r="D75" s="2" t="s">
        <v>20</v>
      </c>
      <c r="E75" s="2" t="s">
        <v>142</v>
      </c>
      <c r="F75" s="2">
        <f>VLOOKUP($E75,数据!$G:$J,3,0)</f>
        <v>6</v>
      </c>
      <c r="G75" s="2">
        <f>VLOOKUP($E75,数据!$G:$J,2,0)</f>
        <v>7100007</v>
      </c>
      <c r="H75" s="2">
        <f t="shared" si="8"/>
        <v>20</v>
      </c>
      <c r="I75" s="2">
        <v>1</v>
      </c>
      <c r="J75" s="2" t="b">
        <f>EXACT(VLOOKUP($E75,数据!$G:$J,4,0),D75)</f>
        <v>1</v>
      </c>
    </row>
    <row r="76" spans="1:10" x14ac:dyDescent="0.15">
      <c r="A76" s="2" t="str">
        <f t="shared" si="5"/>
        <v>52100203</v>
      </c>
      <c r="B76" s="2">
        <v>20</v>
      </c>
      <c r="C76" s="2">
        <v>3</v>
      </c>
      <c r="D76" s="2" t="s">
        <v>21</v>
      </c>
      <c r="E76" s="2" t="s">
        <v>143</v>
      </c>
      <c r="F76" s="2">
        <f>VLOOKUP($E76,数据!$G:$J,3,0)</f>
        <v>6</v>
      </c>
      <c r="G76" s="2">
        <f>VLOOKUP($E76,数据!$G:$J,2,0)</f>
        <v>7100008</v>
      </c>
      <c r="H76" s="2">
        <f t="shared" si="8"/>
        <v>20</v>
      </c>
      <c r="I76" s="2">
        <v>1</v>
      </c>
      <c r="J76" s="2" t="b">
        <f>EXACT(VLOOKUP($E76,数据!$G:$J,4,0),D76)</f>
        <v>1</v>
      </c>
    </row>
    <row r="77" spans="1:10" x14ac:dyDescent="0.15">
      <c r="A77" s="2" t="str">
        <f t="shared" si="5"/>
        <v>52100203</v>
      </c>
      <c r="B77" s="2">
        <v>20</v>
      </c>
      <c r="C77" s="2">
        <v>3</v>
      </c>
      <c r="D77" s="2" t="s">
        <v>22</v>
      </c>
      <c r="E77" s="2" t="s">
        <v>144</v>
      </c>
      <c r="F77" s="2">
        <f>VLOOKUP($E77,数据!$G:$J,3,0)</f>
        <v>6</v>
      </c>
      <c r="G77" s="2">
        <f>VLOOKUP($E77,数据!$G:$J,2,0)</f>
        <v>7100009</v>
      </c>
      <c r="H77" s="2">
        <f t="shared" si="8"/>
        <v>20</v>
      </c>
      <c r="I77" s="2">
        <v>1</v>
      </c>
      <c r="J77" s="2" t="b">
        <f>EXACT(VLOOKUP($E77,数据!$G:$J,4,0),D77)</f>
        <v>1</v>
      </c>
    </row>
    <row r="78" spans="1:10" x14ac:dyDescent="0.15">
      <c r="A78" s="2" t="str">
        <f t="shared" si="5"/>
        <v>52100203</v>
      </c>
      <c r="B78" s="2">
        <v>20</v>
      </c>
      <c r="C78" s="2">
        <v>3</v>
      </c>
      <c r="D78" s="2" t="s">
        <v>23</v>
      </c>
      <c r="E78" s="2" t="s">
        <v>145</v>
      </c>
      <c r="F78" s="2">
        <f>VLOOKUP($E78,数据!$G:$J,3,0)</f>
        <v>6</v>
      </c>
      <c r="G78" s="2">
        <f>VLOOKUP($E78,数据!$G:$J,2,0)</f>
        <v>7100010</v>
      </c>
      <c r="H78" s="2">
        <f t="shared" si="8"/>
        <v>20</v>
      </c>
      <c r="I78" s="2">
        <v>1</v>
      </c>
      <c r="J78" s="2" t="b">
        <f>EXACT(VLOOKUP($E78,数据!$G:$J,4,0),D78)</f>
        <v>1</v>
      </c>
    </row>
    <row r="79" spans="1:10" x14ac:dyDescent="0.15">
      <c r="A79" s="2" t="str">
        <f t="shared" ref="A79:A108" si="9">52100&amp;B79&amp;C79</f>
        <v>52100203</v>
      </c>
      <c r="B79" s="2">
        <v>20</v>
      </c>
      <c r="C79" s="2">
        <v>3</v>
      </c>
      <c r="D79" s="2" t="s">
        <v>24</v>
      </c>
      <c r="E79" s="2" t="s">
        <v>146</v>
      </c>
      <c r="F79" s="2">
        <f>VLOOKUP($E79,数据!$G:$J,3,0)</f>
        <v>6</v>
      </c>
      <c r="G79" s="2">
        <f>VLOOKUP($E79,数据!$G:$J,2,0)</f>
        <v>7100011</v>
      </c>
      <c r="H79" s="2">
        <f t="shared" si="8"/>
        <v>20</v>
      </c>
      <c r="I79" s="2">
        <v>1</v>
      </c>
      <c r="J79" s="2" t="b">
        <f>EXACT(VLOOKUP($E79,数据!$G:$J,4,0),D79)</f>
        <v>1</v>
      </c>
    </row>
    <row r="80" spans="1:10" x14ac:dyDescent="0.15">
      <c r="A80" s="2" t="str">
        <f t="shared" si="9"/>
        <v>52100203</v>
      </c>
      <c r="B80" s="2">
        <v>20</v>
      </c>
      <c r="C80" s="2">
        <v>3</v>
      </c>
      <c r="D80" s="2" t="s">
        <v>25</v>
      </c>
      <c r="E80" s="2" t="s">
        <v>147</v>
      </c>
      <c r="F80" s="2">
        <f>VLOOKUP($E80,数据!$G:$J,3,0)</f>
        <v>6</v>
      </c>
      <c r="G80" s="2">
        <f>VLOOKUP($E80,数据!$G:$J,2,0)</f>
        <v>7100012</v>
      </c>
      <c r="H80" s="2">
        <f t="shared" si="8"/>
        <v>20</v>
      </c>
      <c r="I80" s="2">
        <v>1</v>
      </c>
      <c r="J80" s="2" t="b">
        <f>EXACT(VLOOKUP($E80,数据!$G:$J,4,0),D80)</f>
        <v>1</v>
      </c>
    </row>
    <row r="81" spans="1:10" x14ac:dyDescent="0.15">
      <c r="A81" s="2" t="str">
        <f t="shared" si="9"/>
        <v>52100204</v>
      </c>
      <c r="B81" s="2">
        <v>20</v>
      </c>
      <c r="C81" s="2">
        <v>4</v>
      </c>
      <c r="D81" s="2" t="s">
        <v>20</v>
      </c>
      <c r="E81" s="2" t="s">
        <v>142</v>
      </c>
      <c r="F81" s="2">
        <f>VLOOKUP($E81,数据!$G:$J,3,0)</f>
        <v>6</v>
      </c>
      <c r="G81" s="2">
        <f>VLOOKUP($E81,数据!$G:$J,2,0)</f>
        <v>7100007</v>
      </c>
      <c r="H81" s="2">
        <f t="shared" si="8"/>
        <v>20</v>
      </c>
      <c r="I81" s="2">
        <v>1</v>
      </c>
      <c r="J81" s="2" t="b">
        <f>EXACT(VLOOKUP($E81,数据!$G:$J,4,0),D81)</f>
        <v>1</v>
      </c>
    </row>
    <row r="82" spans="1:10" x14ac:dyDescent="0.15">
      <c r="A82" s="2" t="str">
        <f t="shared" si="9"/>
        <v>52100204</v>
      </c>
      <c r="B82" s="2">
        <v>20</v>
      </c>
      <c r="C82" s="2">
        <v>4</v>
      </c>
      <c r="D82" s="2" t="s">
        <v>21</v>
      </c>
      <c r="E82" s="2" t="s">
        <v>143</v>
      </c>
      <c r="F82" s="2">
        <f>VLOOKUP($E82,数据!$G:$J,3,0)</f>
        <v>6</v>
      </c>
      <c r="G82" s="2">
        <f>VLOOKUP($E82,数据!$G:$J,2,0)</f>
        <v>7100008</v>
      </c>
      <c r="H82" s="2">
        <f t="shared" si="8"/>
        <v>20</v>
      </c>
      <c r="I82" s="2">
        <v>1</v>
      </c>
      <c r="J82" s="2" t="b">
        <f>EXACT(VLOOKUP($E82,数据!$G:$J,4,0),D82)</f>
        <v>1</v>
      </c>
    </row>
    <row r="83" spans="1:10" x14ac:dyDescent="0.15">
      <c r="A83" s="2" t="str">
        <f t="shared" si="9"/>
        <v>52100204</v>
      </c>
      <c r="B83" s="2">
        <v>20</v>
      </c>
      <c r="C83" s="2">
        <v>4</v>
      </c>
      <c r="D83" s="2" t="s">
        <v>22</v>
      </c>
      <c r="E83" s="2" t="s">
        <v>144</v>
      </c>
      <c r="F83" s="2">
        <f>VLOOKUP($E83,数据!$G:$J,3,0)</f>
        <v>6</v>
      </c>
      <c r="G83" s="2">
        <f>VLOOKUP($E83,数据!$G:$J,2,0)</f>
        <v>7100009</v>
      </c>
      <c r="H83" s="2">
        <f t="shared" si="8"/>
        <v>20</v>
      </c>
      <c r="I83" s="2">
        <v>1</v>
      </c>
      <c r="J83" s="2" t="b">
        <f>EXACT(VLOOKUP($E83,数据!$G:$J,4,0),D83)</f>
        <v>1</v>
      </c>
    </row>
    <row r="84" spans="1:10" x14ac:dyDescent="0.15">
      <c r="A84" s="2" t="str">
        <f t="shared" si="9"/>
        <v>52100204</v>
      </c>
      <c r="B84" s="2">
        <v>20</v>
      </c>
      <c r="C84" s="2">
        <v>4</v>
      </c>
      <c r="D84" s="2" t="s">
        <v>23</v>
      </c>
      <c r="E84" s="2" t="s">
        <v>145</v>
      </c>
      <c r="F84" s="2">
        <f>VLOOKUP($E84,数据!$G:$J,3,0)</f>
        <v>6</v>
      </c>
      <c r="G84" s="2">
        <f>VLOOKUP($E84,数据!$G:$J,2,0)</f>
        <v>7100010</v>
      </c>
      <c r="H84" s="2">
        <f t="shared" si="8"/>
        <v>20</v>
      </c>
      <c r="I84" s="2">
        <v>1</v>
      </c>
      <c r="J84" s="2" t="b">
        <f>EXACT(VLOOKUP($E84,数据!$G:$J,4,0),D84)</f>
        <v>1</v>
      </c>
    </row>
    <row r="85" spans="1:10" x14ac:dyDescent="0.15">
      <c r="A85" s="2" t="str">
        <f t="shared" si="9"/>
        <v>52100204</v>
      </c>
      <c r="B85" s="2">
        <v>20</v>
      </c>
      <c r="C85" s="2">
        <v>4</v>
      </c>
      <c r="D85" s="2" t="s">
        <v>24</v>
      </c>
      <c r="E85" s="2" t="s">
        <v>146</v>
      </c>
      <c r="F85" s="2">
        <f>VLOOKUP($E85,数据!$G:$J,3,0)</f>
        <v>6</v>
      </c>
      <c r="G85" s="2">
        <f>VLOOKUP($E85,数据!$G:$J,2,0)</f>
        <v>7100011</v>
      </c>
      <c r="H85" s="2">
        <f t="shared" si="8"/>
        <v>20</v>
      </c>
      <c r="I85" s="2">
        <v>1</v>
      </c>
      <c r="J85" s="2" t="b">
        <f>EXACT(VLOOKUP($E85,数据!$G:$J,4,0),D85)</f>
        <v>1</v>
      </c>
    </row>
    <row r="86" spans="1:10" x14ac:dyDescent="0.15">
      <c r="A86" s="2" t="str">
        <f t="shared" si="9"/>
        <v>52100204</v>
      </c>
      <c r="B86" s="2">
        <v>20</v>
      </c>
      <c r="C86" s="2">
        <v>4</v>
      </c>
      <c r="D86" s="2" t="s">
        <v>25</v>
      </c>
      <c r="E86" s="2" t="s">
        <v>147</v>
      </c>
      <c r="F86" s="2">
        <f>VLOOKUP($E86,数据!$G:$J,3,0)</f>
        <v>6</v>
      </c>
      <c r="G86" s="2">
        <f>VLOOKUP($E86,数据!$G:$J,2,0)</f>
        <v>7100012</v>
      </c>
      <c r="H86" s="2">
        <f t="shared" si="8"/>
        <v>20</v>
      </c>
      <c r="I86" s="2">
        <v>1</v>
      </c>
      <c r="J86" s="2" t="b">
        <f>EXACT(VLOOKUP($E86,数据!$G:$J,4,0),D86)</f>
        <v>1</v>
      </c>
    </row>
    <row r="87" spans="1:10" x14ac:dyDescent="0.15">
      <c r="A87" s="2" t="str">
        <f t="shared" si="9"/>
        <v>52100205</v>
      </c>
      <c r="B87" s="2">
        <v>20</v>
      </c>
      <c r="C87" s="2">
        <v>5</v>
      </c>
      <c r="D87" s="2" t="s">
        <v>20</v>
      </c>
      <c r="E87" s="2" t="s">
        <v>142</v>
      </c>
      <c r="F87" s="2">
        <f>VLOOKUP($E87,数据!$G:$J,3,0)</f>
        <v>6</v>
      </c>
      <c r="G87" s="2">
        <f>VLOOKUP($E87,数据!$G:$J,2,0)</f>
        <v>7100007</v>
      </c>
      <c r="H87" s="2">
        <f t="shared" ref="H87:H116" si="10">B87</f>
        <v>20</v>
      </c>
      <c r="I87" s="2">
        <v>1</v>
      </c>
      <c r="J87" s="2" t="b">
        <f>EXACT(VLOOKUP($E87,数据!$G:$J,4,0),D87)</f>
        <v>1</v>
      </c>
    </row>
    <row r="88" spans="1:10" x14ac:dyDescent="0.15">
      <c r="A88" s="2" t="str">
        <f t="shared" si="9"/>
        <v>52100205</v>
      </c>
      <c r="B88" s="2">
        <v>20</v>
      </c>
      <c r="C88" s="2">
        <v>5</v>
      </c>
      <c r="D88" s="2" t="s">
        <v>21</v>
      </c>
      <c r="E88" s="2" t="s">
        <v>143</v>
      </c>
      <c r="F88" s="2">
        <f>VLOOKUP($E88,数据!$G:$J,3,0)</f>
        <v>6</v>
      </c>
      <c r="G88" s="2">
        <f>VLOOKUP($E88,数据!$G:$J,2,0)</f>
        <v>7100008</v>
      </c>
      <c r="H88" s="2">
        <f t="shared" si="10"/>
        <v>20</v>
      </c>
      <c r="I88" s="2">
        <v>1</v>
      </c>
      <c r="J88" s="2" t="b">
        <f>EXACT(VLOOKUP($E88,数据!$G:$J,4,0),D88)</f>
        <v>1</v>
      </c>
    </row>
    <row r="89" spans="1:10" x14ac:dyDescent="0.15">
      <c r="A89" s="2" t="str">
        <f t="shared" si="9"/>
        <v>52100205</v>
      </c>
      <c r="B89" s="2">
        <v>20</v>
      </c>
      <c r="C89" s="2">
        <v>5</v>
      </c>
      <c r="D89" s="2" t="s">
        <v>22</v>
      </c>
      <c r="E89" s="2" t="s">
        <v>144</v>
      </c>
      <c r="F89" s="2">
        <f>VLOOKUP($E89,数据!$G:$J,3,0)</f>
        <v>6</v>
      </c>
      <c r="G89" s="2">
        <f>VLOOKUP($E89,数据!$G:$J,2,0)</f>
        <v>7100009</v>
      </c>
      <c r="H89" s="2">
        <f t="shared" si="10"/>
        <v>20</v>
      </c>
      <c r="I89" s="2">
        <v>1</v>
      </c>
      <c r="J89" s="2" t="b">
        <f>EXACT(VLOOKUP($E89,数据!$G:$J,4,0),D89)</f>
        <v>1</v>
      </c>
    </row>
    <row r="90" spans="1:10" x14ac:dyDescent="0.15">
      <c r="A90" s="2" t="str">
        <f t="shared" si="9"/>
        <v>52100205</v>
      </c>
      <c r="B90" s="2">
        <v>20</v>
      </c>
      <c r="C90" s="2">
        <v>5</v>
      </c>
      <c r="D90" s="2" t="s">
        <v>23</v>
      </c>
      <c r="E90" s="2" t="s">
        <v>145</v>
      </c>
      <c r="F90" s="2">
        <f>VLOOKUP($E90,数据!$G:$J,3,0)</f>
        <v>6</v>
      </c>
      <c r="G90" s="2">
        <f>VLOOKUP($E90,数据!$G:$J,2,0)</f>
        <v>7100010</v>
      </c>
      <c r="H90" s="2">
        <f t="shared" si="10"/>
        <v>20</v>
      </c>
      <c r="I90" s="2">
        <v>1</v>
      </c>
      <c r="J90" s="2" t="b">
        <f>EXACT(VLOOKUP($E90,数据!$G:$J,4,0),D90)</f>
        <v>1</v>
      </c>
    </row>
    <row r="91" spans="1:10" x14ac:dyDescent="0.15">
      <c r="A91" s="2" t="str">
        <f t="shared" si="9"/>
        <v>52100205</v>
      </c>
      <c r="B91" s="2">
        <v>20</v>
      </c>
      <c r="C91" s="2">
        <v>5</v>
      </c>
      <c r="D91" s="2" t="s">
        <v>24</v>
      </c>
      <c r="E91" s="2" t="s">
        <v>146</v>
      </c>
      <c r="F91" s="2">
        <f>VLOOKUP($E91,数据!$G:$J,3,0)</f>
        <v>6</v>
      </c>
      <c r="G91" s="2">
        <f>VLOOKUP($E91,数据!$G:$J,2,0)</f>
        <v>7100011</v>
      </c>
      <c r="H91" s="2">
        <f t="shared" si="10"/>
        <v>20</v>
      </c>
      <c r="I91" s="2">
        <v>1</v>
      </c>
      <c r="J91" s="2" t="b">
        <f>EXACT(VLOOKUP($E91,数据!$G:$J,4,0),D91)</f>
        <v>1</v>
      </c>
    </row>
    <row r="92" spans="1:10" x14ac:dyDescent="0.15">
      <c r="A92" s="2" t="str">
        <f t="shared" si="9"/>
        <v>52100205</v>
      </c>
      <c r="B92" s="2">
        <v>20</v>
      </c>
      <c r="C92" s="2">
        <v>5</v>
      </c>
      <c r="D92" s="2" t="s">
        <v>25</v>
      </c>
      <c r="E92" s="2" t="s">
        <v>147</v>
      </c>
      <c r="F92" s="2">
        <f>VLOOKUP($E92,数据!$G:$J,3,0)</f>
        <v>6</v>
      </c>
      <c r="G92" s="2">
        <f>VLOOKUP($E92,数据!$G:$J,2,0)</f>
        <v>7100012</v>
      </c>
      <c r="H92" s="2">
        <f t="shared" si="10"/>
        <v>20</v>
      </c>
      <c r="I92" s="2">
        <v>1</v>
      </c>
      <c r="J92" s="2" t="b">
        <f>EXACT(VLOOKUP($E92,数据!$G:$J,4,0),D92)</f>
        <v>1</v>
      </c>
    </row>
    <row r="93" spans="1:10" x14ac:dyDescent="0.15">
      <c r="A93" s="2" t="str">
        <f t="shared" si="9"/>
        <v>52100251</v>
      </c>
      <c r="B93" s="2">
        <v>25</v>
      </c>
      <c r="C93" s="2">
        <v>1</v>
      </c>
      <c r="D93" s="2" t="s">
        <v>20</v>
      </c>
      <c r="E93" s="2" t="s">
        <v>148</v>
      </c>
      <c r="F93" s="2">
        <f>VLOOKUP($E93,数据!$G:$J,3,0)</f>
        <v>7</v>
      </c>
      <c r="G93" s="2">
        <f>VLOOKUP($E93,数据!$G:$J,2,0)</f>
        <v>7100013</v>
      </c>
      <c r="H93" s="2">
        <f t="shared" si="10"/>
        <v>25</v>
      </c>
      <c r="I93" s="2">
        <v>2</v>
      </c>
      <c r="J93" s="2" t="b">
        <f>EXACT(VLOOKUP($E93,数据!$G:$J,4,0),D93)</f>
        <v>1</v>
      </c>
    </row>
    <row r="94" spans="1:10" x14ac:dyDescent="0.15">
      <c r="A94" s="2" t="str">
        <f t="shared" si="9"/>
        <v>52100251</v>
      </c>
      <c r="B94" s="2">
        <v>25</v>
      </c>
      <c r="C94" s="2">
        <v>1</v>
      </c>
      <c r="D94" s="2" t="s">
        <v>21</v>
      </c>
      <c r="E94" s="2" t="s">
        <v>149</v>
      </c>
      <c r="F94" s="2">
        <f>VLOOKUP($E94,数据!$G:$J,3,0)</f>
        <v>7</v>
      </c>
      <c r="G94" s="2">
        <f>VLOOKUP($E94,数据!$G:$J,2,0)</f>
        <v>7100014</v>
      </c>
      <c r="H94" s="2">
        <f t="shared" si="10"/>
        <v>25</v>
      </c>
      <c r="I94" s="2">
        <v>2</v>
      </c>
      <c r="J94" s="2" t="b">
        <f>EXACT(VLOOKUP($E94,数据!$G:$J,4,0),D94)</f>
        <v>1</v>
      </c>
    </row>
    <row r="95" spans="1:10" x14ac:dyDescent="0.15">
      <c r="A95" s="2" t="str">
        <f t="shared" si="9"/>
        <v>52100251</v>
      </c>
      <c r="B95" s="2">
        <v>25</v>
      </c>
      <c r="C95" s="2">
        <v>1</v>
      </c>
      <c r="D95" s="2" t="s">
        <v>22</v>
      </c>
      <c r="E95" s="2" t="s">
        <v>150</v>
      </c>
      <c r="F95" s="2">
        <f>VLOOKUP($E95,数据!$G:$J,3,0)</f>
        <v>7</v>
      </c>
      <c r="G95" s="2">
        <f>VLOOKUP($E95,数据!$G:$J,2,0)</f>
        <v>7100015</v>
      </c>
      <c r="H95" s="2">
        <f t="shared" si="10"/>
        <v>25</v>
      </c>
      <c r="I95" s="2">
        <v>2</v>
      </c>
      <c r="J95" s="2" t="b">
        <f>EXACT(VLOOKUP($E95,数据!$G:$J,4,0),D95)</f>
        <v>1</v>
      </c>
    </row>
    <row r="96" spans="1:10" x14ac:dyDescent="0.15">
      <c r="A96" s="2" t="str">
        <f t="shared" si="9"/>
        <v>52100251</v>
      </c>
      <c r="B96" s="2">
        <v>25</v>
      </c>
      <c r="C96" s="2">
        <v>1</v>
      </c>
      <c r="D96" s="2" t="s">
        <v>23</v>
      </c>
      <c r="E96" s="2" t="s">
        <v>151</v>
      </c>
      <c r="F96" s="2">
        <f>VLOOKUP($E96,数据!$G:$J,3,0)</f>
        <v>7</v>
      </c>
      <c r="G96" s="2">
        <f>VLOOKUP($E96,数据!$G:$J,2,0)</f>
        <v>7100016</v>
      </c>
      <c r="H96" s="2">
        <f t="shared" si="10"/>
        <v>25</v>
      </c>
      <c r="I96" s="2">
        <v>2</v>
      </c>
      <c r="J96" s="2" t="b">
        <f>EXACT(VLOOKUP($E96,数据!$G:$J,4,0),D96)</f>
        <v>1</v>
      </c>
    </row>
    <row r="97" spans="1:10" x14ac:dyDescent="0.15">
      <c r="A97" s="2" t="str">
        <f t="shared" si="9"/>
        <v>52100251</v>
      </c>
      <c r="B97" s="2">
        <v>25</v>
      </c>
      <c r="C97" s="2">
        <v>1</v>
      </c>
      <c r="D97" s="2" t="s">
        <v>24</v>
      </c>
      <c r="E97" s="2" t="s">
        <v>152</v>
      </c>
      <c r="F97" s="2">
        <f>VLOOKUP($E97,数据!$G:$J,3,0)</f>
        <v>7</v>
      </c>
      <c r="G97" s="2">
        <f>VLOOKUP($E97,数据!$G:$J,2,0)</f>
        <v>7100017</v>
      </c>
      <c r="H97" s="2">
        <f t="shared" si="10"/>
        <v>25</v>
      </c>
      <c r="I97" s="2">
        <v>2</v>
      </c>
      <c r="J97" s="2" t="b">
        <f>EXACT(VLOOKUP($E97,数据!$G:$J,4,0),D97)</f>
        <v>1</v>
      </c>
    </row>
    <row r="98" spans="1:10" x14ac:dyDescent="0.15">
      <c r="A98" s="2" t="str">
        <f t="shared" si="9"/>
        <v>52100251</v>
      </c>
      <c r="B98" s="2">
        <v>25</v>
      </c>
      <c r="C98" s="2">
        <v>1</v>
      </c>
      <c r="D98" s="2" t="s">
        <v>25</v>
      </c>
      <c r="E98" s="2" t="s">
        <v>153</v>
      </c>
      <c r="F98" s="2">
        <f>VLOOKUP($E98,数据!$G:$J,3,0)</f>
        <v>7</v>
      </c>
      <c r="G98" s="2">
        <f>VLOOKUP($E98,数据!$G:$J,2,0)</f>
        <v>7100018</v>
      </c>
      <c r="H98" s="2">
        <f t="shared" si="10"/>
        <v>25</v>
      </c>
      <c r="I98" s="2">
        <v>2</v>
      </c>
      <c r="J98" s="2" t="b">
        <f>EXACT(VLOOKUP($E98,数据!$G:$J,4,0),D98)</f>
        <v>1</v>
      </c>
    </row>
    <row r="99" spans="1:10" x14ac:dyDescent="0.15">
      <c r="A99" s="2" t="str">
        <f t="shared" si="9"/>
        <v>52100252</v>
      </c>
      <c r="B99" s="2">
        <v>25</v>
      </c>
      <c r="C99" s="2">
        <v>2</v>
      </c>
      <c r="D99" s="2" t="s">
        <v>20</v>
      </c>
      <c r="E99" s="2" t="s">
        <v>154</v>
      </c>
      <c r="F99" s="2">
        <f>VLOOKUP($E99,数据!$G:$J,3,0)</f>
        <v>11</v>
      </c>
      <c r="G99" s="2">
        <f>VLOOKUP($E99,数据!$G:$J,2,0)</f>
        <v>7100019</v>
      </c>
      <c r="H99" s="2">
        <f t="shared" si="10"/>
        <v>25</v>
      </c>
      <c r="I99" s="2">
        <v>2</v>
      </c>
      <c r="J99" s="2" t="b">
        <f>EXACT(VLOOKUP($E99,数据!$G:$J,4,0),D99)</f>
        <v>1</v>
      </c>
    </row>
    <row r="100" spans="1:10" x14ac:dyDescent="0.15">
      <c r="A100" s="2" t="str">
        <f t="shared" si="9"/>
        <v>52100252</v>
      </c>
      <c r="B100" s="2">
        <v>25</v>
      </c>
      <c r="C100" s="2">
        <v>2</v>
      </c>
      <c r="D100" s="2" t="s">
        <v>21</v>
      </c>
      <c r="E100" s="2" t="s">
        <v>155</v>
      </c>
      <c r="F100" s="2">
        <f>VLOOKUP($E100,数据!$G:$J,3,0)</f>
        <v>11</v>
      </c>
      <c r="G100" s="2">
        <f>VLOOKUP($E100,数据!$G:$J,2,0)</f>
        <v>7100020</v>
      </c>
      <c r="H100" s="2">
        <f t="shared" si="10"/>
        <v>25</v>
      </c>
      <c r="I100" s="2">
        <v>2</v>
      </c>
      <c r="J100" s="2" t="b">
        <f>EXACT(VLOOKUP($E100,数据!$G:$J,4,0),D100)</f>
        <v>1</v>
      </c>
    </row>
    <row r="101" spans="1:10" x14ac:dyDescent="0.15">
      <c r="A101" s="2" t="str">
        <f t="shared" si="9"/>
        <v>52100252</v>
      </c>
      <c r="B101" s="2">
        <v>25</v>
      </c>
      <c r="C101" s="2">
        <v>2</v>
      </c>
      <c r="D101" s="2" t="s">
        <v>22</v>
      </c>
      <c r="E101" s="2" t="s">
        <v>156</v>
      </c>
      <c r="F101" s="2">
        <f>VLOOKUP($E101,数据!$G:$J,3,0)</f>
        <v>11</v>
      </c>
      <c r="G101" s="2">
        <f>VLOOKUP($E101,数据!$G:$J,2,0)</f>
        <v>7100021</v>
      </c>
      <c r="H101" s="2">
        <f t="shared" si="10"/>
        <v>25</v>
      </c>
      <c r="I101" s="2">
        <v>2</v>
      </c>
      <c r="J101" s="2" t="b">
        <f>EXACT(VLOOKUP($E101,数据!$G:$J,4,0),D101)</f>
        <v>1</v>
      </c>
    </row>
    <row r="102" spans="1:10" x14ac:dyDescent="0.15">
      <c r="A102" s="2" t="str">
        <f t="shared" si="9"/>
        <v>52100252</v>
      </c>
      <c r="B102" s="2">
        <v>25</v>
      </c>
      <c r="C102" s="2">
        <v>2</v>
      </c>
      <c r="D102" s="2" t="s">
        <v>23</v>
      </c>
      <c r="E102" s="2" t="s">
        <v>157</v>
      </c>
      <c r="F102" s="2">
        <f>VLOOKUP($E102,数据!$G:$J,3,0)</f>
        <v>11</v>
      </c>
      <c r="G102" s="2">
        <f>VLOOKUP($E102,数据!$G:$J,2,0)</f>
        <v>7100022</v>
      </c>
      <c r="H102" s="2">
        <f t="shared" si="10"/>
        <v>25</v>
      </c>
      <c r="I102" s="2">
        <v>2</v>
      </c>
      <c r="J102" s="2" t="b">
        <f>EXACT(VLOOKUP($E102,数据!$G:$J,4,0),D102)</f>
        <v>1</v>
      </c>
    </row>
    <row r="103" spans="1:10" x14ac:dyDescent="0.15">
      <c r="A103" s="2" t="str">
        <f t="shared" si="9"/>
        <v>52100252</v>
      </c>
      <c r="B103" s="2">
        <v>25</v>
      </c>
      <c r="C103" s="2">
        <v>2</v>
      </c>
      <c r="D103" s="2" t="s">
        <v>24</v>
      </c>
      <c r="E103" s="2" t="s">
        <v>158</v>
      </c>
      <c r="F103" s="2">
        <f>VLOOKUP($E103,数据!$G:$J,3,0)</f>
        <v>11</v>
      </c>
      <c r="G103" s="2">
        <f>VLOOKUP($E103,数据!$G:$J,2,0)</f>
        <v>7100023</v>
      </c>
      <c r="H103" s="2">
        <f t="shared" si="10"/>
        <v>25</v>
      </c>
      <c r="I103" s="2">
        <v>2</v>
      </c>
      <c r="J103" s="2" t="b">
        <f>EXACT(VLOOKUP($E103,数据!$G:$J,4,0),D103)</f>
        <v>1</v>
      </c>
    </row>
    <row r="104" spans="1:10" x14ac:dyDescent="0.15">
      <c r="A104" s="2" t="str">
        <f t="shared" si="9"/>
        <v>52100252</v>
      </c>
      <c r="B104" s="2">
        <v>25</v>
      </c>
      <c r="C104" s="2">
        <v>2</v>
      </c>
      <c r="D104" s="2" t="s">
        <v>25</v>
      </c>
      <c r="E104" s="2" t="s">
        <v>159</v>
      </c>
      <c r="F104" s="2">
        <f>VLOOKUP($E104,数据!$G:$J,3,0)</f>
        <v>11</v>
      </c>
      <c r="G104" s="2">
        <f>VLOOKUP($E104,数据!$G:$J,2,0)</f>
        <v>7100024</v>
      </c>
      <c r="H104" s="2">
        <f t="shared" si="10"/>
        <v>25</v>
      </c>
      <c r="I104" s="2">
        <v>2</v>
      </c>
      <c r="J104" s="2" t="b">
        <f>EXACT(VLOOKUP($E104,数据!$G:$J,4,0),D104)</f>
        <v>1</v>
      </c>
    </row>
    <row r="105" spans="1:10" x14ac:dyDescent="0.15">
      <c r="A105" s="2" t="str">
        <f t="shared" si="9"/>
        <v>52100253</v>
      </c>
      <c r="B105" s="2">
        <v>25</v>
      </c>
      <c r="C105" s="2">
        <v>3</v>
      </c>
      <c r="D105" s="2" t="s">
        <v>20</v>
      </c>
      <c r="E105" s="2" t="s">
        <v>148</v>
      </c>
      <c r="F105" s="2">
        <f>VLOOKUP($E105,数据!$G:$J,3,0)</f>
        <v>7</v>
      </c>
      <c r="G105" s="2">
        <f>VLOOKUP($E105,数据!$G:$J,2,0)</f>
        <v>7100013</v>
      </c>
      <c r="H105" s="2">
        <f t="shared" si="10"/>
        <v>25</v>
      </c>
      <c r="I105" s="2">
        <v>2</v>
      </c>
      <c r="J105" s="2" t="b">
        <f>EXACT(VLOOKUP($E105,数据!$G:$J,4,0),D105)</f>
        <v>1</v>
      </c>
    </row>
    <row r="106" spans="1:10" x14ac:dyDescent="0.15">
      <c r="A106" s="2" t="str">
        <f t="shared" si="9"/>
        <v>52100253</v>
      </c>
      <c r="B106" s="2">
        <v>25</v>
      </c>
      <c r="C106" s="2">
        <v>3</v>
      </c>
      <c r="D106" s="2" t="s">
        <v>21</v>
      </c>
      <c r="E106" s="2" t="s">
        <v>149</v>
      </c>
      <c r="F106" s="2">
        <f>VLOOKUP($E106,数据!$G:$J,3,0)</f>
        <v>7</v>
      </c>
      <c r="G106" s="2">
        <f>VLOOKUP($E106,数据!$G:$J,2,0)</f>
        <v>7100014</v>
      </c>
      <c r="H106" s="2">
        <f t="shared" si="10"/>
        <v>25</v>
      </c>
      <c r="I106" s="2">
        <v>2</v>
      </c>
      <c r="J106" s="2" t="b">
        <f>EXACT(VLOOKUP($E106,数据!$G:$J,4,0),D106)</f>
        <v>1</v>
      </c>
    </row>
    <row r="107" spans="1:10" x14ac:dyDescent="0.15">
      <c r="A107" s="2" t="str">
        <f t="shared" si="9"/>
        <v>52100253</v>
      </c>
      <c r="B107" s="2">
        <v>25</v>
      </c>
      <c r="C107" s="2">
        <v>3</v>
      </c>
      <c r="D107" s="2" t="s">
        <v>22</v>
      </c>
      <c r="E107" s="2" t="s">
        <v>150</v>
      </c>
      <c r="F107" s="2">
        <f>VLOOKUP($E107,数据!$G:$J,3,0)</f>
        <v>7</v>
      </c>
      <c r="G107" s="2">
        <f>VLOOKUP($E107,数据!$G:$J,2,0)</f>
        <v>7100015</v>
      </c>
      <c r="H107" s="2">
        <f t="shared" si="10"/>
        <v>25</v>
      </c>
      <c r="I107" s="2">
        <v>2</v>
      </c>
      <c r="J107" s="2" t="b">
        <f>EXACT(VLOOKUP($E107,数据!$G:$J,4,0),D107)</f>
        <v>1</v>
      </c>
    </row>
    <row r="108" spans="1:10" x14ac:dyDescent="0.15">
      <c r="A108" s="2" t="str">
        <f t="shared" si="9"/>
        <v>52100253</v>
      </c>
      <c r="B108" s="2">
        <v>25</v>
      </c>
      <c r="C108" s="2">
        <v>3</v>
      </c>
      <c r="D108" s="2" t="s">
        <v>23</v>
      </c>
      <c r="E108" s="2" t="s">
        <v>151</v>
      </c>
      <c r="F108" s="2">
        <f>VLOOKUP($E108,数据!$G:$J,3,0)</f>
        <v>7</v>
      </c>
      <c r="G108" s="2">
        <f>VLOOKUP($E108,数据!$G:$J,2,0)</f>
        <v>7100016</v>
      </c>
      <c r="H108" s="2">
        <f t="shared" si="10"/>
        <v>25</v>
      </c>
      <c r="I108" s="2">
        <v>2</v>
      </c>
      <c r="J108" s="2" t="b">
        <f>EXACT(VLOOKUP($E108,数据!$G:$J,4,0),D108)</f>
        <v>1</v>
      </c>
    </row>
    <row r="109" spans="1:10" x14ac:dyDescent="0.15">
      <c r="A109" s="2" t="str">
        <f t="shared" ref="A109:A138" si="11">52100&amp;B109&amp;C109</f>
        <v>52100253</v>
      </c>
      <c r="B109" s="2">
        <v>25</v>
      </c>
      <c r="C109" s="2">
        <v>3</v>
      </c>
      <c r="D109" s="2" t="s">
        <v>24</v>
      </c>
      <c r="E109" s="2" t="s">
        <v>152</v>
      </c>
      <c r="F109" s="2">
        <f>VLOOKUP($E109,数据!$G:$J,3,0)</f>
        <v>7</v>
      </c>
      <c r="G109" s="2">
        <f>VLOOKUP($E109,数据!$G:$J,2,0)</f>
        <v>7100017</v>
      </c>
      <c r="H109" s="2">
        <f t="shared" si="10"/>
        <v>25</v>
      </c>
      <c r="I109" s="2">
        <v>2</v>
      </c>
      <c r="J109" s="2" t="b">
        <f>EXACT(VLOOKUP($E109,数据!$G:$J,4,0),D109)</f>
        <v>1</v>
      </c>
    </row>
    <row r="110" spans="1:10" x14ac:dyDescent="0.15">
      <c r="A110" s="2" t="str">
        <f t="shared" si="11"/>
        <v>52100253</v>
      </c>
      <c r="B110" s="2">
        <v>25</v>
      </c>
      <c r="C110" s="2">
        <v>3</v>
      </c>
      <c r="D110" s="2" t="s">
        <v>25</v>
      </c>
      <c r="E110" s="2" t="s">
        <v>153</v>
      </c>
      <c r="F110" s="2">
        <f>VLOOKUP($E110,数据!$G:$J,3,0)</f>
        <v>7</v>
      </c>
      <c r="G110" s="2">
        <f>VLOOKUP($E110,数据!$G:$J,2,0)</f>
        <v>7100018</v>
      </c>
      <c r="H110" s="2">
        <f t="shared" si="10"/>
        <v>25</v>
      </c>
      <c r="I110" s="2">
        <v>2</v>
      </c>
      <c r="J110" s="2" t="b">
        <f>EXACT(VLOOKUP($E110,数据!$G:$J,4,0),D110)</f>
        <v>1</v>
      </c>
    </row>
    <row r="111" spans="1:10" x14ac:dyDescent="0.15">
      <c r="A111" s="2" t="str">
        <f t="shared" si="11"/>
        <v>52100254</v>
      </c>
      <c r="B111" s="2">
        <v>25</v>
      </c>
      <c r="C111" s="2">
        <v>4</v>
      </c>
      <c r="D111" s="2" t="s">
        <v>20</v>
      </c>
      <c r="E111" s="2" t="s">
        <v>148</v>
      </c>
      <c r="F111" s="2">
        <f>VLOOKUP($E111,数据!$G:$J,3,0)</f>
        <v>7</v>
      </c>
      <c r="G111" s="2">
        <f>VLOOKUP($E111,数据!$G:$J,2,0)</f>
        <v>7100013</v>
      </c>
      <c r="H111" s="2">
        <f t="shared" si="10"/>
        <v>25</v>
      </c>
      <c r="I111" s="2">
        <v>2</v>
      </c>
      <c r="J111" s="2" t="b">
        <f>EXACT(VLOOKUP($E111,数据!$G:$J,4,0),D111)</f>
        <v>1</v>
      </c>
    </row>
    <row r="112" spans="1:10" x14ac:dyDescent="0.15">
      <c r="A112" s="2" t="str">
        <f t="shared" si="11"/>
        <v>52100254</v>
      </c>
      <c r="B112" s="2">
        <v>25</v>
      </c>
      <c r="C112" s="2">
        <v>4</v>
      </c>
      <c r="D112" s="2" t="s">
        <v>21</v>
      </c>
      <c r="E112" s="2" t="s">
        <v>149</v>
      </c>
      <c r="F112" s="2">
        <f>VLOOKUP($E112,数据!$G:$J,3,0)</f>
        <v>7</v>
      </c>
      <c r="G112" s="2">
        <f>VLOOKUP($E112,数据!$G:$J,2,0)</f>
        <v>7100014</v>
      </c>
      <c r="H112" s="2">
        <f t="shared" si="10"/>
        <v>25</v>
      </c>
      <c r="I112" s="2">
        <v>2</v>
      </c>
      <c r="J112" s="2" t="b">
        <f>EXACT(VLOOKUP($E112,数据!$G:$J,4,0),D112)</f>
        <v>1</v>
      </c>
    </row>
    <row r="113" spans="1:10" x14ac:dyDescent="0.15">
      <c r="A113" s="2" t="str">
        <f t="shared" si="11"/>
        <v>52100254</v>
      </c>
      <c r="B113" s="2">
        <v>25</v>
      </c>
      <c r="C113" s="2">
        <v>4</v>
      </c>
      <c r="D113" s="2" t="s">
        <v>22</v>
      </c>
      <c r="E113" s="2" t="s">
        <v>150</v>
      </c>
      <c r="F113" s="2">
        <f>VLOOKUP($E113,数据!$G:$J,3,0)</f>
        <v>7</v>
      </c>
      <c r="G113" s="2">
        <f>VLOOKUP($E113,数据!$G:$J,2,0)</f>
        <v>7100015</v>
      </c>
      <c r="H113" s="2">
        <f t="shared" si="10"/>
        <v>25</v>
      </c>
      <c r="I113" s="2">
        <v>2</v>
      </c>
      <c r="J113" s="2" t="b">
        <f>EXACT(VLOOKUP($E113,数据!$G:$J,4,0),D113)</f>
        <v>1</v>
      </c>
    </row>
    <row r="114" spans="1:10" x14ac:dyDescent="0.15">
      <c r="A114" s="2" t="str">
        <f t="shared" si="11"/>
        <v>52100254</v>
      </c>
      <c r="B114" s="2">
        <v>25</v>
      </c>
      <c r="C114" s="2">
        <v>4</v>
      </c>
      <c r="D114" s="2" t="s">
        <v>23</v>
      </c>
      <c r="E114" s="2" t="s">
        <v>151</v>
      </c>
      <c r="F114" s="2">
        <f>VLOOKUP($E114,数据!$G:$J,3,0)</f>
        <v>7</v>
      </c>
      <c r="G114" s="2">
        <f>VLOOKUP($E114,数据!$G:$J,2,0)</f>
        <v>7100016</v>
      </c>
      <c r="H114" s="2">
        <f t="shared" si="10"/>
        <v>25</v>
      </c>
      <c r="I114" s="2">
        <v>2</v>
      </c>
      <c r="J114" s="2" t="b">
        <f>EXACT(VLOOKUP($E114,数据!$G:$J,4,0),D114)</f>
        <v>1</v>
      </c>
    </row>
    <row r="115" spans="1:10" x14ac:dyDescent="0.15">
      <c r="A115" s="2" t="str">
        <f t="shared" si="11"/>
        <v>52100254</v>
      </c>
      <c r="B115" s="2">
        <v>25</v>
      </c>
      <c r="C115" s="2">
        <v>4</v>
      </c>
      <c r="D115" s="2" t="s">
        <v>24</v>
      </c>
      <c r="E115" s="2" t="s">
        <v>152</v>
      </c>
      <c r="F115" s="2">
        <f>VLOOKUP($E115,数据!$G:$J,3,0)</f>
        <v>7</v>
      </c>
      <c r="G115" s="2">
        <f>VLOOKUP($E115,数据!$G:$J,2,0)</f>
        <v>7100017</v>
      </c>
      <c r="H115" s="2">
        <f t="shared" si="10"/>
        <v>25</v>
      </c>
      <c r="I115" s="2">
        <v>2</v>
      </c>
      <c r="J115" s="2" t="b">
        <f>EXACT(VLOOKUP($E115,数据!$G:$J,4,0),D115)</f>
        <v>1</v>
      </c>
    </row>
    <row r="116" spans="1:10" x14ac:dyDescent="0.15">
      <c r="A116" s="2" t="str">
        <f t="shared" si="11"/>
        <v>52100254</v>
      </c>
      <c r="B116" s="2">
        <v>25</v>
      </c>
      <c r="C116" s="2">
        <v>4</v>
      </c>
      <c r="D116" s="2" t="s">
        <v>25</v>
      </c>
      <c r="E116" s="2" t="s">
        <v>153</v>
      </c>
      <c r="F116" s="2">
        <f>VLOOKUP($E116,数据!$G:$J,3,0)</f>
        <v>7</v>
      </c>
      <c r="G116" s="2">
        <f>VLOOKUP($E116,数据!$G:$J,2,0)</f>
        <v>7100018</v>
      </c>
      <c r="H116" s="2">
        <f t="shared" si="10"/>
        <v>25</v>
      </c>
      <c r="I116" s="2">
        <v>2</v>
      </c>
      <c r="J116" s="2" t="b">
        <f>EXACT(VLOOKUP($E116,数据!$G:$J,4,0),D116)</f>
        <v>1</v>
      </c>
    </row>
    <row r="117" spans="1:10" x14ac:dyDescent="0.15">
      <c r="A117" s="2" t="str">
        <f t="shared" si="11"/>
        <v>52100255</v>
      </c>
      <c r="B117" s="2">
        <v>25</v>
      </c>
      <c r="C117" s="2">
        <v>5</v>
      </c>
      <c r="D117" s="2" t="s">
        <v>20</v>
      </c>
      <c r="E117" s="2" t="s">
        <v>148</v>
      </c>
      <c r="F117" s="2">
        <f>VLOOKUP($E117,数据!$G:$J,3,0)</f>
        <v>7</v>
      </c>
      <c r="G117" s="2">
        <f>VLOOKUP($E117,数据!$G:$J,2,0)</f>
        <v>7100013</v>
      </c>
      <c r="H117" s="2">
        <f t="shared" ref="H117:H146" si="12">B117</f>
        <v>25</v>
      </c>
      <c r="I117" s="2">
        <v>2</v>
      </c>
      <c r="J117" s="2" t="b">
        <f>EXACT(VLOOKUP($E117,数据!$G:$J,4,0),D117)</f>
        <v>1</v>
      </c>
    </row>
    <row r="118" spans="1:10" x14ac:dyDescent="0.15">
      <c r="A118" s="2" t="str">
        <f t="shared" si="11"/>
        <v>52100255</v>
      </c>
      <c r="B118" s="2">
        <v>25</v>
      </c>
      <c r="C118" s="2">
        <v>5</v>
      </c>
      <c r="D118" s="2" t="s">
        <v>21</v>
      </c>
      <c r="E118" s="2" t="s">
        <v>149</v>
      </c>
      <c r="F118" s="2">
        <f>VLOOKUP($E118,数据!$G:$J,3,0)</f>
        <v>7</v>
      </c>
      <c r="G118" s="2">
        <f>VLOOKUP($E118,数据!$G:$J,2,0)</f>
        <v>7100014</v>
      </c>
      <c r="H118" s="2">
        <f t="shared" si="12"/>
        <v>25</v>
      </c>
      <c r="I118" s="2">
        <v>2</v>
      </c>
      <c r="J118" s="2" t="b">
        <f>EXACT(VLOOKUP($E118,数据!$G:$J,4,0),D118)</f>
        <v>1</v>
      </c>
    </row>
    <row r="119" spans="1:10" x14ac:dyDescent="0.15">
      <c r="A119" s="2" t="str">
        <f t="shared" si="11"/>
        <v>52100255</v>
      </c>
      <c r="B119" s="2">
        <v>25</v>
      </c>
      <c r="C119" s="2">
        <v>5</v>
      </c>
      <c r="D119" s="2" t="s">
        <v>22</v>
      </c>
      <c r="E119" s="2" t="s">
        <v>150</v>
      </c>
      <c r="F119" s="2">
        <f>VLOOKUP($E119,数据!$G:$J,3,0)</f>
        <v>7</v>
      </c>
      <c r="G119" s="2">
        <f>VLOOKUP($E119,数据!$G:$J,2,0)</f>
        <v>7100015</v>
      </c>
      <c r="H119" s="2">
        <f t="shared" si="12"/>
        <v>25</v>
      </c>
      <c r="I119" s="2">
        <v>2</v>
      </c>
      <c r="J119" s="2" t="b">
        <f>EXACT(VLOOKUP($E119,数据!$G:$J,4,0),D119)</f>
        <v>1</v>
      </c>
    </row>
    <row r="120" spans="1:10" x14ac:dyDescent="0.15">
      <c r="A120" s="2" t="str">
        <f t="shared" si="11"/>
        <v>52100255</v>
      </c>
      <c r="B120" s="2">
        <v>25</v>
      </c>
      <c r="C120" s="2">
        <v>5</v>
      </c>
      <c r="D120" s="2" t="s">
        <v>23</v>
      </c>
      <c r="E120" s="2" t="s">
        <v>151</v>
      </c>
      <c r="F120" s="2">
        <f>VLOOKUP($E120,数据!$G:$J,3,0)</f>
        <v>7</v>
      </c>
      <c r="G120" s="2">
        <f>VLOOKUP($E120,数据!$G:$J,2,0)</f>
        <v>7100016</v>
      </c>
      <c r="H120" s="2">
        <f t="shared" si="12"/>
        <v>25</v>
      </c>
      <c r="I120" s="2">
        <v>2</v>
      </c>
      <c r="J120" s="2" t="b">
        <f>EXACT(VLOOKUP($E120,数据!$G:$J,4,0),D120)</f>
        <v>1</v>
      </c>
    </row>
    <row r="121" spans="1:10" x14ac:dyDescent="0.15">
      <c r="A121" s="2" t="str">
        <f t="shared" si="11"/>
        <v>52100255</v>
      </c>
      <c r="B121" s="2">
        <v>25</v>
      </c>
      <c r="C121" s="2">
        <v>5</v>
      </c>
      <c r="D121" s="2" t="s">
        <v>24</v>
      </c>
      <c r="E121" s="2" t="s">
        <v>152</v>
      </c>
      <c r="F121" s="2">
        <f>VLOOKUP($E121,数据!$G:$J,3,0)</f>
        <v>7</v>
      </c>
      <c r="G121" s="2">
        <f>VLOOKUP($E121,数据!$G:$J,2,0)</f>
        <v>7100017</v>
      </c>
      <c r="H121" s="2">
        <f t="shared" si="12"/>
        <v>25</v>
      </c>
      <c r="I121" s="2">
        <v>2</v>
      </c>
      <c r="J121" s="2" t="b">
        <f>EXACT(VLOOKUP($E121,数据!$G:$J,4,0),D121)</f>
        <v>1</v>
      </c>
    </row>
    <row r="122" spans="1:10" x14ac:dyDescent="0.15">
      <c r="A122" s="2" t="str">
        <f t="shared" si="11"/>
        <v>52100255</v>
      </c>
      <c r="B122" s="2">
        <v>25</v>
      </c>
      <c r="C122" s="2">
        <v>5</v>
      </c>
      <c r="D122" s="2" t="s">
        <v>25</v>
      </c>
      <c r="E122" s="2" t="s">
        <v>153</v>
      </c>
      <c r="F122" s="2">
        <f>VLOOKUP($E122,数据!$G:$J,3,0)</f>
        <v>7</v>
      </c>
      <c r="G122" s="2">
        <f>VLOOKUP($E122,数据!$G:$J,2,0)</f>
        <v>7100018</v>
      </c>
      <c r="H122" s="2">
        <f t="shared" si="12"/>
        <v>25</v>
      </c>
      <c r="I122" s="2">
        <v>2</v>
      </c>
      <c r="J122" s="2" t="b">
        <f>EXACT(VLOOKUP($E122,数据!$G:$J,4,0),D122)</f>
        <v>1</v>
      </c>
    </row>
    <row r="123" spans="1:10" x14ac:dyDescent="0.15">
      <c r="A123" s="2" t="str">
        <f t="shared" si="11"/>
        <v>52100301</v>
      </c>
      <c r="B123" s="2">
        <v>30</v>
      </c>
      <c r="C123" s="2">
        <v>1</v>
      </c>
      <c r="D123" s="2" t="s">
        <v>20</v>
      </c>
      <c r="E123" s="2" t="s">
        <v>148</v>
      </c>
      <c r="F123" s="2">
        <f>VLOOKUP($E123,数据!$G:$J,3,0)</f>
        <v>7</v>
      </c>
      <c r="G123" s="2">
        <f>VLOOKUP($E123,数据!$G:$J,2,0)</f>
        <v>7100013</v>
      </c>
      <c r="H123" s="2">
        <f t="shared" si="12"/>
        <v>30</v>
      </c>
      <c r="I123" s="2">
        <v>2</v>
      </c>
      <c r="J123" s="2" t="b">
        <f>EXACT(VLOOKUP($E123,数据!$G:$J,4,0),D123)</f>
        <v>1</v>
      </c>
    </row>
    <row r="124" spans="1:10" x14ac:dyDescent="0.15">
      <c r="A124" s="2" t="str">
        <f t="shared" si="11"/>
        <v>52100301</v>
      </c>
      <c r="B124" s="2">
        <v>30</v>
      </c>
      <c r="C124" s="2">
        <v>1</v>
      </c>
      <c r="D124" s="2" t="s">
        <v>21</v>
      </c>
      <c r="E124" s="2" t="s">
        <v>149</v>
      </c>
      <c r="F124" s="2">
        <f>VLOOKUP($E124,数据!$G:$J,3,0)</f>
        <v>7</v>
      </c>
      <c r="G124" s="2">
        <f>VLOOKUP($E124,数据!$G:$J,2,0)</f>
        <v>7100014</v>
      </c>
      <c r="H124" s="2">
        <f t="shared" si="12"/>
        <v>30</v>
      </c>
      <c r="I124" s="2">
        <v>2</v>
      </c>
      <c r="J124" s="2" t="b">
        <f>EXACT(VLOOKUP($E124,数据!$G:$J,4,0),D124)</f>
        <v>1</v>
      </c>
    </row>
    <row r="125" spans="1:10" x14ac:dyDescent="0.15">
      <c r="A125" s="2" t="str">
        <f t="shared" si="11"/>
        <v>52100301</v>
      </c>
      <c r="B125" s="2">
        <v>30</v>
      </c>
      <c r="C125" s="2">
        <v>1</v>
      </c>
      <c r="D125" s="2" t="s">
        <v>22</v>
      </c>
      <c r="E125" s="2" t="s">
        <v>150</v>
      </c>
      <c r="F125" s="2">
        <f>VLOOKUP($E125,数据!$G:$J,3,0)</f>
        <v>7</v>
      </c>
      <c r="G125" s="2">
        <f>VLOOKUP($E125,数据!$G:$J,2,0)</f>
        <v>7100015</v>
      </c>
      <c r="H125" s="2">
        <f t="shared" si="12"/>
        <v>30</v>
      </c>
      <c r="I125" s="2">
        <v>2</v>
      </c>
      <c r="J125" s="2" t="b">
        <f>EXACT(VLOOKUP($E125,数据!$G:$J,4,0),D125)</f>
        <v>1</v>
      </c>
    </row>
    <row r="126" spans="1:10" x14ac:dyDescent="0.15">
      <c r="A126" s="2" t="str">
        <f t="shared" si="11"/>
        <v>52100301</v>
      </c>
      <c r="B126" s="2">
        <v>30</v>
      </c>
      <c r="C126" s="2">
        <v>1</v>
      </c>
      <c r="D126" s="2" t="s">
        <v>23</v>
      </c>
      <c r="E126" s="2" t="s">
        <v>151</v>
      </c>
      <c r="F126" s="2">
        <f>VLOOKUP($E126,数据!$G:$J,3,0)</f>
        <v>7</v>
      </c>
      <c r="G126" s="2">
        <f>VLOOKUP($E126,数据!$G:$J,2,0)</f>
        <v>7100016</v>
      </c>
      <c r="H126" s="2">
        <f t="shared" si="12"/>
        <v>30</v>
      </c>
      <c r="I126" s="2">
        <v>2</v>
      </c>
      <c r="J126" s="2" t="b">
        <f>EXACT(VLOOKUP($E126,数据!$G:$J,4,0),D126)</f>
        <v>1</v>
      </c>
    </row>
    <row r="127" spans="1:10" x14ac:dyDescent="0.15">
      <c r="A127" s="2" t="str">
        <f t="shared" si="11"/>
        <v>52100301</v>
      </c>
      <c r="B127" s="2">
        <v>30</v>
      </c>
      <c r="C127" s="2">
        <v>1</v>
      </c>
      <c r="D127" s="2" t="s">
        <v>24</v>
      </c>
      <c r="E127" s="2" t="s">
        <v>152</v>
      </c>
      <c r="F127" s="2">
        <f>VLOOKUP($E127,数据!$G:$J,3,0)</f>
        <v>7</v>
      </c>
      <c r="G127" s="2">
        <f>VLOOKUP($E127,数据!$G:$J,2,0)</f>
        <v>7100017</v>
      </c>
      <c r="H127" s="2">
        <f t="shared" si="12"/>
        <v>30</v>
      </c>
      <c r="I127" s="2">
        <v>2</v>
      </c>
      <c r="J127" s="2" t="b">
        <f>EXACT(VLOOKUP($E127,数据!$G:$J,4,0),D127)</f>
        <v>1</v>
      </c>
    </row>
    <row r="128" spans="1:10" x14ac:dyDescent="0.15">
      <c r="A128" s="2" t="str">
        <f t="shared" si="11"/>
        <v>52100301</v>
      </c>
      <c r="B128" s="2">
        <v>30</v>
      </c>
      <c r="C128" s="2">
        <v>1</v>
      </c>
      <c r="D128" s="2" t="s">
        <v>25</v>
      </c>
      <c r="E128" s="2" t="s">
        <v>153</v>
      </c>
      <c r="F128" s="2">
        <f>VLOOKUP($E128,数据!$G:$J,3,0)</f>
        <v>7</v>
      </c>
      <c r="G128" s="2">
        <f>VLOOKUP($E128,数据!$G:$J,2,0)</f>
        <v>7100018</v>
      </c>
      <c r="H128" s="2">
        <f t="shared" si="12"/>
        <v>30</v>
      </c>
      <c r="I128" s="2">
        <v>2</v>
      </c>
      <c r="J128" s="2" t="b">
        <f>EXACT(VLOOKUP($E128,数据!$G:$J,4,0),D128)</f>
        <v>1</v>
      </c>
    </row>
    <row r="129" spans="1:10" x14ac:dyDescent="0.15">
      <c r="A129" s="2" t="str">
        <f t="shared" si="11"/>
        <v>52100302</v>
      </c>
      <c r="B129" s="2">
        <v>30</v>
      </c>
      <c r="C129" s="2">
        <v>2</v>
      </c>
      <c r="D129" s="2" t="s">
        <v>20</v>
      </c>
      <c r="E129" s="2" t="s">
        <v>160</v>
      </c>
      <c r="F129" s="2">
        <f>VLOOKUP($E129,数据!$G:$J,3,0)</f>
        <v>12</v>
      </c>
      <c r="G129" s="2">
        <f>VLOOKUP($E129,数据!$G:$J,2,0)</f>
        <v>7100025</v>
      </c>
      <c r="H129" s="2">
        <f t="shared" si="12"/>
        <v>30</v>
      </c>
      <c r="I129" s="2">
        <v>2</v>
      </c>
      <c r="J129" s="2" t="b">
        <f>EXACT(VLOOKUP($E129,数据!$G:$J,4,0),D129)</f>
        <v>1</v>
      </c>
    </row>
    <row r="130" spans="1:10" x14ac:dyDescent="0.15">
      <c r="A130" s="2" t="str">
        <f t="shared" si="11"/>
        <v>52100302</v>
      </c>
      <c r="B130" s="2">
        <v>30</v>
      </c>
      <c r="C130" s="2">
        <v>2</v>
      </c>
      <c r="D130" s="2" t="s">
        <v>21</v>
      </c>
      <c r="E130" s="2" t="s">
        <v>161</v>
      </c>
      <c r="F130" s="2">
        <f>VLOOKUP($E130,数据!$G:$J,3,0)</f>
        <v>12</v>
      </c>
      <c r="G130" s="2">
        <f>VLOOKUP($E130,数据!$G:$J,2,0)</f>
        <v>7100026</v>
      </c>
      <c r="H130" s="2">
        <f t="shared" si="12"/>
        <v>30</v>
      </c>
      <c r="I130" s="2">
        <v>2</v>
      </c>
      <c r="J130" s="2" t="b">
        <f>EXACT(VLOOKUP($E130,数据!$G:$J,4,0),D130)</f>
        <v>1</v>
      </c>
    </row>
    <row r="131" spans="1:10" x14ac:dyDescent="0.15">
      <c r="A131" s="2" t="str">
        <f t="shared" si="11"/>
        <v>52100302</v>
      </c>
      <c r="B131" s="2">
        <v>30</v>
      </c>
      <c r="C131" s="2">
        <v>2</v>
      </c>
      <c r="D131" s="2" t="s">
        <v>22</v>
      </c>
      <c r="E131" s="2" t="s">
        <v>162</v>
      </c>
      <c r="F131" s="2">
        <f>VLOOKUP($E131,数据!$G:$J,3,0)</f>
        <v>12</v>
      </c>
      <c r="G131" s="2">
        <f>VLOOKUP($E131,数据!$G:$J,2,0)</f>
        <v>7100027</v>
      </c>
      <c r="H131" s="2">
        <f t="shared" si="12"/>
        <v>30</v>
      </c>
      <c r="I131" s="2">
        <v>2</v>
      </c>
      <c r="J131" s="2" t="b">
        <f>EXACT(VLOOKUP($E131,数据!$G:$J,4,0),D131)</f>
        <v>1</v>
      </c>
    </row>
    <row r="132" spans="1:10" x14ac:dyDescent="0.15">
      <c r="A132" s="2" t="str">
        <f t="shared" si="11"/>
        <v>52100302</v>
      </c>
      <c r="B132" s="2">
        <v>30</v>
      </c>
      <c r="C132" s="2">
        <v>2</v>
      </c>
      <c r="D132" s="2" t="s">
        <v>23</v>
      </c>
      <c r="E132" s="2" t="s">
        <v>163</v>
      </c>
      <c r="F132" s="2">
        <f>VLOOKUP($E132,数据!$G:$J,3,0)</f>
        <v>12</v>
      </c>
      <c r="G132" s="2">
        <f>VLOOKUP($E132,数据!$G:$J,2,0)</f>
        <v>7100028</v>
      </c>
      <c r="H132" s="2">
        <f t="shared" si="12"/>
        <v>30</v>
      </c>
      <c r="I132" s="2">
        <v>2</v>
      </c>
      <c r="J132" s="2" t="b">
        <f>EXACT(VLOOKUP($E132,数据!$G:$J,4,0),D132)</f>
        <v>1</v>
      </c>
    </row>
    <row r="133" spans="1:10" x14ac:dyDescent="0.15">
      <c r="A133" s="2" t="str">
        <f t="shared" si="11"/>
        <v>52100302</v>
      </c>
      <c r="B133" s="2">
        <v>30</v>
      </c>
      <c r="C133" s="2">
        <v>2</v>
      </c>
      <c r="D133" s="2" t="s">
        <v>24</v>
      </c>
      <c r="E133" s="2" t="s">
        <v>164</v>
      </c>
      <c r="F133" s="2">
        <f>VLOOKUP($E133,数据!$G:$J,3,0)</f>
        <v>12</v>
      </c>
      <c r="G133" s="2">
        <f>VLOOKUP($E133,数据!$G:$J,2,0)</f>
        <v>7100029</v>
      </c>
      <c r="H133" s="2">
        <f t="shared" si="12"/>
        <v>30</v>
      </c>
      <c r="I133" s="2">
        <v>2</v>
      </c>
      <c r="J133" s="2" t="b">
        <f>EXACT(VLOOKUP($E133,数据!$G:$J,4,0),D133)</f>
        <v>1</v>
      </c>
    </row>
    <row r="134" spans="1:10" x14ac:dyDescent="0.15">
      <c r="A134" s="2" t="str">
        <f t="shared" si="11"/>
        <v>52100302</v>
      </c>
      <c r="B134" s="2">
        <v>30</v>
      </c>
      <c r="C134" s="2">
        <v>2</v>
      </c>
      <c r="D134" s="2" t="s">
        <v>25</v>
      </c>
      <c r="E134" s="2" t="s">
        <v>165</v>
      </c>
      <c r="F134" s="2">
        <f>VLOOKUP($E134,数据!$G:$J,3,0)</f>
        <v>12</v>
      </c>
      <c r="G134" s="2">
        <f>VLOOKUP($E134,数据!$G:$J,2,0)</f>
        <v>7100030</v>
      </c>
      <c r="H134" s="2">
        <f t="shared" si="12"/>
        <v>30</v>
      </c>
      <c r="I134" s="2">
        <v>2</v>
      </c>
      <c r="J134" s="2" t="b">
        <f>EXACT(VLOOKUP($E134,数据!$G:$J,4,0),D134)</f>
        <v>1</v>
      </c>
    </row>
    <row r="135" spans="1:10" x14ac:dyDescent="0.15">
      <c r="A135" s="2" t="str">
        <f t="shared" si="11"/>
        <v>52100303</v>
      </c>
      <c r="B135" s="2">
        <v>30</v>
      </c>
      <c r="C135" s="2">
        <v>3</v>
      </c>
      <c r="D135" s="2" t="s">
        <v>20</v>
      </c>
      <c r="E135" s="2" t="s">
        <v>148</v>
      </c>
      <c r="F135" s="2">
        <f>VLOOKUP($E135,数据!$G:$J,3,0)</f>
        <v>7</v>
      </c>
      <c r="G135" s="2">
        <f>VLOOKUP($E135,数据!$G:$J,2,0)</f>
        <v>7100013</v>
      </c>
      <c r="H135" s="2">
        <f t="shared" si="12"/>
        <v>30</v>
      </c>
      <c r="I135" s="2">
        <v>2</v>
      </c>
      <c r="J135" s="2" t="b">
        <f>EXACT(VLOOKUP($E135,数据!$G:$J,4,0),D135)</f>
        <v>1</v>
      </c>
    </row>
    <row r="136" spans="1:10" x14ac:dyDescent="0.15">
      <c r="A136" s="2" t="str">
        <f t="shared" si="11"/>
        <v>52100303</v>
      </c>
      <c r="B136" s="2">
        <v>30</v>
      </c>
      <c r="C136" s="2">
        <v>3</v>
      </c>
      <c r="D136" s="2" t="s">
        <v>21</v>
      </c>
      <c r="E136" s="2" t="s">
        <v>149</v>
      </c>
      <c r="F136" s="2">
        <f>VLOOKUP($E136,数据!$G:$J,3,0)</f>
        <v>7</v>
      </c>
      <c r="G136" s="2">
        <f>VLOOKUP($E136,数据!$G:$J,2,0)</f>
        <v>7100014</v>
      </c>
      <c r="H136" s="2">
        <f t="shared" si="12"/>
        <v>30</v>
      </c>
      <c r="I136" s="2">
        <v>2</v>
      </c>
      <c r="J136" s="2" t="b">
        <f>EXACT(VLOOKUP($E136,数据!$G:$J,4,0),D136)</f>
        <v>1</v>
      </c>
    </row>
    <row r="137" spans="1:10" x14ac:dyDescent="0.15">
      <c r="A137" s="2" t="str">
        <f t="shared" si="11"/>
        <v>52100303</v>
      </c>
      <c r="B137" s="2">
        <v>30</v>
      </c>
      <c r="C137" s="2">
        <v>3</v>
      </c>
      <c r="D137" s="2" t="s">
        <v>22</v>
      </c>
      <c r="E137" s="2" t="s">
        <v>150</v>
      </c>
      <c r="F137" s="2">
        <f>VLOOKUP($E137,数据!$G:$J,3,0)</f>
        <v>7</v>
      </c>
      <c r="G137" s="2">
        <f>VLOOKUP($E137,数据!$G:$J,2,0)</f>
        <v>7100015</v>
      </c>
      <c r="H137" s="2">
        <f t="shared" si="12"/>
        <v>30</v>
      </c>
      <c r="I137" s="2">
        <v>2</v>
      </c>
      <c r="J137" s="2" t="b">
        <f>EXACT(VLOOKUP($E137,数据!$G:$J,4,0),D137)</f>
        <v>1</v>
      </c>
    </row>
    <row r="138" spans="1:10" x14ac:dyDescent="0.15">
      <c r="A138" s="2" t="str">
        <f t="shared" si="11"/>
        <v>52100303</v>
      </c>
      <c r="B138" s="2">
        <v>30</v>
      </c>
      <c r="C138" s="2">
        <v>3</v>
      </c>
      <c r="D138" s="2" t="s">
        <v>23</v>
      </c>
      <c r="E138" s="2" t="s">
        <v>151</v>
      </c>
      <c r="F138" s="2">
        <f>VLOOKUP($E138,数据!$G:$J,3,0)</f>
        <v>7</v>
      </c>
      <c r="G138" s="2">
        <f>VLOOKUP($E138,数据!$G:$J,2,0)</f>
        <v>7100016</v>
      </c>
      <c r="H138" s="2">
        <f t="shared" si="12"/>
        <v>30</v>
      </c>
      <c r="I138" s="2">
        <v>2</v>
      </c>
      <c r="J138" s="2" t="b">
        <f>EXACT(VLOOKUP($E138,数据!$G:$J,4,0),D138)</f>
        <v>1</v>
      </c>
    </row>
    <row r="139" spans="1:10" x14ac:dyDescent="0.15">
      <c r="A139" s="2" t="str">
        <f t="shared" ref="A139:A168" si="13">52100&amp;B139&amp;C139</f>
        <v>52100303</v>
      </c>
      <c r="B139" s="2">
        <v>30</v>
      </c>
      <c r="C139" s="2">
        <v>3</v>
      </c>
      <c r="D139" s="2" t="s">
        <v>24</v>
      </c>
      <c r="E139" s="2" t="s">
        <v>152</v>
      </c>
      <c r="F139" s="2">
        <f>VLOOKUP($E139,数据!$G:$J,3,0)</f>
        <v>7</v>
      </c>
      <c r="G139" s="2">
        <f>VLOOKUP($E139,数据!$G:$J,2,0)</f>
        <v>7100017</v>
      </c>
      <c r="H139" s="2">
        <f t="shared" si="12"/>
        <v>30</v>
      </c>
      <c r="I139" s="2">
        <v>2</v>
      </c>
      <c r="J139" s="2" t="b">
        <f>EXACT(VLOOKUP($E139,数据!$G:$J,4,0),D139)</f>
        <v>1</v>
      </c>
    </row>
    <row r="140" spans="1:10" x14ac:dyDescent="0.15">
      <c r="A140" s="2" t="str">
        <f t="shared" si="13"/>
        <v>52100303</v>
      </c>
      <c r="B140" s="2">
        <v>30</v>
      </c>
      <c r="C140" s="2">
        <v>3</v>
      </c>
      <c r="D140" s="2" t="s">
        <v>25</v>
      </c>
      <c r="E140" s="2" t="s">
        <v>153</v>
      </c>
      <c r="F140" s="2">
        <f>VLOOKUP($E140,数据!$G:$J,3,0)</f>
        <v>7</v>
      </c>
      <c r="G140" s="2">
        <f>VLOOKUP($E140,数据!$G:$J,2,0)</f>
        <v>7100018</v>
      </c>
      <c r="H140" s="2">
        <f t="shared" si="12"/>
        <v>30</v>
      </c>
      <c r="I140" s="2">
        <v>2</v>
      </c>
      <c r="J140" s="2" t="b">
        <f>EXACT(VLOOKUP($E140,数据!$G:$J,4,0),D140)</f>
        <v>1</v>
      </c>
    </row>
    <row r="141" spans="1:10" x14ac:dyDescent="0.15">
      <c r="A141" s="2" t="str">
        <f t="shared" si="13"/>
        <v>52100304</v>
      </c>
      <c r="B141" s="2">
        <v>30</v>
      </c>
      <c r="C141" s="2">
        <v>4</v>
      </c>
      <c r="D141" s="2" t="s">
        <v>20</v>
      </c>
      <c r="E141" s="2" t="s">
        <v>148</v>
      </c>
      <c r="F141" s="2">
        <f>VLOOKUP($E141,数据!$G:$J,3,0)</f>
        <v>7</v>
      </c>
      <c r="G141" s="2">
        <f>VLOOKUP($E141,数据!$G:$J,2,0)</f>
        <v>7100013</v>
      </c>
      <c r="H141" s="2">
        <f t="shared" si="12"/>
        <v>30</v>
      </c>
      <c r="I141" s="2">
        <v>3</v>
      </c>
      <c r="J141" s="2" t="b">
        <f>EXACT(VLOOKUP($E141,数据!$G:$J,4,0),D141)</f>
        <v>1</v>
      </c>
    </row>
    <row r="142" spans="1:10" x14ac:dyDescent="0.15">
      <c r="A142" s="2" t="str">
        <f t="shared" si="13"/>
        <v>52100304</v>
      </c>
      <c r="B142" s="2">
        <v>30</v>
      </c>
      <c r="C142" s="2">
        <v>4</v>
      </c>
      <c r="D142" s="2" t="s">
        <v>21</v>
      </c>
      <c r="E142" s="2" t="s">
        <v>149</v>
      </c>
      <c r="F142" s="2">
        <f>VLOOKUP($E142,数据!$G:$J,3,0)</f>
        <v>7</v>
      </c>
      <c r="G142" s="2">
        <f>VLOOKUP($E142,数据!$G:$J,2,0)</f>
        <v>7100014</v>
      </c>
      <c r="H142" s="2">
        <f t="shared" si="12"/>
        <v>30</v>
      </c>
      <c r="I142" s="2">
        <v>3</v>
      </c>
      <c r="J142" s="2" t="b">
        <f>EXACT(VLOOKUP($E142,数据!$G:$J,4,0),D142)</f>
        <v>1</v>
      </c>
    </row>
    <row r="143" spans="1:10" x14ac:dyDescent="0.15">
      <c r="A143" s="2" t="str">
        <f t="shared" si="13"/>
        <v>52100304</v>
      </c>
      <c r="B143" s="2">
        <v>30</v>
      </c>
      <c r="C143" s="2">
        <v>4</v>
      </c>
      <c r="D143" s="2" t="s">
        <v>22</v>
      </c>
      <c r="E143" s="2" t="s">
        <v>150</v>
      </c>
      <c r="F143" s="2">
        <f>VLOOKUP($E143,数据!$G:$J,3,0)</f>
        <v>7</v>
      </c>
      <c r="G143" s="2">
        <f>VLOOKUP($E143,数据!$G:$J,2,0)</f>
        <v>7100015</v>
      </c>
      <c r="H143" s="2">
        <f t="shared" si="12"/>
        <v>30</v>
      </c>
      <c r="I143" s="2">
        <v>3</v>
      </c>
      <c r="J143" s="2" t="b">
        <f>EXACT(VLOOKUP($E143,数据!$G:$J,4,0),D143)</f>
        <v>1</v>
      </c>
    </row>
    <row r="144" spans="1:10" x14ac:dyDescent="0.15">
      <c r="A144" s="2" t="str">
        <f t="shared" si="13"/>
        <v>52100304</v>
      </c>
      <c r="B144" s="2">
        <v>30</v>
      </c>
      <c r="C144" s="2">
        <v>4</v>
      </c>
      <c r="D144" s="2" t="s">
        <v>23</v>
      </c>
      <c r="E144" s="2" t="s">
        <v>151</v>
      </c>
      <c r="F144" s="2">
        <f>VLOOKUP($E144,数据!$G:$J,3,0)</f>
        <v>7</v>
      </c>
      <c r="G144" s="2">
        <f>VLOOKUP($E144,数据!$G:$J,2,0)</f>
        <v>7100016</v>
      </c>
      <c r="H144" s="2">
        <f t="shared" si="12"/>
        <v>30</v>
      </c>
      <c r="I144" s="2">
        <v>3</v>
      </c>
      <c r="J144" s="2" t="b">
        <f>EXACT(VLOOKUP($E144,数据!$G:$J,4,0),D144)</f>
        <v>1</v>
      </c>
    </row>
    <row r="145" spans="1:10" x14ac:dyDescent="0.15">
      <c r="A145" s="2" t="str">
        <f t="shared" si="13"/>
        <v>52100304</v>
      </c>
      <c r="B145" s="2">
        <v>30</v>
      </c>
      <c r="C145" s="2">
        <v>4</v>
      </c>
      <c r="D145" s="2" t="s">
        <v>24</v>
      </c>
      <c r="E145" s="2" t="s">
        <v>152</v>
      </c>
      <c r="F145" s="2">
        <f>VLOOKUP($E145,数据!$G:$J,3,0)</f>
        <v>7</v>
      </c>
      <c r="G145" s="2">
        <f>VLOOKUP($E145,数据!$G:$J,2,0)</f>
        <v>7100017</v>
      </c>
      <c r="H145" s="2">
        <f t="shared" si="12"/>
        <v>30</v>
      </c>
      <c r="I145" s="2">
        <v>3</v>
      </c>
      <c r="J145" s="2" t="b">
        <f>EXACT(VLOOKUP($E145,数据!$G:$J,4,0),D145)</f>
        <v>1</v>
      </c>
    </row>
    <row r="146" spans="1:10" x14ac:dyDescent="0.15">
      <c r="A146" s="2" t="str">
        <f t="shared" si="13"/>
        <v>52100304</v>
      </c>
      <c r="B146" s="2">
        <v>30</v>
      </c>
      <c r="C146" s="2">
        <v>4</v>
      </c>
      <c r="D146" s="2" t="s">
        <v>25</v>
      </c>
      <c r="E146" s="2" t="s">
        <v>153</v>
      </c>
      <c r="F146" s="2">
        <f>VLOOKUP($E146,数据!$G:$J,3,0)</f>
        <v>7</v>
      </c>
      <c r="G146" s="2">
        <f>VLOOKUP($E146,数据!$G:$J,2,0)</f>
        <v>7100018</v>
      </c>
      <c r="H146" s="2">
        <f t="shared" si="12"/>
        <v>30</v>
      </c>
      <c r="I146" s="2">
        <v>3</v>
      </c>
      <c r="J146" s="2" t="b">
        <f>EXACT(VLOOKUP($E146,数据!$G:$J,4,0),D146)</f>
        <v>1</v>
      </c>
    </row>
    <row r="147" spans="1:10" x14ac:dyDescent="0.15">
      <c r="A147" s="2" t="str">
        <f t="shared" si="13"/>
        <v>52100305</v>
      </c>
      <c r="B147" s="2">
        <v>30</v>
      </c>
      <c r="C147" s="2">
        <v>5</v>
      </c>
      <c r="D147" s="2" t="s">
        <v>20</v>
      </c>
      <c r="E147" s="2" t="s">
        <v>148</v>
      </c>
      <c r="F147" s="2">
        <f>VLOOKUP($E147,数据!$G:$J,3,0)</f>
        <v>7</v>
      </c>
      <c r="G147" s="2">
        <f>VLOOKUP($E147,数据!$G:$J,2,0)</f>
        <v>7100013</v>
      </c>
      <c r="H147" s="2">
        <f t="shared" ref="H147:H176" si="14">B147</f>
        <v>30</v>
      </c>
      <c r="I147" s="2">
        <v>3</v>
      </c>
      <c r="J147" s="2" t="b">
        <f>EXACT(VLOOKUP($E147,数据!$G:$J,4,0),D147)</f>
        <v>1</v>
      </c>
    </row>
    <row r="148" spans="1:10" x14ac:dyDescent="0.15">
      <c r="A148" s="2" t="str">
        <f t="shared" si="13"/>
        <v>52100305</v>
      </c>
      <c r="B148" s="2">
        <v>30</v>
      </c>
      <c r="C148" s="2">
        <v>5</v>
      </c>
      <c r="D148" s="2" t="s">
        <v>21</v>
      </c>
      <c r="E148" s="2" t="s">
        <v>149</v>
      </c>
      <c r="F148" s="2">
        <f>VLOOKUP($E148,数据!$G:$J,3,0)</f>
        <v>7</v>
      </c>
      <c r="G148" s="2">
        <f>VLOOKUP($E148,数据!$G:$J,2,0)</f>
        <v>7100014</v>
      </c>
      <c r="H148" s="2">
        <f t="shared" si="14"/>
        <v>30</v>
      </c>
      <c r="I148" s="2">
        <v>3</v>
      </c>
      <c r="J148" s="2" t="b">
        <f>EXACT(VLOOKUP($E148,数据!$G:$J,4,0),D148)</f>
        <v>1</v>
      </c>
    </row>
    <row r="149" spans="1:10" x14ac:dyDescent="0.15">
      <c r="A149" s="2" t="str">
        <f t="shared" si="13"/>
        <v>52100305</v>
      </c>
      <c r="B149" s="2">
        <v>30</v>
      </c>
      <c r="C149" s="2">
        <v>5</v>
      </c>
      <c r="D149" s="2" t="s">
        <v>22</v>
      </c>
      <c r="E149" s="2" t="s">
        <v>150</v>
      </c>
      <c r="F149" s="2">
        <f>VLOOKUP($E149,数据!$G:$J,3,0)</f>
        <v>7</v>
      </c>
      <c r="G149" s="2">
        <f>VLOOKUP($E149,数据!$G:$J,2,0)</f>
        <v>7100015</v>
      </c>
      <c r="H149" s="2">
        <f t="shared" si="14"/>
        <v>30</v>
      </c>
      <c r="I149" s="2">
        <v>3</v>
      </c>
      <c r="J149" s="2" t="b">
        <f>EXACT(VLOOKUP($E149,数据!$G:$J,4,0),D149)</f>
        <v>1</v>
      </c>
    </row>
    <row r="150" spans="1:10" x14ac:dyDescent="0.15">
      <c r="A150" s="2" t="str">
        <f t="shared" si="13"/>
        <v>52100305</v>
      </c>
      <c r="B150" s="2">
        <v>30</v>
      </c>
      <c r="C150" s="2">
        <v>5</v>
      </c>
      <c r="D150" s="2" t="s">
        <v>23</v>
      </c>
      <c r="E150" s="2" t="s">
        <v>151</v>
      </c>
      <c r="F150" s="2">
        <f>VLOOKUP($E150,数据!$G:$J,3,0)</f>
        <v>7</v>
      </c>
      <c r="G150" s="2">
        <f>VLOOKUP($E150,数据!$G:$J,2,0)</f>
        <v>7100016</v>
      </c>
      <c r="H150" s="2">
        <f t="shared" si="14"/>
        <v>30</v>
      </c>
      <c r="I150" s="2">
        <v>3</v>
      </c>
      <c r="J150" s="2" t="b">
        <f>EXACT(VLOOKUP($E150,数据!$G:$J,4,0),D150)</f>
        <v>1</v>
      </c>
    </row>
    <row r="151" spans="1:10" x14ac:dyDescent="0.15">
      <c r="A151" s="2" t="str">
        <f t="shared" si="13"/>
        <v>52100305</v>
      </c>
      <c r="B151" s="2">
        <v>30</v>
      </c>
      <c r="C151" s="2">
        <v>5</v>
      </c>
      <c r="D151" s="2" t="s">
        <v>24</v>
      </c>
      <c r="E151" s="2" t="s">
        <v>152</v>
      </c>
      <c r="F151" s="2">
        <f>VLOOKUP($E151,数据!$G:$J,3,0)</f>
        <v>7</v>
      </c>
      <c r="G151" s="2">
        <f>VLOOKUP($E151,数据!$G:$J,2,0)</f>
        <v>7100017</v>
      </c>
      <c r="H151" s="2">
        <f t="shared" si="14"/>
        <v>30</v>
      </c>
      <c r="I151" s="2">
        <v>3</v>
      </c>
      <c r="J151" s="2" t="b">
        <f>EXACT(VLOOKUP($E151,数据!$G:$J,4,0),D151)</f>
        <v>1</v>
      </c>
    </row>
    <row r="152" spans="1:10" x14ac:dyDescent="0.15">
      <c r="A152" s="2" t="str">
        <f t="shared" si="13"/>
        <v>52100305</v>
      </c>
      <c r="B152" s="2">
        <v>30</v>
      </c>
      <c r="C152" s="2">
        <v>5</v>
      </c>
      <c r="D152" s="2" t="s">
        <v>25</v>
      </c>
      <c r="E152" s="2" t="s">
        <v>153</v>
      </c>
      <c r="F152" s="2">
        <f>VLOOKUP($E152,数据!$G:$J,3,0)</f>
        <v>7</v>
      </c>
      <c r="G152" s="2">
        <f>VLOOKUP($E152,数据!$G:$J,2,0)</f>
        <v>7100018</v>
      </c>
      <c r="H152" s="2">
        <f t="shared" si="14"/>
        <v>30</v>
      </c>
      <c r="I152" s="2">
        <v>3</v>
      </c>
      <c r="J152" s="2" t="b">
        <f>EXACT(VLOOKUP($E152,数据!$G:$J,4,0),D152)</f>
        <v>1</v>
      </c>
    </row>
    <row r="153" spans="1:10" x14ac:dyDescent="0.15">
      <c r="A153" s="2" t="str">
        <f t="shared" si="13"/>
        <v>52100351</v>
      </c>
      <c r="B153" s="2">
        <f>B123+5</f>
        <v>35</v>
      </c>
      <c r="C153" s="2">
        <v>1</v>
      </c>
      <c r="D153" s="2" t="s">
        <v>20</v>
      </c>
      <c r="E153" s="2" t="s">
        <v>160</v>
      </c>
      <c r="F153" s="2">
        <f>VLOOKUP($E153,数据!$G:$J,3,0)</f>
        <v>12</v>
      </c>
      <c r="G153" s="2">
        <f>VLOOKUP($E153,数据!$G:$J,2,0)</f>
        <v>7100025</v>
      </c>
      <c r="H153" s="2">
        <f t="shared" si="14"/>
        <v>35</v>
      </c>
      <c r="I153" s="2">
        <v>3</v>
      </c>
      <c r="J153" s="2" t="b">
        <f>EXACT(VLOOKUP($E153,数据!$G:$J,4,0),D153)</f>
        <v>1</v>
      </c>
    </row>
    <row r="154" spans="1:10" x14ac:dyDescent="0.15">
      <c r="A154" s="2" t="str">
        <f t="shared" si="13"/>
        <v>52100351</v>
      </c>
      <c r="B154" s="2">
        <f t="shared" ref="B154:B217" si="15">B124+5</f>
        <v>35</v>
      </c>
      <c r="C154" s="2">
        <v>1</v>
      </c>
      <c r="D154" s="2" t="s">
        <v>21</v>
      </c>
      <c r="E154" s="2" t="s">
        <v>161</v>
      </c>
      <c r="F154" s="2">
        <f>VLOOKUP($E154,数据!$G:$J,3,0)</f>
        <v>12</v>
      </c>
      <c r="G154" s="2">
        <f>VLOOKUP($E154,数据!$G:$J,2,0)</f>
        <v>7100026</v>
      </c>
      <c r="H154" s="2">
        <f t="shared" si="14"/>
        <v>35</v>
      </c>
      <c r="I154" s="2">
        <v>3</v>
      </c>
      <c r="J154" s="2" t="b">
        <f>EXACT(VLOOKUP($E154,数据!$G:$J,4,0),D154)</f>
        <v>1</v>
      </c>
    </row>
    <row r="155" spans="1:10" x14ac:dyDescent="0.15">
      <c r="A155" s="2" t="str">
        <f t="shared" si="13"/>
        <v>52100351</v>
      </c>
      <c r="B155" s="2">
        <f t="shared" si="15"/>
        <v>35</v>
      </c>
      <c r="C155" s="2">
        <v>1</v>
      </c>
      <c r="D155" s="2" t="s">
        <v>22</v>
      </c>
      <c r="E155" s="2" t="s">
        <v>162</v>
      </c>
      <c r="F155" s="2">
        <f>VLOOKUP($E155,数据!$G:$J,3,0)</f>
        <v>12</v>
      </c>
      <c r="G155" s="2">
        <f>VLOOKUP($E155,数据!$G:$J,2,0)</f>
        <v>7100027</v>
      </c>
      <c r="H155" s="2">
        <f t="shared" si="14"/>
        <v>35</v>
      </c>
      <c r="I155" s="2">
        <v>3</v>
      </c>
      <c r="J155" s="2" t="b">
        <f>EXACT(VLOOKUP($E155,数据!$G:$J,4,0),D155)</f>
        <v>1</v>
      </c>
    </row>
    <row r="156" spans="1:10" x14ac:dyDescent="0.15">
      <c r="A156" s="2" t="str">
        <f t="shared" si="13"/>
        <v>52100351</v>
      </c>
      <c r="B156" s="2">
        <f t="shared" si="15"/>
        <v>35</v>
      </c>
      <c r="C156" s="2">
        <v>1</v>
      </c>
      <c r="D156" s="2" t="s">
        <v>23</v>
      </c>
      <c r="E156" s="2" t="s">
        <v>163</v>
      </c>
      <c r="F156" s="2">
        <f>VLOOKUP($E156,数据!$G:$J,3,0)</f>
        <v>12</v>
      </c>
      <c r="G156" s="2">
        <f>VLOOKUP($E156,数据!$G:$J,2,0)</f>
        <v>7100028</v>
      </c>
      <c r="H156" s="2">
        <f t="shared" si="14"/>
        <v>35</v>
      </c>
      <c r="I156" s="2">
        <v>3</v>
      </c>
      <c r="J156" s="2" t="b">
        <f>EXACT(VLOOKUP($E156,数据!$G:$J,4,0),D156)</f>
        <v>1</v>
      </c>
    </row>
    <row r="157" spans="1:10" x14ac:dyDescent="0.15">
      <c r="A157" s="2" t="str">
        <f t="shared" si="13"/>
        <v>52100351</v>
      </c>
      <c r="B157" s="2">
        <f t="shared" si="15"/>
        <v>35</v>
      </c>
      <c r="C157" s="2">
        <v>1</v>
      </c>
      <c r="D157" s="2" t="s">
        <v>24</v>
      </c>
      <c r="E157" s="2" t="s">
        <v>164</v>
      </c>
      <c r="F157" s="2">
        <f>VLOOKUP($E157,数据!$G:$J,3,0)</f>
        <v>12</v>
      </c>
      <c r="G157" s="2">
        <f>VLOOKUP($E157,数据!$G:$J,2,0)</f>
        <v>7100029</v>
      </c>
      <c r="H157" s="2">
        <f t="shared" si="14"/>
        <v>35</v>
      </c>
      <c r="I157" s="2">
        <v>3</v>
      </c>
      <c r="J157" s="2" t="b">
        <f>EXACT(VLOOKUP($E157,数据!$G:$J,4,0),D157)</f>
        <v>1</v>
      </c>
    </row>
    <row r="158" spans="1:10" x14ac:dyDescent="0.15">
      <c r="A158" s="2" t="str">
        <f t="shared" si="13"/>
        <v>52100351</v>
      </c>
      <c r="B158" s="2">
        <f t="shared" si="15"/>
        <v>35</v>
      </c>
      <c r="C158" s="2">
        <v>1</v>
      </c>
      <c r="D158" s="2" t="s">
        <v>25</v>
      </c>
      <c r="E158" s="2" t="s">
        <v>165</v>
      </c>
      <c r="F158" s="2">
        <f>VLOOKUP($E158,数据!$G:$J,3,0)</f>
        <v>12</v>
      </c>
      <c r="G158" s="2">
        <f>VLOOKUP($E158,数据!$G:$J,2,0)</f>
        <v>7100030</v>
      </c>
      <c r="H158" s="2">
        <f t="shared" si="14"/>
        <v>35</v>
      </c>
      <c r="I158" s="2">
        <v>3</v>
      </c>
      <c r="J158" s="2" t="b">
        <f>EXACT(VLOOKUP($E158,数据!$G:$J,4,0),D158)</f>
        <v>1</v>
      </c>
    </row>
    <row r="159" spans="1:10" x14ac:dyDescent="0.15">
      <c r="A159" s="2" t="str">
        <f t="shared" si="13"/>
        <v>52100352</v>
      </c>
      <c r="B159" s="2">
        <f t="shared" si="15"/>
        <v>35</v>
      </c>
      <c r="C159" s="2">
        <v>2</v>
      </c>
      <c r="D159" s="2" t="s">
        <v>20</v>
      </c>
      <c r="E159" s="2" t="s">
        <v>160</v>
      </c>
      <c r="F159" s="2">
        <f>VLOOKUP($E159,数据!$G:$J,3,0)</f>
        <v>12</v>
      </c>
      <c r="G159" s="2">
        <f>VLOOKUP($E159,数据!$G:$J,2,0)</f>
        <v>7100025</v>
      </c>
      <c r="H159" s="2">
        <f t="shared" si="14"/>
        <v>35</v>
      </c>
      <c r="I159" s="2">
        <v>3</v>
      </c>
      <c r="J159" s="2" t="b">
        <f>EXACT(VLOOKUP($E159,数据!$G:$J,4,0),D159)</f>
        <v>1</v>
      </c>
    </row>
    <row r="160" spans="1:10" x14ac:dyDescent="0.15">
      <c r="A160" s="2" t="str">
        <f t="shared" si="13"/>
        <v>52100352</v>
      </c>
      <c r="B160" s="2">
        <f t="shared" si="15"/>
        <v>35</v>
      </c>
      <c r="C160" s="2">
        <v>2</v>
      </c>
      <c r="D160" s="2" t="s">
        <v>21</v>
      </c>
      <c r="E160" s="2" t="s">
        <v>161</v>
      </c>
      <c r="F160" s="2">
        <f>VLOOKUP($E160,数据!$G:$J,3,0)</f>
        <v>12</v>
      </c>
      <c r="G160" s="2">
        <f>VLOOKUP($E160,数据!$G:$J,2,0)</f>
        <v>7100026</v>
      </c>
      <c r="H160" s="2">
        <f t="shared" si="14"/>
        <v>35</v>
      </c>
      <c r="I160" s="2">
        <v>3</v>
      </c>
      <c r="J160" s="2" t="b">
        <f>EXACT(VLOOKUP($E160,数据!$G:$J,4,0),D160)</f>
        <v>1</v>
      </c>
    </row>
    <row r="161" spans="1:10" x14ac:dyDescent="0.15">
      <c r="A161" s="2" t="str">
        <f t="shared" si="13"/>
        <v>52100352</v>
      </c>
      <c r="B161" s="2">
        <f t="shared" si="15"/>
        <v>35</v>
      </c>
      <c r="C161" s="2">
        <v>2</v>
      </c>
      <c r="D161" s="2" t="s">
        <v>22</v>
      </c>
      <c r="E161" s="2" t="s">
        <v>162</v>
      </c>
      <c r="F161" s="2">
        <f>VLOOKUP($E161,数据!$G:$J,3,0)</f>
        <v>12</v>
      </c>
      <c r="G161" s="2">
        <f>VLOOKUP($E161,数据!$G:$J,2,0)</f>
        <v>7100027</v>
      </c>
      <c r="H161" s="2">
        <f t="shared" si="14"/>
        <v>35</v>
      </c>
      <c r="I161" s="2">
        <v>3</v>
      </c>
      <c r="J161" s="2" t="b">
        <f>EXACT(VLOOKUP($E161,数据!$G:$J,4,0),D161)</f>
        <v>1</v>
      </c>
    </row>
    <row r="162" spans="1:10" x14ac:dyDescent="0.15">
      <c r="A162" s="2" t="str">
        <f t="shared" si="13"/>
        <v>52100352</v>
      </c>
      <c r="B162" s="2">
        <f t="shared" si="15"/>
        <v>35</v>
      </c>
      <c r="C162" s="2">
        <v>2</v>
      </c>
      <c r="D162" s="2" t="s">
        <v>23</v>
      </c>
      <c r="E162" s="2" t="s">
        <v>163</v>
      </c>
      <c r="F162" s="2">
        <f>VLOOKUP($E162,数据!$G:$J,3,0)</f>
        <v>12</v>
      </c>
      <c r="G162" s="2">
        <f>VLOOKUP($E162,数据!$G:$J,2,0)</f>
        <v>7100028</v>
      </c>
      <c r="H162" s="2">
        <f t="shared" si="14"/>
        <v>35</v>
      </c>
      <c r="I162" s="2">
        <v>3</v>
      </c>
      <c r="J162" s="2" t="b">
        <f>EXACT(VLOOKUP($E162,数据!$G:$J,4,0),D162)</f>
        <v>1</v>
      </c>
    </row>
    <row r="163" spans="1:10" x14ac:dyDescent="0.15">
      <c r="A163" s="2" t="str">
        <f t="shared" si="13"/>
        <v>52100352</v>
      </c>
      <c r="B163" s="2">
        <f t="shared" si="15"/>
        <v>35</v>
      </c>
      <c r="C163" s="2">
        <v>2</v>
      </c>
      <c r="D163" s="2" t="s">
        <v>24</v>
      </c>
      <c r="E163" s="2" t="s">
        <v>164</v>
      </c>
      <c r="F163" s="2">
        <f>VLOOKUP($E163,数据!$G:$J,3,0)</f>
        <v>12</v>
      </c>
      <c r="G163" s="2">
        <f>VLOOKUP($E163,数据!$G:$J,2,0)</f>
        <v>7100029</v>
      </c>
      <c r="H163" s="2">
        <f t="shared" si="14"/>
        <v>35</v>
      </c>
      <c r="I163" s="2">
        <v>3</v>
      </c>
      <c r="J163" s="2" t="b">
        <f>EXACT(VLOOKUP($E163,数据!$G:$J,4,0),D163)</f>
        <v>1</v>
      </c>
    </row>
    <row r="164" spans="1:10" x14ac:dyDescent="0.15">
      <c r="A164" s="2" t="str">
        <f t="shared" si="13"/>
        <v>52100352</v>
      </c>
      <c r="B164" s="2">
        <f t="shared" si="15"/>
        <v>35</v>
      </c>
      <c r="C164" s="2">
        <v>2</v>
      </c>
      <c r="D164" s="2" t="s">
        <v>25</v>
      </c>
      <c r="E164" s="2" t="s">
        <v>165</v>
      </c>
      <c r="F164" s="2">
        <f>VLOOKUP($E164,数据!$G:$J,3,0)</f>
        <v>12</v>
      </c>
      <c r="G164" s="2">
        <f>VLOOKUP($E164,数据!$G:$J,2,0)</f>
        <v>7100030</v>
      </c>
      <c r="H164" s="2">
        <f t="shared" si="14"/>
        <v>35</v>
      </c>
      <c r="I164" s="2">
        <v>3</v>
      </c>
      <c r="J164" s="2" t="b">
        <f>EXACT(VLOOKUP($E164,数据!$G:$J,4,0),D164)</f>
        <v>1</v>
      </c>
    </row>
    <row r="165" spans="1:10" x14ac:dyDescent="0.15">
      <c r="A165" s="2" t="str">
        <f t="shared" si="13"/>
        <v>52100353</v>
      </c>
      <c r="B165" s="2">
        <f t="shared" si="15"/>
        <v>35</v>
      </c>
      <c r="C165" s="2">
        <v>3</v>
      </c>
      <c r="D165" s="2" t="s">
        <v>20</v>
      </c>
      <c r="E165" s="2" t="s">
        <v>160</v>
      </c>
      <c r="F165" s="2">
        <f>VLOOKUP($E165,数据!$G:$J,3,0)</f>
        <v>12</v>
      </c>
      <c r="G165" s="2">
        <f>VLOOKUP($E165,数据!$G:$J,2,0)</f>
        <v>7100025</v>
      </c>
      <c r="H165" s="2">
        <f t="shared" si="14"/>
        <v>35</v>
      </c>
      <c r="I165" s="2">
        <v>3</v>
      </c>
      <c r="J165" s="2" t="b">
        <f>EXACT(VLOOKUP($E165,数据!$G:$J,4,0),D165)</f>
        <v>1</v>
      </c>
    </row>
    <row r="166" spans="1:10" x14ac:dyDescent="0.15">
      <c r="A166" s="2" t="str">
        <f t="shared" si="13"/>
        <v>52100353</v>
      </c>
      <c r="B166" s="2">
        <f t="shared" si="15"/>
        <v>35</v>
      </c>
      <c r="C166" s="2">
        <v>3</v>
      </c>
      <c r="D166" s="2" t="s">
        <v>21</v>
      </c>
      <c r="E166" s="2" t="s">
        <v>161</v>
      </c>
      <c r="F166" s="2">
        <f>VLOOKUP($E166,数据!$G:$J,3,0)</f>
        <v>12</v>
      </c>
      <c r="G166" s="2">
        <f>VLOOKUP($E166,数据!$G:$J,2,0)</f>
        <v>7100026</v>
      </c>
      <c r="H166" s="2">
        <f t="shared" si="14"/>
        <v>35</v>
      </c>
      <c r="I166" s="2">
        <v>3</v>
      </c>
      <c r="J166" s="2" t="b">
        <f>EXACT(VLOOKUP($E166,数据!$G:$J,4,0),D166)</f>
        <v>1</v>
      </c>
    </row>
    <row r="167" spans="1:10" x14ac:dyDescent="0.15">
      <c r="A167" s="2" t="str">
        <f t="shared" si="13"/>
        <v>52100353</v>
      </c>
      <c r="B167" s="2">
        <f t="shared" si="15"/>
        <v>35</v>
      </c>
      <c r="C167" s="2">
        <v>3</v>
      </c>
      <c r="D167" s="2" t="s">
        <v>22</v>
      </c>
      <c r="E167" s="2" t="s">
        <v>162</v>
      </c>
      <c r="F167" s="2">
        <f>VLOOKUP($E167,数据!$G:$J,3,0)</f>
        <v>12</v>
      </c>
      <c r="G167" s="2">
        <f>VLOOKUP($E167,数据!$G:$J,2,0)</f>
        <v>7100027</v>
      </c>
      <c r="H167" s="2">
        <f t="shared" si="14"/>
        <v>35</v>
      </c>
      <c r="I167" s="2">
        <v>3</v>
      </c>
      <c r="J167" s="2" t="b">
        <f>EXACT(VLOOKUP($E167,数据!$G:$J,4,0),D167)</f>
        <v>1</v>
      </c>
    </row>
    <row r="168" spans="1:10" x14ac:dyDescent="0.15">
      <c r="A168" s="2" t="str">
        <f t="shared" si="13"/>
        <v>52100353</v>
      </c>
      <c r="B168" s="2">
        <f t="shared" si="15"/>
        <v>35</v>
      </c>
      <c r="C168" s="2">
        <v>3</v>
      </c>
      <c r="D168" s="2" t="s">
        <v>23</v>
      </c>
      <c r="E168" s="2" t="s">
        <v>163</v>
      </c>
      <c r="F168" s="2">
        <f>VLOOKUP($E168,数据!$G:$J,3,0)</f>
        <v>12</v>
      </c>
      <c r="G168" s="2">
        <f>VLOOKUP($E168,数据!$G:$J,2,0)</f>
        <v>7100028</v>
      </c>
      <c r="H168" s="2">
        <f t="shared" si="14"/>
        <v>35</v>
      </c>
      <c r="I168" s="2">
        <v>3</v>
      </c>
      <c r="J168" s="2" t="b">
        <f>EXACT(VLOOKUP($E168,数据!$G:$J,4,0),D168)</f>
        <v>1</v>
      </c>
    </row>
    <row r="169" spans="1:10" x14ac:dyDescent="0.15">
      <c r="A169" s="2" t="str">
        <f t="shared" ref="A169:A198" si="16">52100&amp;B169&amp;C169</f>
        <v>52100353</v>
      </c>
      <c r="B169" s="2">
        <f t="shared" si="15"/>
        <v>35</v>
      </c>
      <c r="C169" s="2">
        <v>3</v>
      </c>
      <c r="D169" s="2" t="s">
        <v>24</v>
      </c>
      <c r="E169" s="2" t="s">
        <v>164</v>
      </c>
      <c r="F169" s="2">
        <f>VLOOKUP($E169,数据!$G:$J,3,0)</f>
        <v>12</v>
      </c>
      <c r="G169" s="2">
        <f>VLOOKUP($E169,数据!$G:$J,2,0)</f>
        <v>7100029</v>
      </c>
      <c r="H169" s="2">
        <f t="shared" si="14"/>
        <v>35</v>
      </c>
      <c r="I169" s="2">
        <v>3</v>
      </c>
      <c r="J169" s="2" t="b">
        <f>EXACT(VLOOKUP($E169,数据!$G:$J,4,0),D169)</f>
        <v>1</v>
      </c>
    </row>
    <row r="170" spans="1:10" x14ac:dyDescent="0.15">
      <c r="A170" s="2" t="str">
        <f t="shared" si="16"/>
        <v>52100353</v>
      </c>
      <c r="B170" s="2">
        <f t="shared" si="15"/>
        <v>35</v>
      </c>
      <c r="C170" s="2">
        <v>3</v>
      </c>
      <c r="D170" s="2" t="s">
        <v>25</v>
      </c>
      <c r="E170" s="2" t="s">
        <v>165</v>
      </c>
      <c r="F170" s="2">
        <f>VLOOKUP($E170,数据!$G:$J,3,0)</f>
        <v>12</v>
      </c>
      <c r="G170" s="2">
        <f>VLOOKUP($E170,数据!$G:$J,2,0)</f>
        <v>7100030</v>
      </c>
      <c r="H170" s="2">
        <f t="shared" si="14"/>
        <v>35</v>
      </c>
      <c r="I170" s="2">
        <v>3</v>
      </c>
      <c r="J170" s="2" t="b">
        <f>EXACT(VLOOKUP($E170,数据!$G:$J,4,0),D170)</f>
        <v>1</v>
      </c>
    </row>
    <row r="171" spans="1:10" x14ac:dyDescent="0.15">
      <c r="A171" s="2" t="str">
        <f t="shared" si="16"/>
        <v>52100354</v>
      </c>
      <c r="B171" s="2">
        <f t="shared" si="15"/>
        <v>35</v>
      </c>
      <c r="C171" s="2">
        <v>4</v>
      </c>
      <c r="D171" s="2" t="s">
        <v>20</v>
      </c>
      <c r="E171" s="2" t="s">
        <v>148</v>
      </c>
      <c r="F171" s="2">
        <f>VLOOKUP($E171,数据!$G:$J,3,0)</f>
        <v>7</v>
      </c>
      <c r="G171" s="2">
        <f>VLOOKUP($E171,数据!$G:$J,2,0)</f>
        <v>7100013</v>
      </c>
      <c r="H171" s="2">
        <f t="shared" si="14"/>
        <v>35</v>
      </c>
      <c r="I171" s="2">
        <v>3</v>
      </c>
      <c r="J171" s="2" t="b">
        <f>EXACT(VLOOKUP($E171,数据!$G:$J,4,0),D171)</f>
        <v>1</v>
      </c>
    </row>
    <row r="172" spans="1:10" x14ac:dyDescent="0.15">
      <c r="A172" s="2" t="str">
        <f t="shared" si="16"/>
        <v>52100354</v>
      </c>
      <c r="B172" s="2">
        <f t="shared" si="15"/>
        <v>35</v>
      </c>
      <c r="C172" s="2">
        <v>4</v>
      </c>
      <c r="D172" s="2" t="s">
        <v>21</v>
      </c>
      <c r="E172" s="2" t="s">
        <v>149</v>
      </c>
      <c r="F172" s="2">
        <f>VLOOKUP($E172,数据!$G:$J,3,0)</f>
        <v>7</v>
      </c>
      <c r="G172" s="2">
        <f>VLOOKUP($E172,数据!$G:$J,2,0)</f>
        <v>7100014</v>
      </c>
      <c r="H172" s="2">
        <f t="shared" si="14"/>
        <v>35</v>
      </c>
      <c r="I172" s="2">
        <v>3</v>
      </c>
      <c r="J172" s="2" t="b">
        <f>EXACT(VLOOKUP($E172,数据!$G:$J,4,0),D172)</f>
        <v>1</v>
      </c>
    </row>
    <row r="173" spans="1:10" x14ac:dyDescent="0.15">
      <c r="A173" s="2" t="str">
        <f t="shared" si="16"/>
        <v>52100354</v>
      </c>
      <c r="B173" s="2">
        <f t="shared" si="15"/>
        <v>35</v>
      </c>
      <c r="C173" s="2">
        <v>4</v>
      </c>
      <c r="D173" s="2" t="s">
        <v>22</v>
      </c>
      <c r="E173" s="2" t="s">
        <v>150</v>
      </c>
      <c r="F173" s="2">
        <f>VLOOKUP($E173,数据!$G:$J,3,0)</f>
        <v>7</v>
      </c>
      <c r="G173" s="2">
        <f>VLOOKUP($E173,数据!$G:$J,2,0)</f>
        <v>7100015</v>
      </c>
      <c r="H173" s="2">
        <f t="shared" si="14"/>
        <v>35</v>
      </c>
      <c r="I173" s="2">
        <v>3</v>
      </c>
      <c r="J173" s="2" t="b">
        <f>EXACT(VLOOKUP($E173,数据!$G:$J,4,0),D173)</f>
        <v>1</v>
      </c>
    </row>
    <row r="174" spans="1:10" x14ac:dyDescent="0.15">
      <c r="A174" s="2" t="str">
        <f t="shared" si="16"/>
        <v>52100354</v>
      </c>
      <c r="B174" s="2">
        <f t="shared" si="15"/>
        <v>35</v>
      </c>
      <c r="C174" s="2">
        <v>4</v>
      </c>
      <c r="D174" s="2" t="s">
        <v>23</v>
      </c>
      <c r="E174" s="2" t="s">
        <v>151</v>
      </c>
      <c r="F174" s="2">
        <f>VLOOKUP($E174,数据!$G:$J,3,0)</f>
        <v>7</v>
      </c>
      <c r="G174" s="2">
        <f>VLOOKUP($E174,数据!$G:$J,2,0)</f>
        <v>7100016</v>
      </c>
      <c r="H174" s="2">
        <f t="shared" si="14"/>
        <v>35</v>
      </c>
      <c r="I174" s="2">
        <v>3</v>
      </c>
      <c r="J174" s="2" t="b">
        <f>EXACT(VLOOKUP($E174,数据!$G:$J,4,0),D174)</f>
        <v>1</v>
      </c>
    </row>
    <row r="175" spans="1:10" x14ac:dyDescent="0.15">
      <c r="A175" s="2" t="str">
        <f t="shared" si="16"/>
        <v>52100354</v>
      </c>
      <c r="B175" s="2">
        <f t="shared" si="15"/>
        <v>35</v>
      </c>
      <c r="C175" s="2">
        <v>4</v>
      </c>
      <c r="D175" s="2" t="s">
        <v>24</v>
      </c>
      <c r="E175" s="2" t="s">
        <v>152</v>
      </c>
      <c r="F175" s="2">
        <f>VLOOKUP($E175,数据!$G:$J,3,0)</f>
        <v>7</v>
      </c>
      <c r="G175" s="2">
        <f>VLOOKUP($E175,数据!$G:$J,2,0)</f>
        <v>7100017</v>
      </c>
      <c r="H175" s="2">
        <f t="shared" si="14"/>
        <v>35</v>
      </c>
      <c r="I175" s="2">
        <v>3</v>
      </c>
      <c r="J175" s="2" t="b">
        <f>EXACT(VLOOKUP($E175,数据!$G:$J,4,0),D175)</f>
        <v>1</v>
      </c>
    </row>
    <row r="176" spans="1:10" x14ac:dyDescent="0.15">
      <c r="A176" s="2" t="str">
        <f t="shared" si="16"/>
        <v>52100354</v>
      </c>
      <c r="B176" s="2">
        <f t="shared" si="15"/>
        <v>35</v>
      </c>
      <c r="C176" s="2">
        <v>4</v>
      </c>
      <c r="D176" s="2" t="s">
        <v>25</v>
      </c>
      <c r="E176" s="2" t="s">
        <v>153</v>
      </c>
      <c r="F176" s="2">
        <f>VLOOKUP($E176,数据!$G:$J,3,0)</f>
        <v>7</v>
      </c>
      <c r="G176" s="2">
        <f>VLOOKUP($E176,数据!$G:$J,2,0)</f>
        <v>7100018</v>
      </c>
      <c r="H176" s="2">
        <f t="shared" si="14"/>
        <v>35</v>
      </c>
      <c r="I176" s="2">
        <v>3</v>
      </c>
      <c r="J176" s="2" t="b">
        <f>EXACT(VLOOKUP($E176,数据!$G:$J,4,0),D176)</f>
        <v>1</v>
      </c>
    </row>
    <row r="177" spans="1:10" x14ac:dyDescent="0.15">
      <c r="A177" s="2" t="str">
        <f t="shared" si="16"/>
        <v>52100355</v>
      </c>
      <c r="B177" s="2">
        <f t="shared" si="15"/>
        <v>35</v>
      </c>
      <c r="C177" s="2">
        <v>5</v>
      </c>
      <c r="D177" s="2" t="s">
        <v>20</v>
      </c>
      <c r="E177" s="2" t="s">
        <v>148</v>
      </c>
      <c r="F177" s="2">
        <f>VLOOKUP($E177,数据!$G:$J,3,0)</f>
        <v>7</v>
      </c>
      <c r="G177" s="2">
        <f>VLOOKUP($E177,数据!$G:$J,2,0)</f>
        <v>7100013</v>
      </c>
      <c r="H177" s="2">
        <f t="shared" ref="H177:H206" si="17">B177</f>
        <v>35</v>
      </c>
      <c r="I177" s="2">
        <v>3</v>
      </c>
      <c r="J177" s="2" t="b">
        <f>EXACT(VLOOKUP($E177,数据!$G:$J,4,0),D177)</f>
        <v>1</v>
      </c>
    </row>
    <row r="178" spans="1:10" x14ac:dyDescent="0.15">
      <c r="A178" s="2" t="str">
        <f t="shared" si="16"/>
        <v>52100355</v>
      </c>
      <c r="B178" s="2">
        <f t="shared" si="15"/>
        <v>35</v>
      </c>
      <c r="C178" s="2">
        <v>5</v>
      </c>
      <c r="D178" s="2" t="s">
        <v>21</v>
      </c>
      <c r="E178" s="2" t="s">
        <v>149</v>
      </c>
      <c r="F178" s="2">
        <f>VLOOKUP($E178,数据!$G:$J,3,0)</f>
        <v>7</v>
      </c>
      <c r="G178" s="2">
        <f>VLOOKUP($E178,数据!$G:$J,2,0)</f>
        <v>7100014</v>
      </c>
      <c r="H178" s="2">
        <f t="shared" si="17"/>
        <v>35</v>
      </c>
      <c r="I178" s="2">
        <v>3</v>
      </c>
      <c r="J178" s="2" t="b">
        <f>EXACT(VLOOKUP($E178,数据!$G:$J,4,0),D178)</f>
        <v>1</v>
      </c>
    </row>
    <row r="179" spans="1:10" x14ac:dyDescent="0.15">
      <c r="A179" s="2" t="str">
        <f t="shared" si="16"/>
        <v>52100355</v>
      </c>
      <c r="B179" s="2">
        <f t="shared" si="15"/>
        <v>35</v>
      </c>
      <c r="C179" s="2">
        <v>5</v>
      </c>
      <c r="D179" s="2" t="s">
        <v>22</v>
      </c>
      <c r="E179" s="2" t="s">
        <v>150</v>
      </c>
      <c r="F179" s="2">
        <f>VLOOKUP($E179,数据!$G:$J,3,0)</f>
        <v>7</v>
      </c>
      <c r="G179" s="2">
        <f>VLOOKUP($E179,数据!$G:$J,2,0)</f>
        <v>7100015</v>
      </c>
      <c r="H179" s="2">
        <f t="shared" si="17"/>
        <v>35</v>
      </c>
      <c r="I179" s="2">
        <v>3</v>
      </c>
      <c r="J179" s="2" t="b">
        <f>EXACT(VLOOKUP($E179,数据!$G:$J,4,0),D179)</f>
        <v>1</v>
      </c>
    </row>
    <row r="180" spans="1:10" x14ac:dyDescent="0.15">
      <c r="A180" s="2" t="str">
        <f t="shared" si="16"/>
        <v>52100355</v>
      </c>
      <c r="B180" s="2">
        <f t="shared" si="15"/>
        <v>35</v>
      </c>
      <c r="C180" s="2">
        <v>5</v>
      </c>
      <c r="D180" s="2" t="s">
        <v>23</v>
      </c>
      <c r="E180" s="2" t="s">
        <v>151</v>
      </c>
      <c r="F180" s="2">
        <f>VLOOKUP($E180,数据!$G:$J,3,0)</f>
        <v>7</v>
      </c>
      <c r="G180" s="2">
        <f>VLOOKUP($E180,数据!$G:$J,2,0)</f>
        <v>7100016</v>
      </c>
      <c r="H180" s="2">
        <f t="shared" si="17"/>
        <v>35</v>
      </c>
      <c r="I180" s="2">
        <v>3</v>
      </c>
      <c r="J180" s="2" t="b">
        <f>EXACT(VLOOKUP($E180,数据!$G:$J,4,0),D180)</f>
        <v>1</v>
      </c>
    </row>
    <row r="181" spans="1:10" x14ac:dyDescent="0.15">
      <c r="A181" s="2" t="str">
        <f t="shared" si="16"/>
        <v>52100355</v>
      </c>
      <c r="B181" s="2">
        <f t="shared" si="15"/>
        <v>35</v>
      </c>
      <c r="C181" s="2">
        <v>5</v>
      </c>
      <c r="D181" s="2" t="s">
        <v>24</v>
      </c>
      <c r="E181" s="2" t="s">
        <v>152</v>
      </c>
      <c r="F181" s="2">
        <f>VLOOKUP($E181,数据!$G:$J,3,0)</f>
        <v>7</v>
      </c>
      <c r="G181" s="2">
        <f>VLOOKUP($E181,数据!$G:$J,2,0)</f>
        <v>7100017</v>
      </c>
      <c r="H181" s="2">
        <f t="shared" si="17"/>
        <v>35</v>
      </c>
      <c r="I181" s="2">
        <v>3</v>
      </c>
      <c r="J181" s="2" t="b">
        <f>EXACT(VLOOKUP($E181,数据!$G:$J,4,0),D181)</f>
        <v>1</v>
      </c>
    </row>
    <row r="182" spans="1:10" x14ac:dyDescent="0.15">
      <c r="A182" s="2" t="str">
        <f t="shared" si="16"/>
        <v>52100355</v>
      </c>
      <c r="B182" s="2">
        <f t="shared" si="15"/>
        <v>35</v>
      </c>
      <c r="C182" s="2">
        <v>5</v>
      </c>
      <c r="D182" s="2" t="s">
        <v>25</v>
      </c>
      <c r="E182" s="2" t="s">
        <v>153</v>
      </c>
      <c r="F182" s="2">
        <f>VLOOKUP($E182,数据!$G:$J,3,0)</f>
        <v>7</v>
      </c>
      <c r="G182" s="2">
        <f>VLOOKUP($E182,数据!$G:$J,2,0)</f>
        <v>7100018</v>
      </c>
      <c r="H182" s="2">
        <f t="shared" si="17"/>
        <v>35</v>
      </c>
      <c r="I182" s="2">
        <v>3</v>
      </c>
      <c r="J182" s="2" t="b">
        <f>EXACT(VLOOKUP($E182,数据!$G:$J,4,0),D182)</f>
        <v>1</v>
      </c>
    </row>
    <row r="183" spans="1:10" x14ac:dyDescent="0.15">
      <c r="A183" s="2" t="str">
        <f t="shared" si="16"/>
        <v>52100401</v>
      </c>
      <c r="B183" s="2">
        <f>B153+5</f>
        <v>40</v>
      </c>
      <c r="C183" s="2">
        <v>1</v>
      </c>
      <c r="D183" s="2" t="s">
        <v>20</v>
      </c>
      <c r="E183" s="2" t="s">
        <v>160</v>
      </c>
      <c r="F183" s="2">
        <f>VLOOKUP($E183,数据!$G:$J,3,0)</f>
        <v>12</v>
      </c>
      <c r="G183" s="2">
        <f>VLOOKUP($E183,数据!$G:$J,2,0)</f>
        <v>7100025</v>
      </c>
      <c r="H183" s="2">
        <f t="shared" si="17"/>
        <v>40</v>
      </c>
      <c r="I183" s="2">
        <v>3</v>
      </c>
      <c r="J183" s="2" t="b">
        <f>EXACT(VLOOKUP($E183,数据!$G:$J,4,0),D183)</f>
        <v>1</v>
      </c>
    </row>
    <row r="184" spans="1:10" x14ac:dyDescent="0.15">
      <c r="A184" s="2" t="str">
        <f t="shared" si="16"/>
        <v>52100401</v>
      </c>
      <c r="B184" s="2">
        <f t="shared" si="15"/>
        <v>40</v>
      </c>
      <c r="C184" s="2">
        <v>1</v>
      </c>
      <c r="D184" s="2" t="s">
        <v>21</v>
      </c>
      <c r="E184" s="2" t="s">
        <v>161</v>
      </c>
      <c r="F184" s="2">
        <f>VLOOKUP($E184,数据!$G:$J,3,0)</f>
        <v>12</v>
      </c>
      <c r="G184" s="2">
        <f>VLOOKUP($E184,数据!$G:$J,2,0)</f>
        <v>7100026</v>
      </c>
      <c r="H184" s="2">
        <f t="shared" si="17"/>
        <v>40</v>
      </c>
      <c r="I184" s="2">
        <v>3</v>
      </c>
      <c r="J184" s="2" t="b">
        <f>EXACT(VLOOKUP($E184,数据!$G:$J,4,0),D184)</f>
        <v>1</v>
      </c>
    </row>
    <row r="185" spans="1:10" x14ac:dyDescent="0.15">
      <c r="A185" s="2" t="str">
        <f t="shared" si="16"/>
        <v>52100401</v>
      </c>
      <c r="B185" s="2">
        <f t="shared" si="15"/>
        <v>40</v>
      </c>
      <c r="C185" s="2">
        <v>1</v>
      </c>
      <c r="D185" s="2" t="s">
        <v>22</v>
      </c>
      <c r="E185" s="2" t="s">
        <v>162</v>
      </c>
      <c r="F185" s="2">
        <f>VLOOKUP($E185,数据!$G:$J,3,0)</f>
        <v>12</v>
      </c>
      <c r="G185" s="2">
        <f>VLOOKUP($E185,数据!$G:$J,2,0)</f>
        <v>7100027</v>
      </c>
      <c r="H185" s="2">
        <f t="shared" si="17"/>
        <v>40</v>
      </c>
      <c r="I185" s="2">
        <v>3</v>
      </c>
      <c r="J185" s="2" t="b">
        <f>EXACT(VLOOKUP($E185,数据!$G:$J,4,0),D185)</f>
        <v>1</v>
      </c>
    </row>
    <row r="186" spans="1:10" x14ac:dyDescent="0.15">
      <c r="A186" s="2" t="str">
        <f t="shared" si="16"/>
        <v>52100401</v>
      </c>
      <c r="B186" s="2">
        <f t="shared" si="15"/>
        <v>40</v>
      </c>
      <c r="C186" s="2">
        <v>1</v>
      </c>
      <c r="D186" s="2" t="s">
        <v>23</v>
      </c>
      <c r="E186" s="2" t="s">
        <v>163</v>
      </c>
      <c r="F186" s="2">
        <f>VLOOKUP($E186,数据!$G:$J,3,0)</f>
        <v>12</v>
      </c>
      <c r="G186" s="2">
        <f>VLOOKUP($E186,数据!$G:$J,2,0)</f>
        <v>7100028</v>
      </c>
      <c r="H186" s="2">
        <f t="shared" si="17"/>
        <v>40</v>
      </c>
      <c r="I186" s="2">
        <v>3</v>
      </c>
      <c r="J186" s="2" t="b">
        <f>EXACT(VLOOKUP($E186,数据!$G:$J,4,0),D186)</f>
        <v>1</v>
      </c>
    </row>
    <row r="187" spans="1:10" x14ac:dyDescent="0.15">
      <c r="A187" s="2" t="str">
        <f t="shared" si="16"/>
        <v>52100401</v>
      </c>
      <c r="B187" s="2">
        <f t="shared" si="15"/>
        <v>40</v>
      </c>
      <c r="C187" s="2">
        <v>1</v>
      </c>
      <c r="D187" s="2" t="s">
        <v>24</v>
      </c>
      <c r="E187" s="2" t="s">
        <v>164</v>
      </c>
      <c r="F187" s="2">
        <f>VLOOKUP($E187,数据!$G:$J,3,0)</f>
        <v>12</v>
      </c>
      <c r="G187" s="2">
        <f>VLOOKUP($E187,数据!$G:$J,2,0)</f>
        <v>7100029</v>
      </c>
      <c r="H187" s="2">
        <f t="shared" si="17"/>
        <v>40</v>
      </c>
      <c r="I187" s="2">
        <v>3</v>
      </c>
      <c r="J187" s="2" t="b">
        <f>EXACT(VLOOKUP($E187,数据!$G:$J,4,0),D187)</f>
        <v>1</v>
      </c>
    </row>
    <row r="188" spans="1:10" x14ac:dyDescent="0.15">
      <c r="A188" s="2" t="str">
        <f t="shared" si="16"/>
        <v>52100401</v>
      </c>
      <c r="B188" s="2">
        <f t="shared" si="15"/>
        <v>40</v>
      </c>
      <c r="C188" s="2">
        <v>1</v>
      </c>
      <c r="D188" s="2" t="s">
        <v>25</v>
      </c>
      <c r="E188" s="2" t="s">
        <v>165</v>
      </c>
      <c r="F188" s="2">
        <f>VLOOKUP($E188,数据!$G:$J,3,0)</f>
        <v>12</v>
      </c>
      <c r="G188" s="2">
        <f>VLOOKUP($E188,数据!$G:$J,2,0)</f>
        <v>7100030</v>
      </c>
      <c r="H188" s="2">
        <f t="shared" si="17"/>
        <v>40</v>
      </c>
      <c r="I188" s="2">
        <v>3</v>
      </c>
      <c r="J188" s="2" t="b">
        <f>EXACT(VLOOKUP($E188,数据!$G:$J,4,0),D188)</f>
        <v>1</v>
      </c>
    </row>
    <row r="189" spans="1:10" x14ac:dyDescent="0.15">
      <c r="A189" s="2" t="str">
        <f t="shared" si="16"/>
        <v>52100402</v>
      </c>
      <c r="B189" s="2">
        <f t="shared" si="15"/>
        <v>40</v>
      </c>
      <c r="C189" s="2">
        <v>2</v>
      </c>
      <c r="D189" s="2" t="s">
        <v>20</v>
      </c>
      <c r="E189" s="2" t="s">
        <v>160</v>
      </c>
      <c r="F189" s="2">
        <f>VLOOKUP($E189,数据!$G:$J,3,0)</f>
        <v>12</v>
      </c>
      <c r="G189" s="2">
        <f>VLOOKUP($E189,数据!$G:$J,2,0)</f>
        <v>7100025</v>
      </c>
      <c r="H189" s="2">
        <f t="shared" si="17"/>
        <v>40</v>
      </c>
      <c r="I189" s="2">
        <v>3</v>
      </c>
      <c r="J189" s="2" t="b">
        <f>EXACT(VLOOKUP($E189,数据!$G:$J,4,0),D189)</f>
        <v>1</v>
      </c>
    </row>
    <row r="190" spans="1:10" x14ac:dyDescent="0.15">
      <c r="A190" s="2" t="str">
        <f t="shared" si="16"/>
        <v>52100402</v>
      </c>
      <c r="B190" s="2">
        <f t="shared" si="15"/>
        <v>40</v>
      </c>
      <c r="C190" s="2">
        <v>2</v>
      </c>
      <c r="D190" s="2" t="s">
        <v>21</v>
      </c>
      <c r="E190" s="2" t="s">
        <v>161</v>
      </c>
      <c r="F190" s="2">
        <f>VLOOKUP($E190,数据!$G:$J,3,0)</f>
        <v>12</v>
      </c>
      <c r="G190" s="2">
        <f>VLOOKUP($E190,数据!$G:$J,2,0)</f>
        <v>7100026</v>
      </c>
      <c r="H190" s="2">
        <f t="shared" si="17"/>
        <v>40</v>
      </c>
      <c r="I190" s="2">
        <v>3</v>
      </c>
      <c r="J190" s="2" t="b">
        <f>EXACT(VLOOKUP($E190,数据!$G:$J,4,0),D190)</f>
        <v>1</v>
      </c>
    </row>
    <row r="191" spans="1:10" x14ac:dyDescent="0.15">
      <c r="A191" s="2" t="str">
        <f t="shared" si="16"/>
        <v>52100402</v>
      </c>
      <c r="B191" s="2">
        <f t="shared" si="15"/>
        <v>40</v>
      </c>
      <c r="C191" s="2">
        <v>2</v>
      </c>
      <c r="D191" s="2" t="s">
        <v>22</v>
      </c>
      <c r="E191" s="2" t="s">
        <v>162</v>
      </c>
      <c r="F191" s="2">
        <f>VLOOKUP($E191,数据!$G:$J,3,0)</f>
        <v>12</v>
      </c>
      <c r="G191" s="2">
        <f>VLOOKUP($E191,数据!$G:$J,2,0)</f>
        <v>7100027</v>
      </c>
      <c r="H191" s="2">
        <f t="shared" si="17"/>
        <v>40</v>
      </c>
      <c r="I191" s="2">
        <v>3</v>
      </c>
      <c r="J191" s="2" t="b">
        <f>EXACT(VLOOKUP($E191,数据!$G:$J,4,0),D191)</f>
        <v>1</v>
      </c>
    </row>
    <row r="192" spans="1:10" x14ac:dyDescent="0.15">
      <c r="A192" s="2" t="str">
        <f t="shared" si="16"/>
        <v>52100402</v>
      </c>
      <c r="B192" s="2">
        <f t="shared" si="15"/>
        <v>40</v>
      </c>
      <c r="C192" s="2">
        <v>2</v>
      </c>
      <c r="D192" s="2" t="s">
        <v>23</v>
      </c>
      <c r="E192" s="2" t="s">
        <v>163</v>
      </c>
      <c r="F192" s="2">
        <f>VLOOKUP($E192,数据!$G:$J,3,0)</f>
        <v>12</v>
      </c>
      <c r="G192" s="2">
        <f>VLOOKUP($E192,数据!$G:$J,2,0)</f>
        <v>7100028</v>
      </c>
      <c r="H192" s="2">
        <f t="shared" si="17"/>
        <v>40</v>
      </c>
      <c r="I192" s="2">
        <v>3</v>
      </c>
      <c r="J192" s="2" t="b">
        <f>EXACT(VLOOKUP($E192,数据!$G:$J,4,0),D192)</f>
        <v>1</v>
      </c>
    </row>
    <row r="193" spans="1:10" x14ac:dyDescent="0.15">
      <c r="A193" s="2" t="str">
        <f t="shared" si="16"/>
        <v>52100402</v>
      </c>
      <c r="B193" s="2">
        <f t="shared" si="15"/>
        <v>40</v>
      </c>
      <c r="C193" s="2">
        <v>2</v>
      </c>
      <c r="D193" s="2" t="s">
        <v>24</v>
      </c>
      <c r="E193" s="2" t="s">
        <v>164</v>
      </c>
      <c r="F193" s="2">
        <f>VLOOKUP($E193,数据!$G:$J,3,0)</f>
        <v>12</v>
      </c>
      <c r="G193" s="2">
        <f>VLOOKUP($E193,数据!$G:$J,2,0)</f>
        <v>7100029</v>
      </c>
      <c r="H193" s="2">
        <f t="shared" si="17"/>
        <v>40</v>
      </c>
      <c r="I193" s="2">
        <v>3</v>
      </c>
      <c r="J193" s="2" t="b">
        <f>EXACT(VLOOKUP($E193,数据!$G:$J,4,0),D193)</f>
        <v>1</v>
      </c>
    </row>
    <row r="194" spans="1:10" x14ac:dyDescent="0.15">
      <c r="A194" s="2" t="str">
        <f t="shared" si="16"/>
        <v>52100402</v>
      </c>
      <c r="B194" s="2">
        <f t="shared" si="15"/>
        <v>40</v>
      </c>
      <c r="C194" s="2">
        <v>2</v>
      </c>
      <c r="D194" s="2" t="s">
        <v>25</v>
      </c>
      <c r="E194" s="2" t="s">
        <v>165</v>
      </c>
      <c r="F194" s="2">
        <f>VLOOKUP($E194,数据!$G:$J,3,0)</f>
        <v>12</v>
      </c>
      <c r="G194" s="2">
        <f>VLOOKUP($E194,数据!$G:$J,2,0)</f>
        <v>7100030</v>
      </c>
      <c r="H194" s="2">
        <f t="shared" si="17"/>
        <v>40</v>
      </c>
      <c r="I194" s="2">
        <v>3</v>
      </c>
      <c r="J194" s="2" t="b">
        <f>EXACT(VLOOKUP($E194,数据!$G:$J,4,0),D194)</f>
        <v>1</v>
      </c>
    </row>
    <row r="195" spans="1:10" x14ac:dyDescent="0.15">
      <c r="A195" s="2" t="str">
        <f t="shared" si="16"/>
        <v>52100403</v>
      </c>
      <c r="B195" s="2">
        <f t="shared" si="15"/>
        <v>40</v>
      </c>
      <c r="C195" s="2">
        <v>3</v>
      </c>
      <c r="D195" s="2" t="s">
        <v>20</v>
      </c>
      <c r="E195" s="2" t="s">
        <v>160</v>
      </c>
      <c r="F195" s="2">
        <f>VLOOKUP($E195,数据!$G:$J,3,0)</f>
        <v>12</v>
      </c>
      <c r="G195" s="2">
        <f>VLOOKUP($E195,数据!$G:$J,2,0)</f>
        <v>7100025</v>
      </c>
      <c r="H195" s="2">
        <f t="shared" si="17"/>
        <v>40</v>
      </c>
      <c r="I195" s="2">
        <v>4</v>
      </c>
      <c r="J195" s="2" t="b">
        <f>EXACT(VLOOKUP($E195,数据!$G:$J,4,0),D195)</f>
        <v>1</v>
      </c>
    </row>
    <row r="196" spans="1:10" x14ac:dyDescent="0.15">
      <c r="A196" s="2" t="str">
        <f t="shared" si="16"/>
        <v>52100403</v>
      </c>
      <c r="B196" s="2">
        <f t="shared" si="15"/>
        <v>40</v>
      </c>
      <c r="C196" s="2">
        <v>3</v>
      </c>
      <c r="D196" s="2" t="s">
        <v>21</v>
      </c>
      <c r="E196" s="2" t="s">
        <v>161</v>
      </c>
      <c r="F196" s="2">
        <f>VLOOKUP($E196,数据!$G:$J,3,0)</f>
        <v>12</v>
      </c>
      <c r="G196" s="2">
        <f>VLOOKUP($E196,数据!$G:$J,2,0)</f>
        <v>7100026</v>
      </c>
      <c r="H196" s="2">
        <f t="shared" si="17"/>
        <v>40</v>
      </c>
      <c r="I196" s="2">
        <v>4</v>
      </c>
      <c r="J196" s="2" t="b">
        <f>EXACT(VLOOKUP($E196,数据!$G:$J,4,0),D196)</f>
        <v>1</v>
      </c>
    </row>
    <row r="197" spans="1:10" x14ac:dyDescent="0.15">
      <c r="A197" s="2" t="str">
        <f t="shared" si="16"/>
        <v>52100403</v>
      </c>
      <c r="B197" s="2">
        <f t="shared" si="15"/>
        <v>40</v>
      </c>
      <c r="C197" s="2">
        <v>3</v>
      </c>
      <c r="D197" s="2" t="s">
        <v>22</v>
      </c>
      <c r="E197" s="2" t="s">
        <v>162</v>
      </c>
      <c r="F197" s="2">
        <f>VLOOKUP($E197,数据!$G:$J,3,0)</f>
        <v>12</v>
      </c>
      <c r="G197" s="2">
        <f>VLOOKUP($E197,数据!$G:$J,2,0)</f>
        <v>7100027</v>
      </c>
      <c r="H197" s="2">
        <f t="shared" si="17"/>
        <v>40</v>
      </c>
      <c r="I197" s="2">
        <v>4</v>
      </c>
      <c r="J197" s="2" t="b">
        <f>EXACT(VLOOKUP($E197,数据!$G:$J,4,0),D197)</f>
        <v>1</v>
      </c>
    </row>
    <row r="198" spans="1:10" x14ac:dyDescent="0.15">
      <c r="A198" s="2" t="str">
        <f t="shared" si="16"/>
        <v>52100403</v>
      </c>
      <c r="B198" s="2">
        <f t="shared" si="15"/>
        <v>40</v>
      </c>
      <c r="C198" s="2">
        <v>3</v>
      </c>
      <c r="D198" s="2" t="s">
        <v>23</v>
      </c>
      <c r="E198" s="2" t="s">
        <v>163</v>
      </c>
      <c r="F198" s="2">
        <f>VLOOKUP($E198,数据!$G:$J,3,0)</f>
        <v>12</v>
      </c>
      <c r="G198" s="2">
        <f>VLOOKUP($E198,数据!$G:$J,2,0)</f>
        <v>7100028</v>
      </c>
      <c r="H198" s="2">
        <f t="shared" si="17"/>
        <v>40</v>
      </c>
      <c r="I198" s="2">
        <v>4</v>
      </c>
      <c r="J198" s="2" t="b">
        <f>EXACT(VLOOKUP($E198,数据!$G:$J,4,0),D198)</f>
        <v>1</v>
      </c>
    </row>
    <row r="199" spans="1:10" x14ac:dyDescent="0.15">
      <c r="A199" s="2" t="str">
        <f t="shared" ref="A199:A262" si="18">52100&amp;B199&amp;C199</f>
        <v>52100403</v>
      </c>
      <c r="B199" s="2">
        <f t="shared" si="15"/>
        <v>40</v>
      </c>
      <c r="C199" s="2">
        <v>3</v>
      </c>
      <c r="D199" s="2" t="s">
        <v>24</v>
      </c>
      <c r="E199" s="2" t="s">
        <v>164</v>
      </c>
      <c r="F199" s="2">
        <f>VLOOKUP($E199,数据!$G:$J,3,0)</f>
        <v>12</v>
      </c>
      <c r="G199" s="2">
        <f>VLOOKUP($E199,数据!$G:$J,2,0)</f>
        <v>7100029</v>
      </c>
      <c r="H199" s="2">
        <f t="shared" si="17"/>
        <v>40</v>
      </c>
      <c r="I199" s="2">
        <v>4</v>
      </c>
      <c r="J199" s="2" t="b">
        <f>EXACT(VLOOKUP($E199,数据!$G:$J,4,0),D199)</f>
        <v>1</v>
      </c>
    </row>
    <row r="200" spans="1:10" x14ac:dyDescent="0.15">
      <c r="A200" s="2" t="str">
        <f t="shared" si="18"/>
        <v>52100403</v>
      </c>
      <c r="B200" s="2">
        <f t="shared" si="15"/>
        <v>40</v>
      </c>
      <c r="C200" s="2">
        <v>3</v>
      </c>
      <c r="D200" s="2" t="s">
        <v>25</v>
      </c>
      <c r="E200" s="2" t="s">
        <v>165</v>
      </c>
      <c r="F200" s="2">
        <f>VLOOKUP($E200,数据!$G:$J,3,0)</f>
        <v>12</v>
      </c>
      <c r="G200" s="2">
        <f>VLOOKUP($E200,数据!$G:$J,2,0)</f>
        <v>7100030</v>
      </c>
      <c r="H200" s="2">
        <f t="shared" si="17"/>
        <v>40</v>
      </c>
      <c r="I200" s="2">
        <v>4</v>
      </c>
      <c r="J200" s="2" t="b">
        <f>EXACT(VLOOKUP($E200,数据!$G:$J,4,0),D200)</f>
        <v>1</v>
      </c>
    </row>
    <row r="201" spans="1:10" x14ac:dyDescent="0.15">
      <c r="A201" s="2" t="str">
        <f t="shared" si="18"/>
        <v>52100404</v>
      </c>
      <c r="B201" s="2">
        <f t="shared" si="15"/>
        <v>40</v>
      </c>
      <c r="C201" s="2">
        <v>4</v>
      </c>
      <c r="D201" s="2" t="s">
        <v>20</v>
      </c>
      <c r="E201" s="2" t="s">
        <v>160</v>
      </c>
      <c r="F201" s="2">
        <f>VLOOKUP($E201,数据!$G:$J,3,0)</f>
        <v>12</v>
      </c>
      <c r="G201" s="2">
        <f>VLOOKUP($E201,数据!$G:$J,2,0)</f>
        <v>7100025</v>
      </c>
      <c r="H201" s="2">
        <f t="shared" si="17"/>
        <v>40</v>
      </c>
      <c r="I201" s="2">
        <v>4</v>
      </c>
      <c r="J201" s="2" t="b">
        <f>EXACT(VLOOKUP($E201,数据!$G:$J,4,0),D201)</f>
        <v>1</v>
      </c>
    </row>
    <row r="202" spans="1:10" x14ac:dyDescent="0.15">
      <c r="A202" s="2" t="str">
        <f t="shared" si="18"/>
        <v>52100404</v>
      </c>
      <c r="B202" s="2">
        <f t="shared" si="15"/>
        <v>40</v>
      </c>
      <c r="C202" s="2">
        <v>4</v>
      </c>
      <c r="D202" s="2" t="s">
        <v>21</v>
      </c>
      <c r="E202" s="2" t="s">
        <v>161</v>
      </c>
      <c r="F202" s="2">
        <f>VLOOKUP($E202,数据!$G:$J,3,0)</f>
        <v>12</v>
      </c>
      <c r="G202" s="2">
        <f>VLOOKUP($E202,数据!$G:$J,2,0)</f>
        <v>7100026</v>
      </c>
      <c r="H202" s="2">
        <f t="shared" si="17"/>
        <v>40</v>
      </c>
      <c r="I202" s="2">
        <v>4</v>
      </c>
      <c r="J202" s="2" t="b">
        <f>EXACT(VLOOKUP($E202,数据!$G:$J,4,0),D202)</f>
        <v>1</v>
      </c>
    </row>
    <row r="203" spans="1:10" x14ac:dyDescent="0.15">
      <c r="A203" s="2" t="str">
        <f t="shared" si="18"/>
        <v>52100404</v>
      </c>
      <c r="B203" s="2">
        <f t="shared" si="15"/>
        <v>40</v>
      </c>
      <c r="C203" s="2">
        <v>4</v>
      </c>
      <c r="D203" s="2" t="s">
        <v>22</v>
      </c>
      <c r="E203" s="2" t="s">
        <v>162</v>
      </c>
      <c r="F203" s="2">
        <f>VLOOKUP($E203,数据!$G:$J,3,0)</f>
        <v>12</v>
      </c>
      <c r="G203" s="2">
        <f>VLOOKUP($E203,数据!$G:$J,2,0)</f>
        <v>7100027</v>
      </c>
      <c r="H203" s="2">
        <f t="shared" si="17"/>
        <v>40</v>
      </c>
      <c r="I203" s="2">
        <v>4</v>
      </c>
      <c r="J203" s="2" t="b">
        <f>EXACT(VLOOKUP($E203,数据!$G:$J,4,0),D203)</f>
        <v>1</v>
      </c>
    </row>
    <row r="204" spans="1:10" x14ac:dyDescent="0.15">
      <c r="A204" s="2" t="str">
        <f t="shared" si="18"/>
        <v>52100404</v>
      </c>
      <c r="B204" s="2">
        <f t="shared" si="15"/>
        <v>40</v>
      </c>
      <c r="C204" s="2">
        <v>4</v>
      </c>
      <c r="D204" s="2" t="s">
        <v>23</v>
      </c>
      <c r="E204" s="2" t="s">
        <v>163</v>
      </c>
      <c r="F204" s="2">
        <f>VLOOKUP($E204,数据!$G:$J,3,0)</f>
        <v>12</v>
      </c>
      <c r="G204" s="2">
        <f>VLOOKUP($E204,数据!$G:$J,2,0)</f>
        <v>7100028</v>
      </c>
      <c r="H204" s="2">
        <f t="shared" si="17"/>
        <v>40</v>
      </c>
      <c r="I204" s="2">
        <v>4</v>
      </c>
      <c r="J204" s="2" t="b">
        <f>EXACT(VLOOKUP($E204,数据!$G:$J,4,0),D204)</f>
        <v>1</v>
      </c>
    </row>
    <row r="205" spans="1:10" x14ac:dyDescent="0.15">
      <c r="A205" s="2" t="str">
        <f t="shared" si="18"/>
        <v>52100404</v>
      </c>
      <c r="B205" s="2">
        <f t="shared" si="15"/>
        <v>40</v>
      </c>
      <c r="C205" s="2">
        <v>4</v>
      </c>
      <c r="D205" s="2" t="s">
        <v>24</v>
      </c>
      <c r="E205" s="2" t="s">
        <v>164</v>
      </c>
      <c r="F205" s="2">
        <f>VLOOKUP($E205,数据!$G:$J,3,0)</f>
        <v>12</v>
      </c>
      <c r="G205" s="2">
        <f>VLOOKUP($E205,数据!$G:$J,2,0)</f>
        <v>7100029</v>
      </c>
      <c r="H205" s="2">
        <f t="shared" si="17"/>
        <v>40</v>
      </c>
      <c r="I205" s="2">
        <v>4</v>
      </c>
      <c r="J205" s="2" t="b">
        <f>EXACT(VLOOKUP($E205,数据!$G:$J,4,0),D205)</f>
        <v>1</v>
      </c>
    </row>
    <row r="206" spans="1:10" x14ac:dyDescent="0.15">
      <c r="A206" s="2" t="str">
        <f t="shared" si="18"/>
        <v>52100404</v>
      </c>
      <c r="B206" s="2">
        <f t="shared" si="15"/>
        <v>40</v>
      </c>
      <c r="C206" s="2">
        <v>4</v>
      </c>
      <c r="D206" s="2" t="s">
        <v>25</v>
      </c>
      <c r="E206" s="2" t="s">
        <v>165</v>
      </c>
      <c r="F206" s="2">
        <f>VLOOKUP($E206,数据!$G:$J,3,0)</f>
        <v>12</v>
      </c>
      <c r="G206" s="2">
        <f>VLOOKUP($E206,数据!$G:$J,2,0)</f>
        <v>7100030</v>
      </c>
      <c r="H206" s="2">
        <f t="shared" si="17"/>
        <v>40</v>
      </c>
      <c r="I206" s="2">
        <v>4</v>
      </c>
      <c r="J206" s="2" t="b">
        <f>EXACT(VLOOKUP($E206,数据!$G:$J,4,0),D206)</f>
        <v>1</v>
      </c>
    </row>
    <row r="207" spans="1:10" x14ac:dyDescent="0.15">
      <c r="A207" s="2" t="str">
        <f t="shared" si="18"/>
        <v>52100405</v>
      </c>
      <c r="B207" s="2">
        <f t="shared" si="15"/>
        <v>40</v>
      </c>
      <c r="C207" s="2">
        <v>5</v>
      </c>
      <c r="D207" s="2" t="s">
        <v>20</v>
      </c>
      <c r="E207" s="2" t="s">
        <v>160</v>
      </c>
      <c r="F207" s="2">
        <f>VLOOKUP($E207,数据!$G:$J,3,0)</f>
        <v>12</v>
      </c>
      <c r="G207" s="2">
        <f>VLOOKUP($E207,数据!$G:$J,2,0)</f>
        <v>7100025</v>
      </c>
      <c r="H207" s="2">
        <f t="shared" ref="H207:H270" si="19">B207</f>
        <v>40</v>
      </c>
      <c r="I207" s="2">
        <v>4</v>
      </c>
      <c r="J207" s="2" t="b">
        <f>EXACT(VLOOKUP($E207,数据!$G:$J,4,0),D207)</f>
        <v>1</v>
      </c>
    </row>
    <row r="208" spans="1:10" x14ac:dyDescent="0.15">
      <c r="A208" s="2" t="str">
        <f t="shared" si="18"/>
        <v>52100405</v>
      </c>
      <c r="B208" s="2">
        <f t="shared" si="15"/>
        <v>40</v>
      </c>
      <c r="C208" s="2">
        <v>5</v>
      </c>
      <c r="D208" s="2" t="s">
        <v>21</v>
      </c>
      <c r="E208" s="2" t="s">
        <v>161</v>
      </c>
      <c r="F208" s="2">
        <f>VLOOKUP($E208,数据!$G:$J,3,0)</f>
        <v>12</v>
      </c>
      <c r="G208" s="2">
        <f>VLOOKUP($E208,数据!$G:$J,2,0)</f>
        <v>7100026</v>
      </c>
      <c r="H208" s="2">
        <f t="shared" si="19"/>
        <v>40</v>
      </c>
      <c r="I208" s="2">
        <v>4</v>
      </c>
      <c r="J208" s="2" t="b">
        <f>EXACT(VLOOKUP($E208,数据!$G:$J,4,0),D208)</f>
        <v>1</v>
      </c>
    </row>
    <row r="209" spans="1:10" x14ac:dyDescent="0.15">
      <c r="A209" s="2" t="str">
        <f t="shared" si="18"/>
        <v>52100405</v>
      </c>
      <c r="B209" s="2">
        <f t="shared" si="15"/>
        <v>40</v>
      </c>
      <c r="C209" s="2">
        <v>5</v>
      </c>
      <c r="D209" s="2" t="s">
        <v>22</v>
      </c>
      <c r="E209" s="2" t="s">
        <v>162</v>
      </c>
      <c r="F209" s="2">
        <f>VLOOKUP($E209,数据!$G:$J,3,0)</f>
        <v>12</v>
      </c>
      <c r="G209" s="2">
        <f>VLOOKUP($E209,数据!$G:$J,2,0)</f>
        <v>7100027</v>
      </c>
      <c r="H209" s="2">
        <f t="shared" si="19"/>
        <v>40</v>
      </c>
      <c r="I209" s="2">
        <v>4</v>
      </c>
      <c r="J209" s="2" t="b">
        <f>EXACT(VLOOKUP($E209,数据!$G:$J,4,0),D209)</f>
        <v>1</v>
      </c>
    </row>
    <row r="210" spans="1:10" x14ac:dyDescent="0.15">
      <c r="A210" s="2" t="str">
        <f t="shared" si="18"/>
        <v>52100405</v>
      </c>
      <c r="B210" s="2">
        <f t="shared" si="15"/>
        <v>40</v>
      </c>
      <c r="C210" s="2">
        <v>5</v>
      </c>
      <c r="D210" s="2" t="s">
        <v>23</v>
      </c>
      <c r="E210" s="2" t="s">
        <v>163</v>
      </c>
      <c r="F210" s="2">
        <f>VLOOKUP($E210,数据!$G:$J,3,0)</f>
        <v>12</v>
      </c>
      <c r="G210" s="2">
        <f>VLOOKUP($E210,数据!$G:$J,2,0)</f>
        <v>7100028</v>
      </c>
      <c r="H210" s="2">
        <f t="shared" si="19"/>
        <v>40</v>
      </c>
      <c r="I210" s="2">
        <v>4</v>
      </c>
      <c r="J210" s="2" t="b">
        <f>EXACT(VLOOKUP($E210,数据!$G:$J,4,0),D210)</f>
        <v>1</v>
      </c>
    </row>
    <row r="211" spans="1:10" x14ac:dyDescent="0.15">
      <c r="A211" s="2" t="str">
        <f t="shared" si="18"/>
        <v>52100405</v>
      </c>
      <c r="B211" s="2">
        <f t="shared" si="15"/>
        <v>40</v>
      </c>
      <c r="C211" s="2">
        <v>5</v>
      </c>
      <c r="D211" s="2" t="s">
        <v>24</v>
      </c>
      <c r="E211" s="2" t="s">
        <v>164</v>
      </c>
      <c r="F211" s="2">
        <f>VLOOKUP($E211,数据!$G:$J,3,0)</f>
        <v>12</v>
      </c>
      <c r="G211" s="2">
        <f>VLOOKUP($E211,数据!$G:$J,2,0)</f>
        <v>7100029</v>
      </c>
      <c r="H211" s="2">
        <f t="shared" si="19"/>
        <v>40</v>
      </c>
      <c r="I211" s="2">
        <v>4</v>
      </c>
      <c r="J211" s="2" t="b">
        <f>EXACT(VLOOKUP($E211,数据!$G:$J,4,0),D211)</f>
        <v>1</v>
      </c>
    </row>
    <row r="212" spans="1:10" x14ac:dyDescent="0.15">
      <c r="A212" s="2" t="str">
        <f t="shared" si="18"/>
        <v>52100405</v>
      </c>
      <c r="B212" s="2">
        <f t="shared" si="15"/>
        <v>40</v>
      </c>
      <c r="C212" s="2">
        <v>5</v>
      </c>
      <c r="D212" s="2" t="s">
        <v>25</v>
      </c>
      <c r="E212" s="2" t="s">
        <v>165</v>
      </c>
      <c r="F212" s="2">
        <f>VLOOKUP($E212,数据!$G:$J,3,0)</f>
        <v>12</v>
      </c>
      <c r="G212" s="2">
        <f>VLOOKUP($E212,数据!$G:$J,2,0)</f>
        <v>7100030</v>
      </c>
      <c r="H212" s="2">
        <f t="shared" si="19"/>
        <v>40</v>
      </c>
      <c r="I212" s="2">
        <v>4</v>
      </c>
      <c r="J212" s="2" t="b">
        <f>EXACT(VLOOKUP($E212,数据!$G:$J,4,0),D212)</f>
        <v>1</v>
      </c>
    </row>
    <row r="213" spans="1:10" x14ac:dyDescent="0.15">
      <c r="A213" s="2" t="str">
        <f t="shared" si="18"/>
        <v>52100451</v>
      </c>
      <c r="B213" s="2">
        <f>B183+5</f>
        <v>45</v>
      </c>
      <c r="C213" s="2">
        <v>1</v>
      </c>
      <c r="D213" s="2" t="s">
        <v>20</v>
      </c>
      <c r="E213" s="2" t="s">
        <v>160</v>
      </c>
      <c r="F213" s="2">
        <f>VLOOKUP($E213,数据!$G:$J,3,0)</f>
        <v>12</v>
      </c>
      <c r="G213" s="2">
        <f>VLOOKUP($E213,数据!$G:$J,2,0)</f>
        <v>7100025</v>
      </c>
      <c r="H213" s="2">
        <f t="shared" si="19"/>
        <v>45</v>
      </c>
      <c r="I213" s="2">
        <v>4</v>
      </c>
      <c r="J213" s="2" t="b">
        <f>EXACT(VLOOKUP($E213,数据!$G:$J,4,0),D213)</f>
        <v>1</v>
      </c>
    </row>
    <row r="214" spans="1:10" x14ac:dyDescent="0.15">
      <c r="A214" s="2" t="str">
        <f t="shared" si="18"/>
        <v>52100451</v>
      </c>
      <c r="B214" s="2">
        <f t="shared" si="15"/>
        <v>45</v>
      </c>
      <c r="C214" s="2">
        <v>1</v>
      </c>
      <c r="D214" s="2" t="s">
        <v>21</v>
      </c>
      <c r="E214" s="2" t="s">
        <v>161</v>
      </c>
      <c r="F214" s="2">
        <f>VLOOKUP($E214,数据!$G:$J,3,0)</f>
        <v>12</v>
      </c>
      <c r="G214" s="2">
        <f>VLOOKUP($E214,数据!$G:$J,2,0)</f>
        <v>7100026</v>
      </c>
      <c r="H214" s="2">
        <f t="shared" si="19"/>
        <v>45</v>
      </c>
      <c r="I214" s="2">
        <v>4</v>
      </c>
      <c r="J214" s="2" t="b">
        <f>EXACT(VLOOKUP($E214,数据!$G:$J,4,0),D214)</f>
        <v>1</v>
      </c>
    </row>
    <row r="215" spans="1:10" x14ac:dyDescent="0.15">
      <c r="A215" s="2" t="str">
        <f t="shared" si="18"/>
        <v>52100451</v>
      </c>
      <c r="B215" s="2">
        <f t="shared" si="15"/>
        <v>45</v>
      </c>
      <c r="C215" s="2">
        <v>1</v>
      </c>
      <c r="D215" s="2" t="s">
        <v>22</v>
      </c>
      <c r="E215" s="2" t="s">
        <v>162</v>
      </c>
      <c r="F215" s="2">
        <f>VLOOKUP($E215,数据!$G:$J,3,0)</f>
        <v>12</v>
      </c>
      <c r="G215" s="2">
        <f>VLOOKUP($E215,数据!$G:$J,2,0)</f>
        <v>7100027</v>
      </c>
      <c r="H215" s="2">
        <f t="shared" si="19"/>
        <v>45</v>
      </c>
      <c r="I215" s="2">
        <v>4</v>
      </c>
      <c r="J215" s="2" t="b">
        <f>EXACT(VLOOKUP($E215,数据!$G:$J,4,0),D215)</f>
        <v>1</v>
      </c>
    </row>
    <row r="216" spans="1:10" x14ac:dyDescent="0.15">
      <c r="A216" s="2" t="str">
        <f t="shared" si="18"/>
        <v>52100451</v>
      </c>
      <c r="B216" s="2">
        <f t="shared" si="15"/>
        <v>45</v>
      </c>
      <c r="C216" s="2">
        <v>1</v>
      </c>
      <c r="D216" s="2" t="s">
        <v>23</v>
      </c>
      <c r="E216" s="2" t="s">
        <v>163</v>
      </c>
      <c r="F216" s="2">
        <f>VLOOKUP($E216,数据!$G:$J,3,0)</f>
        <v>12</v>
      </c>
      <c r="G216" s="2">
        <f>VLOOKUP($E216,数据!$G:$J,2,0)</f>
        <v>7100028</v>
      </c>
      <c r="H216" s="2">
        <f t="shared" si="19"/>
        <v>45</v>
      </c>
      <c r="I216" s="2">
        <v>4</v>
      </c>
      <c r="J216" s="2" t="b">
        <f>EXACT(VLOOKUP($E216,数据!$G:$J,4,0),D216)</f>
        <v>1</v>
      </c>
    </row>
    <row r="217" spans="1:10" x14ac:dyDescent="0.15">
      <c r="A217" s="2" t="str">
        <f t="shared" si="18"/>
        <v>52100451</v>
      </c>
      <c r="B217" s="2">
        <f t="shared" si="15"/>
        <v>45</v>
      </c>
      <c r="C217" s="2">
        <v>1</v>
      </c>
      <c r="D217" s="2" t="s">
        <v>24</v>
      </c>
      <c r="E217" s="2" t="s">
        <v>164</v>
      </c>
      <c r="F217" s="2">
        <f>VLOOKUP($E217,数据!$G:$J,3,0)</f>
        <v>12</v>
      </c>
      <c r="G217" s="2">
        <f>VLOOKUP($E217,数据!$G:$J,2,0)</f>
        <v>7100029</v>
      </c>
      <c r="H217" s="2">
        <f t="shared" si="19"/>
        <v>45</v>
      </c>
      <c r="I217" s="2">
        <v>4</v>
      </c>
      <c r="J217" s="2" t="b">
        <f>EXACT(VLOOKUP($E217,数据!$G:$J,4,0),D217)</f>
        <v>1</v>
      </c>
    </row>
    <row r="218" spans="1:10" x14ac:dyDescent="0.15">
      <c r="A218" s="2" t="str">
        <f t="shared" si="18"/>
        <v>52100451</v>
      </c>
      <c r="B218" s="2">
        <f t="shared" ref="B218:B242" si="20">B188+5</f>
        <v>45</v>
      </c>
      <c r="C218" s="2">
        <v>1</v>
      </c>
      <c r="D218" s="2" t="s">
        <v>25</v>
      </c>
      <c r="E218" s="2" t="s">
        <v>165</v>
      </c>
      <c r="F218" s="2">
        <f>VLOOKUP($E218,数据!$G:$J,3,0)</f>
        <v>12</v>
      </c>
      <c r="G218" s="2">
        <f>VLOOKUP($E218,数据!$G:$J,2,0)</f>
        <v>7100030</v>
      </c>
      <c r="H218" s="2">
        <f t="shared" si="19"/>
        <v>45</v>
      </c>
      <c r="I218" s="2">
        <v>4</v>
      </c>
      <c r="J218" s="2" t="b">
        <f>EXACT(VLOOKUP($E218,数据!$G:$J,4,0),D218)</f>
        <v>1</v>
      </c>
    </row>
    <row r="219" spans="1:10" x14ac:dyDescent="0.15">
      <c r="A219" s="2" t="str">
        <f t="shared" si="18"/>
        <v>52100452</v>
      </c>
      <c r="B219" s="2">
        <f t="shared" si="20"/>
        <v>45</v>
      </c>
      <c r="C219" s="2">
        <v>2</v>
      </c>
      <c r="D219" s="2" t="s">
        <v>20</v>
      </c>
      <c r="E219" s="2" t="s">
        <v>160</v>
      </c>
      <c r="F219" s="2">
        <f>VLOOKUP($E219,数据!$G:$J,3,0)</f>
        <v>12</v>
      </c>
      <c r="G219" s="2">
        <f>VLOOKUP($E219,数据!$G:$J,2,0)</f>
        <v>7100025</v>
      </c>
      <c r="H219" s="2">
        <f t="shared" si="19"/>
        <v>45</v>
      </c>
      <c r="I219" s="2">
        <v>4</v>
      </c>
      <c r="J219" s="2" t="b">
        <f>EXACT(VLOOKUP($E219,数据!$G:$J,4,0),D219)</f>
        <v>1</v>
      </c>
    </row>
    <row r="220" spans="1:10" x14ac:dyDescent="0.15">
      <c r="A220" s="2" t="str">
        <f t="shared" si="18"/>
        <v>52100452</v>
      </c>
      <c r="B220" s="2">
        <f t="shared" si="20"/>
        <v>45</v>
      </c>
      <c r="C220" s="2">
        <v>2</v>
      </c>
      <c r="D220" s="2" t="s">
        <v>21</v>
      </c>
      <c r="E220" s="2" t="s">
        <v>161</v>
      </c>
      <c r="F220" s="2">
        <f>VLOOKUP($E220,数据!$G:$J,3,0)</f>
        <v>12</v>
      </c>
      <c r="G220" s="2">
        <f>VLOOKUP($E220,数据!$G:$J,2,0)</f>
        <v>7100026</v>
      </c>
      <c r="H220" s="2">
        <f t="shared" si="19"/>
        <v>45</v>
      </c>
      <c r="I220" s="2">
        <v>4</v>
      </c>
      <c r="J220" s="2" t="b">
        <f>EXACT(VLOOKUP($E220,数据!$G:$J,4,0),D220)</f>
        <v>1</v>
      </c>
    </row>
    <row r="221" spans="1:10" x14ac:dyDescent="0.15">
      <c r="A221" s="2" t="str">
        <f t="shared" si="18"/>
        <v>52100452</v>
      </c>
      <c r="B221" s="2">
        <f t="shared" si="20"/>
        <v>45</v>
      </c>
      <c r="C221" s="2">
        <v>2</v>
      </c>
      <c r="D221" s="2" t="s">
        <v>22</v>
      </c>
      <c r="E221" s="2" t="s">
        <v>162</v>
      </c>
      <c r="F221" s="2">
        <f>VLOOKUP($E221,数据!$G:$J,3,0)</f>
        <v>12</v>
      </c>
      <c r="G221" s="2">
        <f>VLOOKUP($E221,数据!$G:$J,2,0)</f>
        <v>7100027</v>
      </c>
      <c r="H221" s="2">
        <f t="shared" si="19"/>
        <v>45</v>
      </c>
      <c r="I221" s="2">
        <v>4</v>
      </c>
      <c r="J221" s="2" t="b">
        <f>EXACT(VLOOKUP($E221,数据!$G:$J,4,0),D221)</f>
        <v>1</v>
      </c>
    </row>
    <row r="222" spans="1:10" x14ac:dyDescent="0.15">
      <c r="A222" s="2" t="str">
        <f t="shared" si="18"/>
        <v>52100452</v>
      </c>
      <c r="B222" s="2">
        <f t="shared" si="20"/>
        <v>45</v>
      </c>
      <c r="C222" s="2">
        <v>2</v>
      </c>
      <c r="D222" s="2" t="s">
        <v>23</v>
      </c>
      <c r="E222" s="2" t="s">
        <v>163</v>
      </c>
      <c r="F222" s="2">
        <f>VLOOKUP($E222,数据!$G:$J,3,0)</f>
        <v>12</v>
      </c>
      <c r="G222" s="2">
        <f>VLOOKUP($E222,数据!$G:$J,2,0)</f>
        <v>7100028</v>
      </c>
      <c r="H222" s="2">
        <f t="shared" si="19"/>
        <v>45</v>
      </c>
      <c r="I222" s="2">
        <v>4</v>
      </c>
      <c r="J222" s="2" t="b">
        <f>EXACT(VLOOKUP($E222,数据!$G:$J,4,0),D222)</f>
        <v>1</v>
      </c>
    </row>
    <row r="223" spans="1:10" x14ac:dyDescent="0.15">
      <c r="A223" s="2" t="str">
        <f t="shared" si="18"/>
        <v>52100452</v>
      </c>
      <c r="B223" s="2">
        <f t="shared" si="20"/>
        <v>45</v>
      </c>
      <c r="C223" s="2">
        <v>2</v>
      </c>
      <c r="D223" s="2" t="s">
        <v>24</v>
      </c>
      <c r="E223" s="2" t="s">
        <v>164</v>
      </c>
      <c r="F223" s="2">
        <f>VLOOKUP($E223,数据!$G:$J,3,0)</f>
        <v>12</v>
      </c>
      <c r="G223" s="2">
        <f>VLOOKUP($E223,数据!$G:$J,2,0)</f>
        <v>7100029</v>
      </c>
      <c r="H223" s="2">
        <f t="shared" si="19"/>
        <v>45</v>
      </c>
      <c r="I223" s="2">
        <v>4</v>
      </c>
      <c r="J223" s="2" t="b">
        <f>EXACT(VLOOKUP($E223,数据!$G:$J,4,0),D223)</f>
        <v>1</v>
      </c>
    </row>
    <row r="224" spans="1:10" x14ac:dyDescent="0.15">
      <c r="A224" s="2" t="str">
        <f t="shared" si="18"/>
        <v>52100452</v>
      </c>
      <c r="B224" s="2">
        <f t="shared" si="20"/>
        <v>45</v>
      </c>
      <c r="C224" s="2">
        <v>2</v>
      </c>
      <c r="D224" s="2" t="s">
        <v>25</v>
      </c>
      <c r="E224" s="2" t="s">
        <v>165</v>
      </c>
      <c r="F224" s="2">
        <f>VLOOKUP($E224,数据!$G:$J,3,0)</f>
        <v>12</v>
      </c>
      <c r="G224" s="2">
        <f>VLOOKUP($E224,数据!$G:$J,2,0)</f>
        <v>7100030</v>
      </c>
      <c r="H224" s="2">
        <f t="shared" si="19"/>
        <v>45</v>
      </c>
      <c r="I224" s="2">
        <v>4</v>
      </c>
      <c r="J224" s="2" t="b">
        <f>EXACT(VLOOKUP($E224,数据!$G:$J,4,0),D224)</f>
        <v>1</v>
      </c>
    </row>
    <row r="225" spans="1:10" x14ac:dyDescent="0.15">
      <c r="A225" s="2" t="str">
        <f t="shared" si="18"/>
        <v>52100453</v>
      </c>
      <c r="B225" s="2">
        <f t="shared" si="20"/>
        <v>45</v>
      </c>
      <c r="C225" s="2">
        <v>3</v>
      </c>
      <c r="D225" s="2" t="s">
        <v>20</v>
      </c>
      <c r="E225" s="2" t="s">
        <v>160</v>
      </c>
      <c r="F225" s="2">
        <f>VLOOKUP($E225,数据!$G:$J,3,0)</f>
        <v>12</v>
      </c>
      <c r="G225" s="2">
        <f>VLOOKUP($E225,数据!$G:$J,2,0)</f>
        <v>7100025</v>
      </c>
      <c r="H225" s="2">
        <f t="shared" si="19"/>
        <v>45</v>
      </c>
      <c r="I225" s="2">
        <v>4</v>
      </c>
      <c r="J225" s="2" t="b">
        <f>EXACT(VLOOKUP($E225,数据!$G:$J,4,0),D225)</f>
        <v>1</v>
      </c>
    </row>
    <row r="226" spans="1:10" x14ac:dyDescent="0.15">
      <c r="A226" s="2" t="str">
        <f t="shared" si="18"/>
        <v>52100453</v>
      </c>
      <c r="B226" s="2">
        <f t="shared" si="20"/>
        <v>45</v>
      </c>
      <c r="C226" s="2">
        <v>3</v>
      </c>
      <c r="D226" s="2" t="s">
        <v>21</v>
      </c>
      <c r="E226" s="2" t="s">
        <v>161</v>
      </c>
      <c r="F226" s="2">
        <f>VLOOKUP($E226,数据!$G:$J,3,0)</f>
        <v>12</v>
      </c>
      <c r="G226" s="2">
        <f>VLOOKUP($E226,数据!$G:$J,2,0)</f>
        <v>7100026</v>
      </c>
      <c r="H226" s="2">
        <f t="shared" si="19"/>
        <v>45</v>
      </c>
      <c r="I226" s="2">
        <v>4</v>
      </c>
      <c r="J226" s="2" t="b">
        <f>EXACT(VLOOKUP($E226,数据!$G:$J,4,0),D226)</f>
        <v>1</v>
      </c>
    </row>
    <row r="227" spans="1:10" x14ac:dyDescent="0.15">
      <c r="A227" s="2" t="str">
        <f t="shared" si="18"/>
        <v>52100453</v>
      </c>
      <c r="B227" s="2">
        <f t="shared" si="20"/>
        <v>45</v>
      </c>
      <c r="C227" s="2">
        <v>3</v>
      </c>
      <c r="D227" s="2" t="s">
        <v>22</v>
      </c>
      <c r="E227" s="2" t="s">
        <v>162</v>
      </c>
      <c r="F227" s="2">
        <f>VLOOKUP($E227,数据!$G:$J,3,0)</f>
        <v>12</v>
      </c>
      <c r="G227" s="2">
        <f>VLOOKUP($E227,数据!$G:$J,2,0)</f>
        <v>7100027</v>
      </c>
      <c r="H227" s="2">
        <f t="shared" si="19"/>
        <v>45</v>
      </c>
      <c r="I227" s="2">
        <v>4</v>
      </c>
      <c r="J227" s="2" t="b">
        <f>EXACT(VLOOKUP($E227,数据!$G:$J,4,0),D227)</f>
        <v>1</v>
      </c>
    </row>
    <row r="228" spans="1:10" x14ac:dyDescent="0.15">
      <c r="A228" s="2" t="str">
        <f t="shared" si="18"/>
        <v>52100453</v>
      </c>
      <c r="B228" s="2">
        <f t="shared" si="20"/>
        <v>45</v>
      </c>
      <c r="C228" s="2">
        <v>3</v>
      </c>
      <c r="D228" s="2" t="s">
        <v>23</v>
      </c>
      <c r="E228" s="2" t="s">
        <v>163</v>
      </c>
      <c r="F228" s="2">
        <f>VLOOKUP($E228,数据!$G:$J,3,0)</f>
        <v>12</v>
      </c>
      <c r="G228" s="2">
        <f>VLOOKUP($E228,数据!$G:$J,2,0)</f>
        <v>7100028</v>
      </c>
      <c r="H228" s="2">
        <f t="shared" si="19"/>
        <v>45</v>
      </c>
      <c r="I228" s="2">
        <v>4</v>
      </c>
      <c r="J228" s="2" t="b">
        <f>EXACT(VLOOKUP($E228,数据!$G:$J,4,0),D228)</f>
        <v>1</v>
      </c>
    </row>
    <row r="229" spans="1:10" x14ac:dyDescent="0.15">
      <c r="A229" s="2" t="str">
        <f t="shared" si="18"/>
        <v>52100453</v>
      </c>
      <c r="B229" s="2">
        <f t="shared" si="20"/>
        <v>45</v>
      </c>
      <c r="C229" s="2">
        <v>3</v>
      </c>
      <c r="D229" s="2" t="s">
        <v>24</v>
      </c>
      <c r="E229" s="2" t="s">
        <v>164</v>
      </c>
      <c r="F229" s="2">
        <f>VLOOKUP($E229,数据!$G:$J,3,0)</f>
        <v>12</v>
      </c>
      <c r="G229" s="2">
        <f>VLOOKUP($E229,数据!$G:$J,2,0)</f>
        <v>7100029</v>
      </c>
      <c r="H229" s="2">
        <f t="shared" si="19"/>
        <v>45</v>
      </c>
      <c r="I229" s="2">
        <v>4</v>
      </c>
      <c r="J229" s="2" t="b">
        <f>EXACT(VLOOKUP($E229,数据!$G:$J,4,0),D229)</f>
        <v>1</v>
      </c>
    </row>
    <row r="230" spans="1:10" x14ac:dyDescent="0.15">
      <c r="A230" s="2" t="str">
        <f t="shared" si="18"/>
        <v>52100453</v>
      </c>
      <c r="B230" s="2">
        <f t="shared" si="20"/>
        <v>45</v>
      </c>
      <c r="C230" s="2">
        <v>3</v>
      </c>
      <c r="D230" s="2" t="s">
        <v>25</v>
      </c>
      <c r="E230" s="2" t="s">
        <v>165</v>
      </c>
      <c r="F230" s="2">
        <f>VLOOKUP($E230,数据!$G:$J,3,0)</f>
        <v>12</v>
      </c>
      <c r="G230" s="2">
        <f>VLOOKUP($E230,数据!$G:$J,2,0)</f>
        <v>7100030</v>
      </c>
      <c r="H230" s="2">
        <f t="shared" si="19"/>
        <v>45</v>
      </c>
      <c r="I230" s="2">
        <v>4</v>
      </c>
      <c r="J230" s="2" t="b">
        <f>EXACT(VLOOKUP($E230,数据!$G:$J,4,0),D230)</f>
        <v>1</v>
      </c>
    </row>
    <row r="231" spans="1:10" x14ac:dyDescent="0.15">
      <c r="A231" s="2" t="str">
        <f t="shared" si="18"/>
        <v>52100454</v>
      </c>
      <c r="B231" s="2">
        <f t="shared" si="20"/>
        <v>45</v>
      </c>
      <c r="C231" s="2">
        <v>4</v>
      </c>
      <c r="D231" s="2" t="s">
        <v>20</v>
      </c>
      <c r="E231" s="2" t="s">
        <v>160</v>
      </c>
      <c r="F231" s="2">
        <f>VLOOKUP($E231,数据!$G:$J,3,0)</f>
        <v>12</v>
      </c>
      <c r="G231" s="2">
        <f>VLOOKUP($E231,数据!$G:$J,2,0)</f>
        <v>7100025</v>
      </c>
      <c r="H231" s="2">
        <f t="shared" si="19"/>
        <v>45</v>
      </c>
      <c r="I231" s="2">
        <v>4</v>
      </c>
      <c r="J231" s="2" t="b">
        <f>EXACT(VLOOKUP($E231,数据!$G:$J,4,0),D231)</f>
        <v>1</v>
      </c>
    </row>
    <row r="232" spans="1:10" x14ac:dyDescent="0.15">
      <c r="A232" s="2" t="str">
        <f t="shared" si="18"/>
        <v>52100454</v>
      </c>
      <c r="B232" s="2">
        <f t="shared" si="20"/>
        <v>45</v>
      </c>
      <c r="C232" s="2">
        <v>4</v>
      </c>
      <c r="D232" s="2" t="s">
        <v>21</v>
      </c>
      <c r="E232" s="2" t="s">
        <v>161</v>
      </c>
      <c r="F232" s="2">
        <f>VLOOKUP($E232,数据!$G:$J,3,0)</f>
        <v>12</v>
      </c>
      <c r="G232" s="2">
        <f>VLOOKUP($E232,数据!$G:$J,2,0)</f>
        <v>7100026</v>
      </c>
      <c r="H232" s="2">
        <f t="shared" si="19"/>
        <v>45</v>
      </c>
      <c r="I232" s="2">
        <v>4</v>
      </c>
      <c r="J232" s="2" t="b">
        <f>EXACT(VLOOKUP($E232,数据!$G:$J,4,0),D232)</f>
        <v>1</v>
      </c>
    </row>
    <row r="233" spans="1:10" x14ac:dyDescent="0.15">
      <c r="A233" s="2" t="str">
        <f t="shared" si="18"/>
        <v>52100454</v>
      </c>
      <c r="B233" s="2">
        <f t="shared" si="20"/>
        <v>45</v>
      </c>
      <c r="C233" s="2">
        <v>4</v>
      </c>
      <c r="D233" s="2" t="s">
        <v>22</v>
      </c>
      <c r="E233" s="2" t="s">
        <v>162</v>
      </c>
      <c r="F233" s="2">
        <f>VLOOKUP($E233,数据!$G:$J,3,0)</f>
        <v>12</v>
      </c>
      <c r="G233" s="2">
        <f>VLOOKUP($E233,数据!$G:$J,2,0)</f>
        <v>7100027</v>
      </c>
      <c r="H233" s="2">
        <f t="shared" si="19"/>
        <v>45</v>
      </c>
      <c r="I233" s="2">
        <v>4</v>
      </c>
      <c r="J233" s="2" t="b">
        <f>EXACT(VLOOKUP($E233,数据!$G:$J,4,0),D233)</f>
        <v>1</v>
      </c>
    </row>
    <row r="234" spans="1:10" x14ac:dyDescent="0.15">
      <c r="A234" s="2" t="str">
        <f t="shared" si="18"/>
        <v>52100454</v>
      </c>
      <c r="B234" s="2">
        <f t="shared" si="20"/>
        <v>45</v>
      </c>
      <c r="C234" s="2">
        <v>4</v>
      </c>
      <c r="D234" s="2" t="s">
        <v>23</v>
      </c>
      <c r="E234" s="2" t="s">
        <v>163</v>
      </c>
      <c r="F234" s="2">
        <f>VLOOKUP($E234,数据!$G:$J,3,0)</f>
        <v>12</v>
      </c>
      <c r="G234" s="2">
        <f>VLOOKUP($E234,数据!$G:$J,2,0)</f>
        <v>7100028</v>
      </c>
      <c r="H234" s="2">
        <f t="shared" si="19"/>
        <v>45</v>
      </c>
      <c r="I234" s="2">
        <v>4</v>
      </c>
      <c r="J234" s="2" t="b">
        <f>EXACT(VLOOKUP($E234,数据!$G:$J,4,0),D234)</f>
        <v>1</v>
      </c>
    </row>
    <row r="235" spans="1:10" x14ac:dyDescent="0.15">
      <c r="A235" s="2" t="str">
        <f t="shared" si="18"/>
        <v>52100454</v>
      </c>
      <c r="B235" s="2">
        <f t="shared" si="20"/>
        <v>45</v>
      </c>
      <c r="C235" s="2">
        <v>4</v>
      </c>
      <c r="D235" s="2" t="s">
        <v>24</v>
      </c>
      <c r="E235" s="2" t="s">
        <v>164</v>
      </c>
      <c r="F235" s="2">
        <f>VLOOKUP($E235,数据!$G:$J,3,0)</f>
        <v>12</v>
      </c>
      <c r="G235" s="2">
        <f>VLOOKUP($E235,数据!$G:$J,2,0)</f>
        <v>7100029</v>
      </c>
      <c r="H235" s="2">
        <f t="shared" si="19"/>
        <v>45</v>
      </c>
      <c r="I235" s="2">
        <v>4</v>
      </c>
      <c r="J235" s="2" t="b">
        <f>EXACT(VLOOKUP($E235,数据!$G:$J,4,0),D235)</f>
        <v>1</v>
      </c>
    </row>
    <row r="236" spans="1:10" x14ac:dyDescent="0.15">
      <c r="A236" s="2" t="str">
        <f t="shared" si="18"/>
        <v>52100454</v>
      </c>
      <c r="B236" s="2">
        <f t="shared" si="20"/>
        <v>45</v>
      </c>
      <c r="C236" s="2">
        <v>4</v>
      </c>
      <c r="D236" s="2" t="s">
        <v>25</v>
      </c>
      <c r="E236" s="2" t="s">
        <v>165</v>
      </c>
      <c r="F236" s="2">
        <f>VLOOKUP($E236,数据!$G:$J,3,0)</f>
        <v>12</v>
      </c>
      <c r="G236" s="2">
        <f>VLOOKUP($E236,数据!$G:$J,2,0)</f>
        <v>7100030</v>
      </c>
      <c r="H236" s="2">
        <f t="shared" si="19"/>
        <v>45</v>
      </c>
      <c r="I236" s="2">
        <v>4</v>
      </c>
      <c r="J236" s="2" t="b">
        <f>EXACT(VLOOKUP($E236,数据!$G:$J,4,0),D236)</f>
        <v>1</v>
      </c>
    </row>
    <row r="237" spans="1:10" x14ac:dyDescent="0.15">
      <c r="A237" s="2" t="str">
        <f t="shared" si="18"/>
        <v>52100455</v>
      </c>
      <c r="B237" s="2">
        <f t="shared" si="20"/>
        <v>45</v>
      </c>
      <c r="C237" s="2">
        <v>5</v>
      </c>
      <c r="D237" s="2" t="s">
        <v>20</v>
      </c>
      <c r="E237" s="2" t="s">
        <v>166</v>
      </c>
      <c r="F237" s="2">
        <f>VLOOKUP($E237,数据!$G:$J,3,0)</f>
        <v>16</v>
      </c>
      <c r="G237" s="2">
        <f>VLOOKUP($E237,数据!$G:$J,2,0)</f>
        <v>7100031</v>
      </c>
      <c r="H237" s="2">
        <f t="shared" si="19"/>
        <v>45</v>
      </c>
      <c r="I237" s="2">
        <v>4</v>
      </c>
      <c r="J237" s="2" t="b">
        <f>EXACT(VLOOKUP($E237,数据!$G:$J,4,0),D237)</f>
        <v>1</v>
      </c>
    </row>
    <row r="238" spans="1:10" x14ac:dyDescent="0.15">
      <c r="A238" s="2" t="str">
        <f t="shared" si="18"/>
        <v>52100455</v>
      </c>
      <c r="B238" s="2">
        <f t="shared" si="20"/>
        <v>45</v>
      </c>
      <c r="C238" s="2">
        <v>5</v>
      </c>
      <c r="D238" s="2" t="s">
        <v>21</v>
      </c>
      <c r="E238" s="2" t="s">
        <v>167</v>
      </c>
      <c r="F238" s="2">
        <f>VLOOKUP($E238,数据!$G:$J,3,0)</f>
        <v>16</v>
      </c>
      <c r="G238" s="2">
        <f>VLOOKUP($E238,数据!$G:$J,2,0)</f>
        <v>7100032</v>
      </c>
      <c r="H238" s="2">
        <f t="shared" si="19"/>
        <v>45</v>
      </c>
      <c r="I238" s="2">
        <v>4</v>
      </c>
      <c r="J238" s="2" t="b">
        <f>EXACT(VLOOKUP($E238,数据!$G:$J,4,0),D238)</f>
        <v>1</v>
      </c>
    </row>
    <row r="239" spans="1:10" x14ac:dyDescent="0.15">
      <c r="A239" s="2" t="str">
        <f t="shared" si="18"/>
        <v>52100455</v>
      </c>
      <c r="B239" s="2">
        <f t="shared" si="20"/>
        <v>45</v>
      </c>
      <c r="C239" s="2">
        <v>5</v>
      </c>
      <c r="D239" s="2" t="s">
        <v>22</v>
      </c>
      <c r="E239" s="2" t="s">
        <v>168</v>
      </c>
      <c r="F239" s="2">
        <f>VLOOKUP($E239,数据!$G:$J,3,0)</f>
        <v>16</v>
      </c>
      <c r="G239" s="2">
        <f>VLOOKUP($E239,数据!$G:$J,2,0)</f>
        <v>7100033</v>
      </c>
      <c r="H239" s="2">
        <f t="shared" si="19"/>
        <v>45</v>
      </c>
      <c r="I239" s="2">
        <v>4</v>
      </c>
      <c r="J239" s="2" t="b">
        <f>EXACT(VLOOKUP($E239,数据!$G:$J,4,0),D239)</f>
        <v>1</v>
      </c>
    </row>
    <row r="240" spans="1:10" x14ac:dyDescent="0.15">
      <c r="A240" s="2" t="str">
        <f t="shared" si="18"/>
        <v>52100455</v>
      </c>
      <c r="B240" s="2">
        <f t="shared" si="20"/>
        <v>45</v>
      </c>
      <c r="C240" s="2">
        <v>5</v>
      </c>
      <c r="D240" s="2" t="s">
        <v>23</v>
      </c>
      <c r="E240" s="2" t="s">
        <v>169</v>
      </c>
      <c r="F240" s="2">
        <f>VLOOKUP($E240,数据!$G:$J,3,0)</f>
        <v>16</v>
      </c>
      <c r="G240" s="2">
        <f>VLOOKUP($E240,数据!$G:$J,2,0)</f>
        <v>7100034</v>
      </c>
      <c r="H240" s="2">
        <f t="shared" si="19"/>
        <v>45</v>
      </c>
      <c r="I240" s="2">
        <v>4</v>
      </c>
      <c r="J240" s="2" t="b">
        <f>EXACT(VLOOKUP($E240,数据!$G:$J,4,0),D240)</f>
        <v>1</v>
      </c>
    </row>
    <row r="241" spans="1:10" x14ac:dyDescent="0.15">
      <c r="A241" s="2" t="str">
        <f t="shared" si="18"/>
        <v>52100455</v>
      </c>
      <c r="B241" s="2">
        <f t="shared" si="20"/>
        <v>45</v>
      </c>
      <c r="C241" s="2">
        <v>5</v>
      </c>
      <c r="D241" s="2" t="s">
        <v>24</v>
      </c>
      <c r="E241" s="2" t="s">
        <v>170</v>
      </c>
      <c r="F241" s="2">
        <f>VLOOKUP($E241,数据!$G:$J,3,0)</f>
        <v>16</v>
      </c>
      <c r="G241" s="2">
        <f>VLOOKUP($E241,数据!$G:$J,2,0)</f>
        <v>7100035</v>
      </c>
      <c r="H241" s="2">
        <f t="shared" si="19"/>
        <v>45</v>
      </c>
      <c r="I241" s="2">
        <v>4</v>
      </c>
      <c r="J241" s="2" t="b">
        <f>EXACT(VLOOKUP($E241,数据!$G:$J,4,0),D241)</f>
        <v>1</v>
      </c>
    </row>
    <row r="242" spans="1:10" x14ac:dyDescent="0.15">
      <c r="A242" s="2" t="str">
        <f t="shared" si="18"/>
        <v>52100455</v>
      </c>
      <c r="B242" s="2">
        <f t="shared" si="20"/>
        <v>45</v>
      </c>
      <c r="C242" s="2">
        <v>5</v>
      </c>
      <c r="D242" s="2" t="s">
        <v>25</v>
      </c>
      <c r="E242" s="2" t="s">
        <v>171</v>
      </c>
      <c r="F242" s="2">
        <f>VLOOKUP($E242,数据!$G:$J,3,0)</f>
        <v>16</v>
      </c>
      <c r="G242" s="2">
        <f>VLOOKUP($E242,数据!$G:$J,2,0)</f>
        <v>7100036</v>
      </c>
      <c r="H242" s="2">
        <f t="shared" si="19"/>
        <v>45</v>
      </c>
      <c r="I242" s="2">
        <v>4</v>
      </c>
      <c r="J242" s="2" t="b">
        <f>EXACT(VLOOKUP($E242,数据!$G:$J,4,0),D242)</f>
        <v>1</v>
      </c>
    </row>
    <row r="243" spans="1:10" x14ac:dyDescent="0.15">
      <c r="A243" s="2" t="str">
        <f t="shared" si="18"/>
        <v>52100501</v>
      </c>
      <c r="B243" s="2">
        <f>B213+5</f>
        <v>50</v>
      </c>
      <c r="C243" s="2">
        <v>1</v>
      </c>
      <c r="D243" s="2" t="s">
        <v>20</v>
      </c>
      <c r="E243" s="2" t="s">
        <v>160</v>
      </c>
      <c r="F243" s="2">
        <f>VLOOKUP($E243,数据!$G:$J,3,0)</f>
        <v>12</v>
      </c>
      <c r="G243" s="2">
        <f>VLOOKUP($E243,数据!$G:$J,2,0)</f>
        <v>7100025</v>
      </c>
      <c r="H243" s="2">
        <f t="shared" si="19"/>
        <v>50</v>
      </c>
      <c r="I243" s="2">
        <v>5</v>
      </c>
      <c r="J243" s="2" t="b">
        <f>EXACT(VLOOKUP($E243,数据!$G:$J,4,0),D243)</f>
        <v>1</v>
      </c>
    </row>
    <row r="244" spans="1:10" x14ac:dyDescent="0.15">
      <c r="A244" s="2" t="str">
        <f t="shared" si="18"/>
        <v>52100501</v>
      </c>
      <c r="B244" s="2">
        <f t="shared" ref="B244:B272" si="21">B214+5</f>
        <v>50</v>
      </c>
      <c r="C244" s="2">
        <v>1</v>
      </c>
      <c r="D244" s="2" t="s">
        <v>21</v>
      </c>
      <c r="E244" s="2" t="s">
        <v>161</v>
      </c>
      <c r="F244" s="2">
        <f>VLOOKUP($E244,数据!$G:$J,3,0)</f>
        <v>12</v>
      </c>
      <c r="G244" s="2">
        <f>VLOOKUP($E244,数据!$G:$J,2,0)</f>
        <v>7100026</v>
      </c>
      <c r="H244" s="2">
        <f t="shared" si="19"/>
        <v>50</v>
      </c>
      <c r="I244" s="2">
        <v>5</v>
      </c>
      <c r="J244" s="2" t="b">
        <f>EXACT(VLOOKUP($E244,数据!$G:$J,4,0),D244)</f>
        <v>1</v>
      </c>
    </row>
    <row r="245" spans="1:10" x14ac:dyDescent="0.15">
      <c r="A245" s="2" t="str">
        <f t="shared" si="18"/>
        <v>52100501</v>
      </c>
      <c r="B245" s="2">
        <f t="shared" si="21"/>
        <v>50</v>
      </c>
      <c r="C245" s="2">
        <v>1</v>
      </c>
      <c r="D245" s="2" t="s">
        <v>22</v>
      </c>
      <c r="E245" s="2" t="s">
        <v>162</v>
      </c>
      <c r="F245" s="2">
        <f>VLOOKUP($E245,数据!$G:$J,3,0)</f>
        <v>12</v>
      </c>
      <c r="G245" s="2">
        <f>VLOOKUP($E245,数据!$G:$J,2,0)</f>
        <v>7100027</v>
      </c>
      <c r="H245" s="2">
        <f t="shared" si="19"/>
        <v>50</v>
      </c>
      <c r="I245" s="2">
        <v>5</v>
      </c>
      <c r="J245" s="2" t="b">
        <f>EXACT(VLOOKUP($E245,数据!$G:$J,4,0),D245)</f>
        <v>1</v>
      </c>
    </row>
    <row r="246" spans="1:10" x14ac:dyDescent="0.15">
      <c r="A246" s="2" t="str">
        <f t="shared" si="18"/>
        <v>52100501</v>
      </c>
      <c r="B246" s="2">
        <f t="shared" si="21"/>
        <v>50</v>
      </c>
      <c r="C246" s="2">
        <v>1</v>
      </c>
      <c r="D246" s="2" t="s">
        <v>23</v>
      </c>
      <c r="E246" s="2" t="s">
        <v>163</v>
      </c>
      <c r="F246" s="2">
        <f>VLOOKUP($E246,数据!$G:$J,3,0)</f>
        <v>12</v>
      </c>
      <c r="G246" s="2">
        <f>VLOOKUP($E246,数据!$G:$J,2,0)</f>
        <v>7100028</v>
      </c>
      <c r="H246" s="2">
        <f t="shared" si="19"/>
        <v>50</v>
      </c>
      <c r="I246" s="2">
        <v>5</v>
      </c>
      <c r="J246" s="2" t="b">
        <f>EXACT(VLOOKUP($E246,数据!$G:$J,4,0),D246)</f>
        <v>1</v>
      </c>
    </row>
    <row r="247" spans="1:10" x14ac:dyDescent="0.15">
      <c r="A247" s="2" t="str">
        <f t="shared" si="18"/>
        <v>52100501</v>
      </c>
      <c r="B247" s="2">
        <f t="shared" si="21"/>
        <v>50</v>
      </c>
      <c r="C247" s="2">
        <v>1</v>
      </c>
      <c r="D247" s="2" t="s">
        <v>24</v>
      </c>
      <c r="E247" s="2" t="s">
        <v>164</v>
      </c>
      <c r="F247" s="2">
        <f>VLOOKUP($E247,数据!$G:$J,3,0)</f>
        <v>12</v>
      </c>
      <c r="G247" s="2">
        <f>VLOOKUP($E247,数据!$G:$J,2,0)</f>
        <v>7100029</v>
      </c>
      <c r="H247" s="2">
        <f t="shared" si="19"/>
        <v>50</v>
      </c>
      <c r="I247" s="2">
        <v>5</v>
      </c>
      <c r="J247" s="2" t="b">
        <f>EXACT(VLOOKUP($E247,数据!$G:$J,4,0),D247)</f>
        <v>1</v>
      </c>
    </row>
    <row r="248" spans="1:10" x14ac:dyDescent="0.15">
      <c r="A248" s="2" t="str">
        <f t="shared" si="18"/>
        <v>52100501</v>
      </c>
      <c r="B248" s="2">
        <f t="shared" si="21"/>
        <v>50</v>
      </c>
      <c r="C248" s="2">
        <v>1</v>
      </c>
      <c r="D248" s="2" t="s">
        <v>25</v>
      </c>
      <c r="E248" s="2" t="s">
        <v>165</v>
      </c>
      <c r="F248" s="2">
        <f>VLOOKUP($E248,数据!$G:$J,3,0)</f>
        <v>12</v>
      </c>
      <c r="G248" s="2">
        <f>VLOOKUP($E248,数据!$G:$J,2,0)</f>
        <v>7100030</v>
      </c>
      <c r="H248" s="2">
        <f t="shared" si="19"/>
        <v>50</v>
      </c>
      <c r="I248" s="2">
        <v>5</v>
      </c>
      <c r="J248" s="2" t="b">
        <f>EXACT(VLOOKUP($E248,数据!$G:$J,4,0),D248)</f>
        <v>1</v>
      </c>
    </row>
    <row r="249" spans="1:10" x14ac:dyDescent="0.15">
      <c r="A249" s="2" t="str">
        <f t="shared" si="18"/>
        <v>52100502</v>
      </c>
      <c r="B249" s="2">
        <f t="shared" si="21"/>
        <v>50</v>
      </c>
      <c r="C249" s="2">
        <v>2</v>
      </c>
      <c r="D249" s="2" t="s">
        <v>20</v>
      </c>
      <c r="E249" s="2" t="s">
        <v>160</v>
      </c>
      <c r="F249" s="2">
        <f>VLOOKUP($E249,数据!$G:$J,3,0)</f>
        <v>12</v>
      </c>
      <c r="G249" s="2">
        <f>VLOOKUP($E249,数据!$G:$J,2,0)</f>
        <v>7100025</v>
      </c>
      <c r="H249" s="2">
        <f t="shared" si="19"/>
        <v>50</v>
      </c>
      <c r="I249" s="2">
        <v>5</v>
      </c>
      <c r="J249" s="2" t="b">
        <f>EXACT(VLOOKUP($E249,数据!$G:$J,4,0),D249)</f>
        <v>1</v>
      </c>
    </row>
    <row r="250" spans="1:10" x14ac:dyDescent="0.15">
      <c r="A250" s="2" t="str">
        <f t="shared" si="18"/>
        <v>52100502</v>
      </c>
      <c r="B250" s="2">
        <f t="shared" si="21"/>
        <v>50</v>
      </c>
      <c r="C250" s="2">
        <v>2</v>
      </c>
      <c r="D250" s="2" t="s">
        <v>21</v>
      </c>
      <c r="E250" s="2" t="s">
        <v>161</v>
      </c>
      <c r="F250" s="2">
        <f>VLOOKUP($E250,数据!$G:$J,3,0)</f>
        <v>12</v>
      </c>
      <c r="G250" s="2">
        <f>VLOOKUP($E250,数据!$G:$J,2,0)</f>
        <v>7100026</v>
      </c>
      <c r="H250" s="2">
        <f t="shared" si="19"/>
        <v>50</v>
      </c>
      <c r="I250" s="2">
        <v>5</v>
      </c>
      <c r="J250" s="2" t="b">
        <f>EXACT(VLOOKUP($E250,数据!$G:$J,4,0),D250)</f>
        <v>1</v>
      </c>
    </row>
    <row r="251" spans="1:10" x14ac:dyDescent="0.15">
      <c r="A251" s="2" t="str">
        <f t="shared" si="18"/>
        <v>52100502</v>
      </c>
      <c r="B251" s="2">
        <f t="shared" si="21"/>
        <v>50</v>
      </c>
      <c r="C251" s="2">
        <v>2</v>
      </c>
      <c r="D251" s="2" t="s">
        <v>22</v>
      </c>
      <c r="E251" s="2" t="s">
        <v>162</v>
      </c>
      <c r="F251" s="2">
        <f>VLOOKUP($E251,数据!$G:$J,3,0)</f>
        <v>12</v>
      </c>
      <c r="G251" s="2">
        <f>VLOOKUP($E251,数据!$G:$J,2,0)</f>
        <v>7100027</v>
      </c>
      <c r="H251" s="2">
        <f t="shared" si="19"/>
        <v>50</v>
      </c>
      <c r="I251" s="2">
        <v>5</v>
      </c>
      <c r="J251" s="2" t="b">
        <f>EXACT(VLOOKUP($E251,数据!$G:$J,4,0),D251)</f>
        <v>1</v>
      </c>
    </row>
    <row r="252" spans="1:10" x14ac:dyDescent="0.15">
      <c r="A252" s="2" t="str">
        <f t="shared" si="18"/>
        <v>52100502</v>
      </c>
      <c r="B252" s="2">
        <f t="shared" si="21"/>
        <v>50</v>
      </c>
      <c r="C252" s="2">
        <v>2</v>
      </c>
      <c r="D252" s="2" t="s">
        <v>23</v>
      </c>
      <c r="E252" s="2" t="s">
        <v>163</v>
      </c>
      <c r="F252" s="2">
        <f>VLOOKUP($E252,数据!$G:$J,3,0)</f>
        <v>12</v>
      </c>
      <c r="G252" s="2">
        <f>VLOOKUP($E252,数据!$G:$J,2,0)</f>
        <v>7100028</v>
      </c>
      <c r="H252" s="2">
        <f t="shared" si="19"/>
        <v>50</v>
      </c>
      <c r="I252" s="2">
        <v>5</v>
      </c>
      <c r="J252" s="2" t="b">
        <f>EXACT(VLOOKUP($E252,数据!$G:$J,4,0),D252)</f>
        <v>1</v>
      </c>
    </row>
    <row r="253" spans="1:10" x14ac:dyDescent="0.15">
      <c r="A253" s="2" t="str">
        <f t="shared" si="18"/>
        <v>52100502</v>
      </c>
      <c r="B253" s="2">
        <f t="shared" si="21"/>
        <v>50</v>
      </c>
      <c r="C253" s="2">
        <v>2</v>
      </c>
      <c r="D253" s="2" t="s">
        <v>24</v>
      </c>
      <c r="E253" s="2" t="s">
        <v>164</v>
      </c>
      <c r="F253" s="2">
        <f>VLOOKUP($E253,数据!$G:$J,3,0)</f>
        <v>12</v>
      </c>
      <c r="G253" s="2">
        <f>VLOOKUP($E253,数据!$G:$J,2,0)</f>
        <v>7100029</v>
      </c>
      <c r="H253" s="2">
        <f t="shared" si="19"/>
        <v>50</v>
      </c>
      <c r="I253" s="2">
        <v>5</v>
      </c>
      <c r="J253" s="2" t="b">
        <f>EXACT(VLOOKUP($E253,数据!$G:$J,4,0),D253)</f>
        <v>1</v>
      </c>
    </row>
    <row r="254" spans="1:10" x14ac:dyDescent="0.15">
      <c r="A254" s="2" t="str">
        <f t="shared" si="18"/>
        <v>52100502</v>
      </c>
      <c r="B254" s="2">
        <f t="shared" si="21"/>
        <v>50</v>
      </c>
      <c r="C254" s="2">
        <v>2</v>
      </c>
      <c r="D254" s="2" t="s">
        <v>25</v>
      </c>
      <c r="E254" s="2" t="s">
        <v>165</v>
      </c>
      <c r="F254" s="2">
        <f>VLOOKUP($E254,数据!$G:$J,3,0)</f>
        <v>12</v>
      </c>
      <c r="G254" s="2">
        <f>VLOOKUP($E254,数据!$G:$J,2,0)</f>
        <v>7100030</v>
      </c>
      <c r="H254" s="2">
        <f t="shared" si="19"/>
        <v>50</v>
      </c>
      <c r="I254" s="2">
        <v>5</v>
      </c>
      <c r="J254" s="2" t="b">
        <f>EXACT(VLOOKUP($E254,数据!$G:$J,4,0),D254)</f>
        <v>1</v>
      </c>
    </row>
    <row r="255" spans="1:10" x14ac:dyDescent="0.15">
      <c r="A255" s="2" t="str">
        <f t="shared" si="18"/>
        <v>52100503</v>
      </c>
      <c r="B255" s="2">
        <f t="shared" si="21"/>
        <v>50</v>
      </c>
      <c r="C255" s="2">
        <v>3</v>
      </c>
      <c r="D255" s="2" t="s">
        <v>20</v>
      </c>
      <c r="E255" s="2" t="s">
        <v>160</v>
      </c>
      <c r="F255" s="2">
        <f>VLOOKUP($E255,数据!$G:$J,3,0)</f>
        <v>12</v>
      </c>
      <c r="G255" s="2">
        <f>VLOOKUP($E255,数据!$G:$J,2,0)</f>
        <v>7100025</v>
      </c>
      <c r="H255" s="2">
        <f t="shared" si="19"/>
        <v>50</v>
      </c>
      <c r="I255" s="2">
        <v>4</v>
      </c>
      <c r="J255" s="2" t="b">
        <f>EXACT(VLOOKUP($E255,数据!$G:$J,4,0),D255)</f>
        <v>1</v>
      </c>
    </row>
    <row r="256" spans="1:10" x14ac:dyDescent="0.15">
      <c r="A256" s="2" t="str">
        <f t="shared" si="18"/>
        <v>52100503</v>
      </c>
      <c r="B256" s="2">
        <f t="shared" si="21"/>
        <v>50</v>
      </c>
      <c r="C256" s="2">
        <v>3</v>
      </c>
      <c r="D256" s="2" t="s">
        <v>21</v>
      </c>
      <c r="E256" s="2" t="s">
        <v>161</v>
      </c>
      <c r="F256" s="2">
        <f>VLOOKUP($E256,数据!$G:$J,3,0)</f>
        <v>12</v>
      </c>
      <c r="G256" s="2">
        <f>VLOOKUP($E256,数据!$G:$J,2,0)</f>
        <v>7100026</v>
      </c>
      <c r="H256" s="2">
        <f t="shared" si="19"/>
        <v>50</v>
      </c>
      <c r="I256" s="2">
        <v>4</v>
      </c>
      <c r="J256" s="2" t="b">
        <f>EXACT(VLOOKUP($E256,数据!$G:$J,4,0),D256)</f>
        <v>1</v>
      </c>
    </row>
    <row r="257" spans="1:10" x14ac:dyDescent="0.15">
      <c r="A257" s="2" t="str">
        <f t="shared" si="18"/>
        <v>52100503</v>
      </c>
      <c r="B257" s="2">
        <f t="shared" si="21"/>
        <v>50</v>
      </c>
      <c r="C257" s="2">
        <v>3</v>
      </c>
      <c r="D257" s="2" t="s">
        <v>22</v>
      </c>
      <c r="E257" s="2" t="s">
        <v>162</v>
      </c>
      <c r="F257" s="2">
        <f>VLOOKUP($E257,数据!$G:$J,3,0)</f>
        <v>12</v>
      </c>
      <c r="G257" s="2">
        <f>VLOOKUP($E257,数据!$G:$J,2,0)</f>
        <v>7100027</v>
      </c>
      <c r="H257" s="2">
        <f t="shared" si="19"/>
        <v>50</v>
      </c>
      <c r="I257" s="2">
        <v>4</v>
      </c>
      <c r="J257" s="2" t="b">
        <f>EXACT(VLOOKUP($E257,数据!$G:$J,4,0),D257)</f>
        <v>1</v>
      </c>
    </row>
    <row r="258" spans="1:10" x14ac:dyDescent="0.15">
      <c r="A258" s="2" t="str">
        <f t="shared" si="18"/>
        <v>52100503</v>
      </c>
      <c r="B258" s="2">
        <f t="shared" si="21"/>
        <v>50</v>
      </c>
      <c r="C258" s="2">
        <v>3</v>
      </c>
      <c r="D258" s="2" t="s">
        <v>23</v>
      </c>
      <c r="E258" s="2" t="s">
        <v>163</v>
      </c>
      <c r="F258" s="2">
        <f>VLOOKUP($E258,数据!$G:$J,3,0)</f>
        <v>12</v>
      </c>
      <c r="G258" s="2">
        <f>VLOOKUP($E258,数据!$G:$J,2,0)</f>
        <v>7100028</v>
      </c>
      <c r="H258" s="2">
        <f t="shared" si="19"/>
        <v>50</v>
      </c>
      <c r="I258" s="2">
        <v>4</v>
      </c>
      <c r="J258" s="2" t="b">
        <f>EXACT(VLOOKUP($E258,数据!$G:$J,4,0),D258)</f>
        <v>1</v>
      </c>
    </row>
    <row r="259" spans="1:10" x14ac:dyDescent="0.15">
      <c r="A259" s="2" t="str">
        <f t="shared" si="18"/>
        <v>52100503</v>
      </c>
      <c r="B259" s="2">
        <f t="shared" si="21"/>
        <v>50</v>
      </c>
      <c r="C259" s="2">
        <v>3</v>
      </c>
      <c r="D259" s="2" t="s">
        <v>24</v>
      </c>
      <c r="E259" s="2" t="s">
        <v>164</v>
      </c>
      <c r="F259" s="2">
        <f>VLOOKUP($E259,数据!$G:$J,3,0)</f>
        <v>12</v>
      </c>
      <c r="G259" s="2">
        <f>VLOOKUP($E259,数据!$G:$J,2,0)</f>
        <v>7100029</v>
      </c>
      <c r="H259" s="2">
        <f t="shared" si="19"/>
        <v>50</v>
      </c>
      <c r="I259" s="2">
        <v>4</v>
      </c>
      <c r="J259" s="2" t="b">
        <f>EXACT(VLOOKUP($E259,数据!$G:$J,4,0),D259)</f>
        <v>1</v>
      </c>
    </row>
    <row r="260" spans="1:10" x14ac:dyDescent="0.15">
      <c r="A260" s="2" t="str">
        <f t="shared" si="18"/>
        <v>52100503</v>
      </c>
      <c r="B260" s="2">
        <f t="shared" si="21"/>
        <v>50</v>
      </c>
      <c r="C260" s="2">
        <v>3</v>
      </c>
      <c r="D260" s="2" t="s">
        <v>25</v>
      </c>
      <c r="E260" s="2" t="s">
        <v>165</v>
      </c>
      <c r="F260" s="2">
        <f>VLOOKUP($E260,数据!$G:$J,3,0)</f>
        <v>12</v>
      </c>
      <c r="G260" s="2">
        <f>VLOOKUP($E260,数据!$G:$J,2,0)</f>
        <v>7100030</v>
      </c>
      <c r="H260" s="2">
        <f t="shared" si="19"/>
        <v>50</v>
      </c>
      <c r="I260" s="2">
        <v>4</v>
      </c>
      <c r="J260" s="2" t="b">
        <f>EXACT(VLOOKUP($E260,数据!$G:$J,4,0),D260)</f>
        <v>1</v>
      </c>
    </row>
    <row r="261" spans="1:10" x14ac:dyDescent="0.15">
      <c r="A261" s="2" t="str">
        <f t="shared" si="18"/>
        <v>52100504</v>
      </c>
      <c r="B261" s="2">
        <f t="shared" si="21"/>
        <v>50</v>
      </c>
      <c r="C261" s="2">
        <v>4</v>
      </c>
      <c r="D261" s="2" t="s">
        <v>20</v>
      </c>
      <c r="E261" s="2" t="s">
        <v>166</v>
      </c>
      <c r="F261" s="2">
        <f>VLOOKUP($E261,数据!$G:$J,3,0)</f>
        <v>16</v>
      </c>
      <c r="G261" s="2">
        <f>VLOOKUP($E261,数据!$G:$J,2,0)</f>
        <v>7100031</v>
      </c>
      <c r="H261" s="2">
        <f t="shared" si="19"/>
        <v>50</v>
      </c>
      <c r="I261" s="2">
        <v>4</v>
      </c>
      <c r="J261" s="2" t="b">
        <f>EXACT(VLOOKUP($E261,数据!$G:$J,4,0),D261)</f>
        <v>1</v>
      </c>
    </row>
    <row r="262" spans="1:10" x14ac:dyDescent="0.15">
      <c r="A262" s="2" t="str">
        <f t="shared" si="18"/>
        <v>52100504</v>
      </c>
      <c r="B262" s="2">
        <f t="shared" si="21"/>
        <v>50</v>
      </c>
      <c r="C262" s="2">
        <v>4</v>
      </c>
      <c r="D262" s="2" t="s">
        <v>21</v>
      </c>
      <c r="E262" s="2" t="s">
        <v>167</v>
      </c>
      <c r="F262" s="2">
        <f>VLOOKUP($E262,数据!$G:$J,3,0)</f>
        <v>16</v>
      </c>
      <c r="G262" s="2">
        <f>VLOOKUP($E262,数据!$G:$J,2,0)</f>
        <v>7100032</v>
      </c>
      <c r="H262" s="2">
        <f t="shared" si="19"/>
        <v>50</v>
      </c>
      <c r="I262" s="2">
        <v>4</v>
      </c>
      <c r="J262" s="2" t="b">
        <f>EXACT(VLOOKUP($E262,数据!$G:$J,4,0),D262)</f>
        <v>1</v>
      </c>
    </row>
    <row r="263" spans="1:10" x14ac:dyDescent="0.15">
      <c r="A263" s="2" t="str">
        <f t="shared" ref="A263:A326" si="22">52100&amp;B263&amp;C263</f>
        <v>52100504</v>
      </c>
      <c r="B263" s="2">
        <f t="shared" si="21"/>
        <v>50</v>
      </c>
      <c r="C263" s="2">
        <v>4</v>
      </c>
      <c r="D263" s="2" t="s">
        <v>22</v>
      </c>
      <c r="E263" s="2" t="s">
        <v>168</v>
      </c>
      <c r="F263" s="2">
        <f>VLOOKUP($E263,数据!$G:$J,3,0)</f>
        <v>16</v>
      </c>
      <c r="G263" s="2">
        <f>VLOOKUP($E263,数据!$G:$J,2,0)</f>
        <v>7100033</v>
      </c>
      <c r="H263" s="2">
        <f t="shared" si="19"/>
        <v>50</v>
      </c>
      <c r="I263" s="2">
        <v>4</v>
      </c>
      <c r="J263" s="2" t="b">
        <f>EXACT(VLOOKUP($E263,数据!$G:$J,4,0),D263)</f>
        <v>1</v>
      </c>
    </row>
    <row r="264" spans="1:10" x14ac:dyDescent="0.15">
      <c r="A264" s="2" t="str">
        <f t="shared" si="22"/>
        <v>52100504</v>
      </c>
      <c r="B264" s="2">
        <f t="shared" si="21"/>
        <v>50</v>
      </c>
      <c r="C264" s="2">
        <v>4</v>
      </c>
      <c r="D264" s="2" t="s">
        <v>23</v>
      </c>
      <c r="E264" s="2" t="s">
        <v>169</v>
      </c>
      <c r="F264" s="2">
        <f>VLOOKUP($E264,数据!$G:$J,3,0)</f>
        <v>16</v>
      </c>
      <c r="G264" s="2">
        <f>VLOOKUP($E264,数据!$G:$J,2,0)</f>
        <v>7100034</v>
      </c>
      <c r="H264" s="2">
        <f t="shared" si="19"/>
        <v>50</v>
      </c>
      <c r="I264" s="2">
        <v>4</v>
      </c>
      <c r="J264" s="2" t="b">
        <f>EXACT(VLOOKUP($E264,数据!$G:$J,4,0),D264)</f>
        <v>1</v>
      </c>
    </row>
    <row r="265" spans="1:10" x14ac:dyDescent="0.15">
      <c r="A265" s="2" t="str">
        <f t="shared" si="22"/>
        <v>52100504</v>
      </c>
      <c r="B265" s="2">
        <f t="shared" si="21"/>
        <v>50</v>
      </c>
      <c r="C265" s="2">
        <v>4</v>
      </c>
      <c r="D265" s="2" t="s">
        <v>24</v>
      </c>
      <c r="E265" s="2" t="s">
        <v>170</v>
      </c>
      <c r="F265" s="2">
        <f>VLOOKUP($E265,数据!$G:$J,3,0)</f>
        <v>16</v>
      </c>
      <c r="G265" s="2">
        <f>VLOOKUP($E265,数据!$G:$J,2,0)</f>
        <v>7100035</v>
      </c>
      <c r="H265" s="2">
        <f t="shared" si="19"/>
        <v>50</v>
      </c>
      <c r="I265" s="2">
        <v>4</v>
      </c>
      <c r="J265" s="2" t="b">
        <f>EXACT(VLOOKUP($E265,数据!$G:$J,4,0),D265)</f>
        <v>1</v>
      </c>
    </row>
    <row r="266" spans="1:10" x14ac:dyDescent="0.15">
      <c r="A266" s="2" t="str">
        <f t="shared" si="22"/>
        <v>52100504</v>
      </c>
      <c r="B266" s="2">
        <f t="shared" si="21"/>
        <v>50</v>
      </c>
      <c r="C266" s="2">
        <v>4</v>
      </c>
      <c r="D266" s="2" t="s">
        <v>25</v>
      </c>
      <c r="E266" s="2" t="s">
        <v>171</v>
      </c>
      <c r="F266" s="2">
        <f>VLOOKUP($E266,数据!$G:$J,3,0)</f>
        <v>16</v>
      </c>
      <c r="G266" s="2">
        <f>VLOOKUP($E266,数据!$G:$J,2,0)</f>
        <v>7100036</v>
      </c>
      <c r="H266" s="2">
        <f t="shared" si="19"/>
        <v>50</v>
      </c>
      <c r="I266" s="2">
        <v>4</v>
      </c>
      <c r="J266" s="2" t="b">
        <f>EXACT(VLOOKUP($E266,数据!$G:$J,4,0),D266)</f>
        <v>1</v>
      </c>
    </row>
    <row r="267" spans="1:10" x14ac:dyDescent="0.15">
      <c r="A267" s="2" t="str">
        <f t="shared" si="22"/>
        <v>52100505</v>
      </c>
      <c r="B267" s="2">
        <f t="shared" si="21"/>
        <v>50</v>
      </c>
      <c r="C267" s="2">
        <v>5</v>
      </c>
      <c r="D267" s="2" t="s">
        <v>20</v>
      </c>
      <c r="E267" s="2" t="s">
        <v>166</v>
      </c>
      <c r="F267" s="2">
        <f>VLOOKUP($E267,数据!$G:$J,3,0)</f>
        <v>16</v>
      </c>
      <c r="G267" s="2">
        <f>VLOOKUP($E267,数据!$G:$J,2,0)</f>
        <v>7100031</v>
      </c>
      <c r="H267" s="2">
        <f t="shared" si="19"/>
        <v>50</v>
      </c>
      <c r="I267" s="2">
        <v>4</v>
      </c>
      <c r="J267" s="2" t="b">
        <f>EXACT(VLOOKUP($E267,数据!$G:$J,4,0),D267)</f>
        <v>1</v>
      </c>
    </row>
    <row r="268" spans="1:10" x14ac:dyDescent="0.15">
      <c r="A268" s="2" t="str">
        <f t="shared" si="22"/>
        <v>52100505</v>
      </c>
      <c r="B268" s="2">
        <f t="shared" si="21"/>
        <v>50</v>
      </c>
      <c r="C268" s="2">
        <v>5</v>
      </c>
      <c r="D268" s="2" t="s">
        <v>21</v>
      </c>
      <c r="E268" s="2" t="s">
        <v>167</v>
      </c>
      <c r="F268" s="2">
        <f>VLOOKUP($E268,数据!$G:$J,3,0)</f>
        <v>16</v>
      </c>
      <c r="G268" s="2">
        <f>VLOOKUP($E268,数据!$G:$J,2,0)</f>
        <v>7100032</v>
      </c>
      <c r="H268" s="2">
        <f t="shared" si="19"/>
        <v>50</v>
      </c>
      <c r="I268" s="2">
        <v>4</v>
      </c>
      <c r="J268" s="2" t="b">
        <f>EXACT(VLOOKUP($E268,数据!$G:$J,4,0),D268)</f>
        <v>1</v>
      </c>
    </row>
    <row r="269" spans="1:10" x14ac:dyDescent="0.15">
      <c r="A269" s="2" t="str">
        <f t="shared" si="22"/>
        <v>52100505</v>
      </c>
      <c r="B269" s="2">
        <f t="shared" si="21"/>
        <v>50</v>
      </c>
      <c r="C269" s="2">
        <v>5</v>
      </c>
      <c r="D269" s="2" t="s">
        <v>22</v>
      </c>
      <c r="E269" s="2" t="s">
        <v>168</v>
      </c>
      <c r="F269" s="2">
        <f>VLOOKUP($E269,数据!$G:$J,3,0)</f>
        <v>16</v>
      </c>
      <c r="G269" s="2">
        <f>VLOOKUP($E269,数据!$G:$J,2,0)</f>
        <v>7100033</v>
      </c>
      <c r="H269" s="2">
        <f t="shared" si="19"/>
        <v>50</v>
      </c>
      <c r="I269" s="2">
        <v>4</v>
      </c>
      <c r="J269" s="2" t="b">
        <f>EXACT(VLOOKUP($E269,数据!$G:$J,4,0),D269)</f>
        <v>1</v>
      </c>
    </row>
    <row r="270" spans="1:10" x14ac:dyDescent="0.15">
      <c r="A270" s="2" t="str">
        <f t="shared" si="22"/>
        <v>52100505</v>
      </c>
      <c r="B270" s="2">
        <f t="shared" si="21"/>
        <v>50</v>
      </c>
      <c r="C270" s="2">
        <v>5</v>
      </c>
      <c r="D270" s="2" t="s">
        <v>23</v>
      </c>
      <c r="E270" s="2" t="s">
        <v>169</v>
      </c>
      <c r="F270" s="2">
        <f>VLOOKUP($E270,数据!$G:$J,3,0)</f>
        <v>16</v>
      </c>
      <c r="G270" s="2">
        <f>VLOOKUP($E270,数据!$G:$J,2,0)</f>
        <v>7100034</v>
      </c>
      <c r="H270" s="2">
        <f t="shared" si="19"/>
        <v>50</v>
      </c>
      <c r="I270" s="2">
        <v>4</v>
      </c>
      <c r="J270" s="2" t="b">
        <f>EXACT(VLOOKUP($E270,数据!$G:$J,4,0),D270)</f>
        <v>1</v>
      </c>
    </row>
    <row r="271" spans="1:10" x14ac:dyDescent="0.15">
      <c r="A271" s="2" t="str">
        <f t="shared" si="22"/>
        <v>52100505</v>
      </c>
      <c r="B271" s="2">
        <f t="shared" si="21"/>
        <v>50</v>
      </c>
      <c r="C271" s="2">
        <v>5</v>
      </c>
      <c r="D271" s="2" t="s">
        <v>24</v>
      </c>
      <c r="E271" s="2" t="s">
        <v>170</v>
      </c>
      <c r="F271" s="2">
        <f>VLOOKUP($E271,数据!$G:$J,3,0)</f>
        <v>16</v>
      </c>
      <c r="G271" s="2">
        <f>VLOOKUP($E271,数据!$G:$J,2,0)</f>
        <v>7100035</v>
      </c>
      <c r="H271" s="2">
        <f t="shared" ref="H271:H334" si="23">B271</f>
        <v>50</v>
      </c>
      <c r="I271" s="2">
        <v>4</v>
      </c>
      <c r="J271" s="2" t="b">
        <f>EXACT(VLOOKUP($E271,数据!$G:$J,4,0),D271)</f>
        <v>1</v>
      </c>
    </row>
    <row r="272" spans="1:10" x14ac:dyDescent="0.15">
      <c r="A272" s="2" t="str">
        <f t="shared" si="22"/>
        <v>52100505</v>
      </c>
      <c r="B272" s="2">
        <f t="shared" si="21"/>
        <v>50</v>
      </c>
      <c r="C272" s="2">
        <v>5</v>
      </c>
      <c r="D272" s="2" t="s">
        <v>25</v>
      </c>
      <c r="E272" s="2" t="s">
        <v>171</v>
      </c>
      <c r="F272" s="2">
        <f>VLOOKUP($E272,数据!$G:$J,3,0)</f>
        <v>16</v>
      </c>
      <c r="G272" s="2">
        <f>VLOOKUP($E272,数据!$G:$J,2,0)</f>
        <v>7100036</v>
      </c>
      <c r="H272" s="2">
        <f t="shared" si="23"/>
        <v>50</v>
      </c>
      <c r="I272" s="2">
        <v>4</v>
      </c>
      <c r="J272" s="2" t="b">
        <f>EXACT(VLOOKUP($E272,数据!$G:$J,4,0),D272)</f>
        <v>1</v>
      </c>
    </row>
    <row r="273" spans="1:10" x14ac:dyDescent="0.15">
      <c r="A273" s="2" t="str">
        <f t="shared" si="22"/>
        <v>52100551</v>
      </c>
      <c r="B273" s="2">
        <f>B243+5</f>
        <v>55</v>
      </c>
      <c r="C273" s="2">
        <v>1</v>
      </c>
      <c r="D273" s="2" t="s">
        <v>20</v>
      </c>
      <c r="E273" s="2" t="s">
        <v>160</v>
      </c>
      <c r="F273" s="2">
        <f>VLOOKUP($E273,数据!$G:$J,3,0)</f>
        <v>12</v>
      </c>
      <c r="G273" s="2">
        <f>VLOOKUP($E273,数据!$G:$J,2,0)</f>
        <v>7100025</v>
      </c>
      <c r="H273" s="2">
        <f t="shared" si="23"/>
        <v>55</v>
      </c>
      <c r="I273" s="2">
        <v>4</v>
      </c>
      <c r="J273" s="2" t="b">
        <f>EXACT(VLOOKUP($E273,数据!$G:$J,4,0),D273)</f>
        <v>1</v>
      </c>
    </row>
    <row r="274" spans="1:10" x14ac:dyDescent="0.15">
      <c r="A274" s="2" t="str">
        <f t="shared" si="22"/>
        <v>52100551</v>
      </c>
      <c r="B274" s="2">
        <f t="shared" ref="B274:B302" si="24">B244+5</f>
        <v>55</v>
      </c>
      <c r="C274" s="2">
        <v>1</v>
      </c>
      <c r="D274" s="2" t="s">
        <v>21</v>
      </c>
      <c r="E274" s="2" t="s">
        <v>161</v>
      </c>
      <c r="F274" s="2">
        <f>VLOOKUP($E274,数据!$G:$J,3,0)</f>
        <v>12</v>
      </c>
      <c r="G274" s="2">
        <f>VLOOKUP($E274,数据!$G:$J,2,0)</f>
        <v>7100026</v>
      </c>
      <c r="H274" s="2">
        <f t="shared" si="23"/>
        <v>55</v>
      </c>
      <c r="I274" s="2">
        <v>5</v>
      </c>
      <c r="J274" s="2" t="b">
        <f>EXACT(VLOOKUP($E274,数据!$G:$J,4,0),D274)</f>
        <v>1</v>
      </c>
    </row>
    <row r="275" spans="1:10" x14ac:dyDescent="0.15">
      <c r="A275" s="2" t="str">
        <f t="shared" si="22"/>
        <v>52100551</v>
      </c>
      <c r="B275" s="2">
        <f t="shared" si="24"/>
        <v>55</v>
      </c>
      <c r="C275" s="2">
        <v>1</v>
      </c>
      <c r="D275" s="2" t="s">
        <v>22</v>
      </c>
      <c r="E275" s="2" t="s">
        <v>162</v>
      </c>
      <c r="F275" s="2">
        <f>VLOOKUP($E275,数据!$G:$J,3,0)</f>
        <v>12</v>
      </c>
      <c r="G275" s="2">
        <f>VLOOKUP($E275,数据!$G:$J,2,0)</f>
        <v>7100027</v>
      </c>
      <c r="H275" s="2">
        <f t="shared" si="23"/>
        <v>55</v>
      </c>
      <c r="I275" s="2">
        <v>5</v>
      </c>
      <c r="J275" s="2" t="b">
        <f>EXACT(VLOOKUP($E275,数据!$G:$J,4,0),D275)</f>
        <v>1</v>
      </c>
    </row>
    <row r="276" spans="1:10" x14ac:dyDescent="0.15">
      <c r="A276" s="2" t="str">
        <f t="shared" si="22"/>
        <v>52100551</v>
      </c>
      <c r="B276" s="2">
        <f t="shared" si="24"/>
        <v>55</v>
      </c>
      <c r="C276" s="2">
        <v>1</v>
      </c>
      <c r="D276" s="2" t="s">
        <v>23</v>
      </c>
      <c r="E276" s="2" t="s">
        <v>163</v>
      </c>
      <c r="F276" s="2">
        <f>VLOOKUP($E276,数据!$G:$J,3,0)</f>
        <v>12</v>
      </c>
      <c r="G276" s="2">
        <f>VLOOKUP($E276,数据!$G:$J,2,0)</f>
        <v>7100028</v>
      </c>
      <c r="H276" s="2">
        <f t="shared" si="23"/>
        <v>55</v>
      </c>
      <c r="I276" s="2">
        <v>5</v>
      </c>
      <c r="J276" s="2" t="b">
        <f>EXACT(VLOOKUP($E276,数据!$G:$J,4,0),D276)</f>
        <v>1</v>
      </c>
    </row>
    <row r="277" spans="1:10" x14ac:dyDescent="0.15">
      <c r="A277" s="2" t="str">
        <f t="shared" si="22"/>
        <v>52100551</v>
      </c>
      <c r="B277" s="2">
        <f t="shared" si="24"/>
        <v>55</v>
      </c>
      <c r="C277" s="2">
        <v>1</v>
      </c>
      <c r="D277" s="2" t="s">
        <v>24</v>
      </c>
      <c r="E277" s="2" t="s">
        <v>164</v>
      </c>
      <c r="F277" s="2">
        <f>VLOOKUP($E277,数据!$G:$J,3,0)</f>
        <v>12</v>
      </c>
      <c r="G277" s="2">
        <f>VLOOKUP($E277,数据!$G:$J,2,0)</f>
        <v>7100029</v>
      </c>
      <c r="H277" s="2">
        <f t="shared" si="23"/>
        <v>55</v>
      </c>
      <c r="I277" s="2">
        <v>5</v>
      </c>
      <c r="J277" s="2" t="b">
        <f>EXACT(VLOOKUP($E277,数据!$G:$J,4,0),D277)</f>
        <v>1</v>
      </c>
    </row>
    <row r="278" spans="1:10" x14ac:dyDescent="0.15">
      <c r="A278" s="2" t="str">
        <f t="shared" si="22"/>
        <v>52100551</v>
      </c>
      <c r="B278" s="2">
        <f t="shared" si="24"/>
        <v>55</v>
      </c>
      <c r="C278" s="2">
        <v>1</v>
      </c>
      <c r="D278" s="2" t="s">
        <v>25</v>
      </c>
      <c r="E278" s="2" t="s">
        <v>165</v>
      </c>
      <c r="F278" s="2">
        <f>VLOOKUP($E278,数据!$G:$J,3,0)</f>
        <v>12</v>
      </c>
      <c r="G278" s="2">
        <f>VLOOKUP($E278,数据!$G:$J,2,0)</f>
        <v>7100030</v>
      </c>
      <c r="H278" s="2">
        <f t="shared" si="23"/>
        <v>55</v>
      </c>
      <c r="I278" s="2">
        <v>5</v>
      </c>
      <c r="J278" s="2" t="b">
        <f>EXACT(VLOOKUP($E278,数据!$G:$J,4,0),D278)</f>
        <v>1</v>
      </c>
    </row>
    <row r="279" spans="1:10" x14ac:dyDescent="0.15">
      <c r="A279" s="2" t="str">
        <f t="shared" si="22"/>
        <v>52100552</v>
      </c>
      <c r="B279" s="2">
        <f t="shared" si="24"/>
        <v>55</v>
      </c>
      <c r="C279" s="2">
        <v>2</v>
      </c>
      <c r="D279" s="2" t="s">
        <v>20</v>
      </c>
      <c r="E279" s="2" t="s">
        <v>160</v>
      </c>
      <c r="F279" s="2">
        <f>VLOOKUP($E279,数据!$G:$J,3,0)</f>
        <v>12</v>
      </c>
      <c r="G279" s="2">
        <f>VLOOKUP($E279,数据!$G:$J,2,0)</f>
        <v>7100025</v>
      </c>
      <c r="H279" s="2">
        <f t="shared" si="23"/>
        <v>55</v>
      </c>
      <c r="I279" s="2">
        <v>5</v>
      </c>
      <c r="J279" s="2" t="b">
        <f>EXACT(VLOOKUP($E279,数据!$G:$J,4,0),D279)</f>
        <v>1</v>
      </c>
    </row>
    <row r="280" spans="1:10" x14ac:dyDescent="0.15">
      <c r="A280" s="2" t="str">
        <f t="shared" si="22"/>
        <v>52100552</v>
      </c>
      <c r="B280" s="2">
        <f t="shared" si="24"/>
        <v>55</v>
      </c>
      <c r="C280" s="2">
        <v>2</v>
      </c>
      <c r="D280" s="2" t="s">
        <v>21</v>
      </c>
      <c r="E280" s="2" t="s">
        <v>161</v>
      </c>
      <c r="F280" s="2">
        <f>VLOOKUP($E280,数据!$G:$J,3,0)</f>
        <v>12</v>
      </c>
      <c r="G280" s="2">
        <f>VLOOKUP($E280,数据!$G:$J,2,0)</f>
        <v>7100026</v>
      </c>
      <c r="H280" s="2">
        <f t="shared" si="23"/>
        <v>55</v>
      </c>
      <c r="I280" s="2">
        <v>5</v>
      </c>
      <c r="J280" s="2" t="b">
        <f>EXACT(VLOOKUP($E280,数据!$G:$J,4,0),D280)</f>
        <v>1</v>
      </c>
    </row>
    <row r="281" spans="1:10" x14ac:dyDescent="0.15">
      <c r="A281" s="2" t="str">
        <f t="shared" si="22"/>
        <v>52100552</v>
      </c>
      <c r="B281" s="2">
        <f t="shared" si="24"/>
        <v>55</v>
      </c>
      <c r="C281" s="2">
        <v>2</v>
      </c>
      <c r="D281" s="2" t="s">
        <v>22</v>
      </c>
      <c r="E281" s="2" t="s">
        <v>162</v>
      </c>
      <c r="F281" s="2">
        <f>VLOOKUP($E281,数据!$G:$J,3,0)</f>
        <v>12</v>
      </c>
      <c r="G281" s="2">
        <f>VLOOKUP($E281,数据!$G:$J,2,0)</f>
        <v>7100027</v>
      </c>
      <c r="H281" s="2">
        <f t="shared" si="23"/>
        <v>55</v>
      </c>
      <c r="I281" s="2">
        <v>5</v>
      </c>
      <c r="J281" s="2" t="b">
        <f>EXACT(VLOOKUP($E281,数据!$G:$J,4,0),D281)</f>
        <v>1</v>
      </c>
    </row>
    <row r="282" spans="1:10" x14ac:dyDescent="0.15">
      <c r="A282" s="2" t="str">
        <f t="shared" si="22"/>
        <v>52100552</v>
      </c>
      <c r="B282" s="2">
        <f t="shared" si="24"/>
        <v>55</v>
      </c>
      <c r="C282" s="2">
        <v>2</v>
      </c>
      <c r="D282" s="2" t="s">
        <v>23</v>
      </c>
      <c r="E282" s="2" t="s">
        <v>163</v>
      </c>
      <c r="F282" s="2">
        <f>VLOOKUP($E282,数据!$G:$J,3,0)</f>
        <v>12</v>
      </c>
      <c r="G282" s="2">
        <f>VLOOKUP($E282,数据!$G:$J,2,0)</f>
        <v>7100028</v>
      </c>
      <c r="H282" s="2">
        <f t="shared" si="23"/>
        <v>55</v>
      </c>
      <c r="I282" s="2">
        <v>5</v>
      </c>
      <c r="J282" s="2" t="b">
        <f>EXACT(VLOOKUP($E282,数据!$G:$J,4,0),D282)</f>
        <v>1</v>
      </c>
    </row>
    <row r="283" spans="1:10" x14ac:dyDescent="0.15">
      <c r="A283" s="2" t="str">
        <f t="shared" si="22"/>
        <v>52100552</v>
      </c>
      <c r="B283" s="2">
        <f t="shared" si="24"/>
        <v>55</v>
      </c>
      <c r="C283" s="2">
        <v>2</v>
      </c>
      <c r="D283" s="2" t="s">
        <v>24</v>
      </c>
      <c r="E283" s="2" t="s">
        <v>164</v>
      </c>
      <c r="F283" s="2">
        <f>VLOOKUP($E283,数据!$G:$J,3,0)</f>
        <v>12</v>
      </c>
      <c r="G283" s="2">
        <f>VLOOKUP($E283,数据!$G:$J,2,0)</f>
        <v>7100029</v>
      </c>
      <c r="H283" s="2">
        <f t="shared" si="23"/>
        <v>55</v>
      </c>
      <c r="I283" s="2">
        <v>5</v>
      </c>
      <c r="J283" s="2" t="b">
        <f>EXACT(VLOOKUP($E283,数据!$G:$J,4,0),D283)</f>
        <v>1</v>
      </c>
    </row>
    <row r="284" spans="1:10" x14ac:dyDescent="0.15">
      <c r="A284" s="2" t="str">
        <f t="shared" si="22"/>
        <v>52100552</v>
      </c>
      <c r="B284" s="2">
        <f t="shared" si="24"/>
        <v>55</v>
      </c>
      <c r="C284" s="2">
        <v>2</v>
      </c>
      <c r="D284" s="2" t="s">
        <v>25</v>
      </c>
      <c r="E284" s="2" t="s">
        <v>165</v>
      </c>
      <c r="F284" s="2">
        <f>VLOOKUP($E284,数据!$G:$J,3,0)</f>
        <v>12</v>
      </c>
      <c r="G284" s="2">
        <f>VLOOKUP($E284,数据!$G:$J,2,0)</f>
        <v>7100030</v>
      </c>
      <c r="H284" s="2">
        <f t="shared" si="23"/>
        <v>55</v>
      </c>
      <c r="I284" s="2">
        <v>5</v>
      </c>
      <c r="J284" s="2" t="b">
        <f>EXACT(VLOOKUP($E284,数据!$G:$J,4,0),D284)</f>
        <v>1</v>
      </c>
    </row>
    <row r="285" spans="1:10" x14ac:dyDescent="0.15">
      <c r="A285" s="2" t="str">
        <f t="shared" si="22"/>
        <v>52100553</v>
      </c>
      <c r="B285" s="2">
        <f t="shared" si="24"/>
        <v>55</v>
      </c>
      <c r="C285" s="2">
        <v>3</v>
      </c>
      <c r="D285" s="2" t="s">
        <v>20</v>
      </c>
      <c r="E285" s="2" t="s">
        <v>166</v>
      </c>
      <c r="F285" s="2">
        <f>VLOOKUP($E285,数据!$G:$J,3,0)</f>
        <v>16</v>
      </c>
      <c r="G285" s="2">
        <f>VLOOKUP($E285,数据!$G:$J,2,0)</f>
        <v>7100031</v>
      </c>
      <c r="H285" s="2">
        <f t="shared" si="23"/>
        <v>55</v>
      </c>
      <c r="I285" s="2">
        <v>5</v>
      </c>
      <c r="J285" s="2" t="b">
        <f>EXACT(VLOOKUP($E285,数据!$G:$J,4,0),D285)</f>
        <v>1</v>
      </c>
    </row>
    <row r="286" spans="1:10" x14ac:dyDescent="0.15">
      <c r="A286" s="2" t="str">
        <f t="shared" si="22"/>
        <v>52100553</v>
      </c>
      <c r="B286" s="2">
        <f t="shared" si="24"/>
        <v>55</v>
      </c>
      <c r="C286" s="2">
        <v>3</v>
      </c>
      <c r="D286" s="2" t="s">
        <v>21</v>
      </c>
      <c r="E286" s="2" t="s">
        <v>167</v>
      </c>
      <c r="F286" s="2">
        <f>VLOOKUP($E286,数据!$G:$J,3,0)</f>
        <v>16</v>
      </c>
      <c r="G286" s="2">
        <f>VLOOKUP($E286,数据!$G:$J,2,0)</f>
        <v>7100032</v>
      </c>
      <c r="H286" s="2">
        <f t="shared" si="23"/>
        <v>55</v>
      </c>
      <c r="I286" s="2">
        <v>5</v>
      </c>
      <c r="J286" s="2" t="b">
        <f>EXACT(VLOOKUP($E286,数据!$G:$J,4,0),D286)</f>
        <v>1</v>
      </c>
    </row>
    <row r="287" spans="1:10" x14ac:dyDescent="0.15">
      <c r="A287" s="2" t="str">
        <f t="shared" si="22"/>
        <v>52100553</v>
      </c>
      <c r="B287" s="2">
        <f t="shared" si="24"/>
        <v>55</v>
      </c>
      <c r="C287" s="2">
        <v>3</v>
      </c>
      <c r="D287" s="2" t="s">
        <v>22</v>
      </c>
      <c r="E287" s="2" t="s">
        <v>168</v>
      </c>
      <c r="F287" s="2">
        <f>VLOOKUP($E287,数据!$G:$J,3,0)</f>
        <v>16</v>
      </c>
      <c r="G287" s="2">
        <f>VLOOKUP($E287,数据!$G:$J,2,0)</f>
        <v>7100033</v>
      </c>
      <c r="H287" s="2">
        <f t="shared" si="23"/>
        <v>55</v>
      </c>
      <c r="I287" s="2">
        <v>5</v>
      </c>
      <c r="J287" s="2" t="b">
        <f>EXACT(VLOOKUP($E287,数据!$G:$J,4,0),D287)</f>
        <v>1</v>
      </c>
    </row>
    <row r="288" spans="1:10" x14ac:dyDescent="0.15">
      <c r="A288" s="2" t="str">
        <f t="shared" si="22"/>
        <v>52100553</v>
      </c>
      <c r="B288" s="2">
        <f t="shared" si="24"/>
        <v>55</v>
      </c>
      <c r="C288" s="2">
        <v>3</v>
      </c>
      <c r="D288" s="2" t="s">
        <v>23</v>
      </c>
      <c r="E288" s="2" t="s">
        <v>169</v>
      </c>
      <c r="F288" s="2">
        <f>VLOOKUP($E288,数据!$G:$J,3,0)</f>
        <v>16</v>
      </c>
      <c r="G288" s="2">
        <f>VLOOKUP($E288,数据!$G:$J,2,0)</f>
        <v>7100034</v>
      </c>
      <c r="H288" s="2">
        <f t="shared" si="23"/>
        <v>55</v>
      </c>
      <c r="I288" s="2">
        <v>5</v>
      </c>
      <c r="J288" s="2" t="b">
        <f>EXACT(VLOOKUP($E288,数据!$G:$J,4,0),D288)</f>
        <v>1</v>
      </c>
    </row>
    <row r="289" spans="1:10" x14ac:dyDescent="0.15">
      <c r="A289" s="2" t="str">
        <f t="shared" si="22"/>
        <v>52100553</v>
      </c>
      <c r="B289" s="2">
        <f t="shared" si="24"/>
        <v>55</v>
      </c>
      <c r="C289" s="2">
        <v>3</v>
      </c>
      <c r="D289" s="2" t="s">
        <v>24</v>
      </c>
      <c r="E289" s="2" t="s">
        <v>170</v>
      </c>
      <c r="F289" s="2">
        <f>VLOOKUP($E289,数据!$G:$J,3,0)</f>
        <v>16</v>
      </c>
      <c r="G289" s="2">
        <f>VLOOKUP($E289,数据!$G:$J,2,0)</f>
        <v>7100035</v>
      </c>
      <c r="H289" s="2">
        <f t="shared" si="23"/>
        <v>55</v>
      </c>
      <c r="I289" s="2">
        <v>5</v>
      </c>
      <c r="J289" s="2" t="b">
        <f>EXACT(VLOOKUP($E289,数据!$G:$J,4,0),D289)</f>
        <v>1</v>
      </c>
    </row>
    <row r="290" spans="1:10" x14ac:dyDescent="0.15">
      <c r="A290" s="2" t="str">
        <f t="shared" si="22"/>
        <v>52100553</v>
      </c>
      <c r="B290" s="2">
        <f t="shared" si="24"/>
        <v>55</v>
      </c>
      <c r="C290" s="2">
        <v>3</v>
      </c>
      <c r="D290" s="2" t="s">
        <v>25</v>
      </c>
      <c r="E290" s="2" t="s">
        <v>171</v>
      </c>
      <c r="F290" s="2">
        <f>VLOOKUP($E290,数据!$G:$J,3,0)</f>
        <v>16</v>
      </c>
      <c r="G290" s="2">
        <f>VLOOKUP($E290,数据!$G:$J,2,0)</f>
        <v>7100036</v>
      </c>
      <c r="H290" s="2">
        <f t="shared" si="23"/>
        <v>55</v>
      </c>
      <c r="I290" s="2">
        <v>5</v>
      </c>
      <c r="J290" s="2" t="b">
        <f>EXACT(VLOOKUP($E290,数据!$G:$J,4,0),D290)</f>
        <v>1</v>
      </c>
    </row>
    <row r="291" spans="1:10" x14ac:dyDescent="0.15">
      <c r="A291" s="2" t="str">
        <f t="shared" si="22"/>
        <v>52100554</v>
      </c>
      <c r="B291" s="2">
        <f t="shared" si="24"/>
        <v>55</v>
      </c>
      <c r="C291" s="2">
        <v>4</v>
      </c>
      <c r="D291" s="2" t="s">
        <v>20</v>
      </c>
      <c r="E291" s="2" t="s">
        <v>166</v>
      </c>
      <c r="F291" s="2">
        <f>VLOOKUP($E291,数据!$G:$J,3,0)</f>
        <v>16</v>
      </c>
      <c r="G291" s="2">
        <f>VLOOKUP($E291,数据!$G:$J,2,0)</f>
        <v>7100031</v>
      </c>
      <c r="H291" s="2">
        <f t="shared" si="23"/>
        <v>55</v>
      </c>
      <c r="I291" s="2">
        <v>5</v>
      </c>
      <c r="J291" s="2" t="b">
        <f>EXACT(VLOOKUP($E291,数据!$G:$J,4,0),D291)</f>
        <v>1</v>
      </c>
    </row>
    <row r="292" spans="1:10" x14ac:dyDescent="0.15">
      <c r="A292" s="2" t="str">
        <f t="shared" si="22"/>
        <v>52100554</v>
      </c>
      <c r="B292" s="2">
        <f t="shared" si="24"/>
        <v>55</v>
      </c>
      <c r="C292" s="2">
        <v>4</v>
      </c>
      <c r="D292" s="2" t="s">
        <v>21</v>
      </c>
      <c r="E292" s="2" t="s">
        <v>167</v>
      </c>
      <c r="F292" s="2">
        <f>VLOOKUP($E292,数据!$G:$J,3,0)</f>
        <v>16</v>
      </c>
      <c r="G292" s="2">
        <f>VLOOKUP($E292,数据!$G:$J,2,0)</f>
        <v>7100032</v>
      </c>
      <c r="H292" s="2">
        <f t="shared" si="23"/>
        <v>55</v>
      </c>
      <c r="I292" s="2">
        <v>5</v>
      </c>
      <c r="J292" s="2" t="b">
        <f>EXACT(VLOOKUP($E292,数据!$G:$J,4,0),D292)</f>
        <v>1</v>
      </c>
    </row>
    <row r="293" spans="1:10" x14ac:dyDescent="0.15">
      <c r="A293" s="2" t="str">
        <f t="shared" si="22"/>
        <v>52100554</v>
      </c>
      <c r="B293" s="2">
        <f t="shared" si="24"/>
        <v>55</v>
      </c>
      <c r="C293" s="2">
        <v>4</v>
      </c>
      <c r="D293" s="2" t="s">
        <v>22</v>
      </c>
      <c r="E293" s="2" t="s">
        <v>168</v>
      </c>
      <c r="F293" s="2">
        <f>VLOOKUP($E293,数据!$G:$J,3,0)</f>
        <v>16</v>
      </c>
      <c r="G293" s="2">
        <f>VLOOKUP($E293,数据!$G:$J,2,0)</f>
        <v>7100033</v>
      </c>
      <c r="H293" s="2">
        <f t="shared" si="23"/>
        <v>55</v>
      </c>
      <c r="I293" s="2">
        <v>5</v>
      </c>
      <c r="J293" s="2" t="b">
        <f>EXACT(VLOOKUP($E293,数据!$G:$J,4,0),D293)</f>
        <v>1</v>
      </c>
    </row>
    <row r="294" spans="1:10" x14ac:dyDescent="0.15">
      <c r="A294" s="2" t="str">
        <f t="shared" si="22"/>
        <v>52100554</v>
      </c>
      <c r="B294" s="2">
        <f t="shared" si="24"/>
        <v>55</v>
      </c>
      <c r="C294" s="2">
        <v>4</v>
      </c>
      <c r="D294" s="2" t="s">
        <v>23</v>
      </c>
      <c r="E294" s="2" t="s">
        <v>169</v>
      </c>
      <c r="F294" s="2">
        <f>VLOOKUP($E294,数据!$G:$J,3,0)</f>
        <v>16</v>
      </c>
      <c r="G294" s="2">
        <f>VLOOKUP($E294,数据!$G:$J,2,0)</f>
        <v>7100034</v>
      </c>
      <c r="H294" s="2">
        <f t="shared" si="23"/>
        <v>55</v>
      </c>
      <c r="I294" s="2">
        <v>5</v>
      </c>
      <c r="J294" s="2" t="b">
        <f>EXACT(VLOOKUP($E294,数据!$G:$J,4,0),D294)</f>
        <v>1</v>
      </c>
    </row>
    <row r="295" spans="1:10" x14ac:dyDescent="0.15">
      <c r="A295" s="2" t="str">
        <f t="shared" si="22"/>
        <v>52100554</v>
      </c>
      <c r="B295" s="2">
        <f t="shared" si="24"/>
        <v>55</v>
      </c>
      <c r="C295" s="2">
        <v>4</v>
      </c>
      <c r="D295" s="2" t="s">
        <v>24</v>
      </c>
      <c r="E295" s="2" t="s">
        <v>170</v>
      </c>
      <c r="F295" s="2">
        <f>VLOOKUP($E295,数据!$G:$J,3,0)</f>
        <v>16</v>
      </c>
      <c r="G295" s="2">
        <f>VLOOKUP($E295,数据!$G:$J,2,0)</f>
        <v>7100035</v>
      </c>
      <c r="H295" s="2">
        <f t="shared" si="23"/>
        <v>55</v>
      </c>
      <c r="I295" s="2">
        <v>5</v>
      </c>
      <c r="J295" s="2" t="b">
        <f>EXACT(VLOOKUP($E295,数据!$G:$J,4,0),D295)</f>
        <v>1</v>
      </c>
    </row>
    <row r="296" spans="1:10" x14ac:dyDescent="0.15">
      <c r="A296" s="2" t="str">
        <f t="shared" si="22"/>
        <v>52100554</v>
      </c>
      <c r="B296" s="2">
        <f t="shared" si="24"/>
        <v>55</v>
      </c>
      <c r="C296" s="2">
        <v>4</v>
      </c>
      <c r="D296" s="2" t="s">
        <v>25</v>
      </c>
      <c r="E296" s="2" t="s">
        <v>171</v>
      </c>
      <c r="F296" s="2">
        <f>VLOOKUP($E296,数据!$G:$J,3,0)</f>
        <v>16</v>
      </c>
      <c r="G296" s="2">
        <f>VLOOKUP($E296,数据!$G:$J,2,0)</f>
        <v>7100036</v>
      </c>
      <c r="H296" s="2">
        <f t="shared" si="23"/>
        <v>55</v>
      </c>
      <c r="I296" s="2">
        <v>5</v>
      </c>
      <c r="J296" s="2" t="b">
        <f>EXACT(VLOOKUP($E296,数据!$G:$J,4,0),D296)</f>
        <v>1</v>
      </c>
    </row>
    <row r="297" spans="1:10" x14ac:dyDescent="0.15">
      <c r="A297" s="2" t="str">
        <f t="shared" si="22"/>
        <v>52100555</v>
      </c>
      <c r="B297" s="2">
        <f t="shared" si="24"/>
        <v>55</v>
      </c>
      <c r="C297" s="2">
        <v>5</v>
      </c>
      <c r="D297" s="2" t="s">
        <v>20</v>
      </c>
      <c r="E297" s="2" t="s">
        <v>166</v>
      </c>
      <c r="F297" s="2">
        <f>VLOOKUP($E297,数据!$G:$J,3,0)</f>
        <v>16</v>
      </c>
      <c r="G297" s="2">
        <f>VLOOKUP($E297,数据!$G:$J,2,0)</f>
        <v>7100031</v>
      </c>
      <c r="H297" s="2">
        <f t="shared" si="23"/>
        <v>55</v>
      </c>
      <c r="I297" s="2">
        <v>5</v>
      </c>
      <c r="J297" s="2" t="b">
        <f>EXACT(VLOOKUP($E297,数据!$G:$J,4,0),D297)</f>
        <v>1</v>
      </c>
    </row>
    <row r="298" spans="1:10" x14ac:dyDescent="0.15">
      <c r="A298" s="2" t="str">
        <f t="shared" si="22"/>
        <v>52100555</v>
      </c>
      <c r="B298" s="2">
        <f t="shared" si="24"/>
        <v>55</v>
      </c>
      <c r="C298" s="2">
        <v>5</v>
      </c>
      <c r="D298" s="2" t="s">
        <v>21</v>
      </c>
      <c r="E298" s="2" t="s">
        <v>167</v>
      </c>
      <c r="F298" s="2">
        <f>VLOOKUP($E298,数据!$G:$J,3,0)</f>
        <v>16</v>
      </c>
      <c r="G298" s="2">
        <f>VLOOKUP($E298,数据!$G:$J,2,0)</f>
        <v>7100032</v>
      </c>
      <c r="H298" s="2">
        <f t="shared" si="23"/>
        <v>55</v>
      </c>
      <c r="I298" s="2">
        <v>5</v>
      </c>
      <c r="J298" s="2" t="b">
        <f>EXACT(VLOOKUP($E298,数据!$G:$J,4,0),D298)</f>
        <v>1</v>
      </c>
    </row>
    <row r="299" spans="1:10" x14ac:dyDescent="0.15">
      <c r="A299" s="2" t="str">
        <f t="shared" si="22"/>
        <v>52100555</v>
      </c>
      <c r="B299" s="2">
        <f t="shared" si="24"/>
        <v>55</v>
      </c>
      <c r="C299" s="2">
        <v>5</v>
      </c>
      <c r="D299" s="2" t="s">
        <v>22</v>
      </c>
      <c r="E299" s="2" t="s">
        <v>168</v>
      </c>
      <c r="F299" s="2">
        <f>VLOOKUP($E299,数据!$G:$J,3,0)</f>
        <v>16</v>
      </c>
      <c r="G299" s="2">
        <f>VLOOKUP($E299,数据!$G:$J,2,0)</f>
        <v>7100033</v>
      </c>
      <c r="H299" s="2">
        <f t="shared" si="23"/>
        <v>55</v>
      </c>
      <c r="I299" s="2">
        <v>5</v>
      </c>
      <c r="J299" s="2" t="b">
        <f>EXACT(VLOOKUP($E299,数据!$G:$J,4,0),D299)</f>
        <v>1</v>
      </c>
    </row>
    <row r="300" spans="1:10" x14ac:dyDescent="0.15">
      <c r="A300" s="2" t="str">
        <f t="shared" si="22"/>
        <v>52100555</v>
      </c>
      <c r="B300" s="2">
        <f t="shared" si="24"/>
        <v>55</v>
      </c>
      <c r="C300" s="2">
        <v>5</v>
      </c>
      <c r="D300" s="2" t="s">
        <v>23</v>
      </c>
      <c r="E300" s="2" t="s">
        <v>169</v>
      </c>
      <c r="F300" s="2">
        <f>VLOOKUP($E300,数据!$G:$J,3,0)</f>
        <v>16</v>
      </c>
      <c r="G300" s="2">
        <f>VLOOKUP($E300,数据!$G:$J,2,0)</f>
        <v>7100034</v>
      </c>
      <c r="H300" s="2">
        <f t="shared" si="23"/>
        <v>55</v>
      </c>
      <c r="I300" s="2">
        <v>5</v>
      </c>
      <c r="J300" s="2" t="b">
        <f>EXACT(VLOOKUP($E300,数据!$G:$J,4,0),D300)</f>
        <v>1</v>
      </c>
    </row>
    <row r="301" spans="1:10" x14ac:dyDescent="0.15">
      <c r="A301" s="2" t="str">
        <f t="shared" si="22"/>
        <v>52100555</v>
      </c>
      <c r="B301" s="2">
        <f t="shared" si="24"/>
        <v>55</v>
      </c>
      <c r="C301" s="2">
        <v>5</v>
      </c>
      <c r="D301" s="2" t="s">
        <v>24</v>
      </c>
      <c r="E301" s="2" t="s">
        <v>170</v>
      </c>
      <c r="F301" s="2">
        <f>VLOOKUP($E301,数据!$G:$J,3,0)</f>
        <v>16</v>
      </c>
      <c r="G301" s="2">
        <f>VLOOKUP($E301,数据!$G:$J,2,0)</f>
        <v>7100035</v>
      </c>
      <c r="H301" s="2">
        <f t="shared" si="23"/>
        <v>55</v>
      </c>
      <c r="I301" s="2">
        <v>5</v>
      </c>
      <c r="J301" s="2" t="b">
        <f>EXACT(VLOOKUP($E301,数据!$G:$J,4,0),D301)</f>
        <v>1</v>
      </c>
    </row>
    <row r="302" spans="1:10" x14ac:dyDescent="0.15">
      <c r="A302" s="2" t="str">
        <f t="shared" si="22"/>
        <v>52100555</v>
      </c>
      <c r="B302" s="2">
        <f t="shared" si="24"/>
        <v>55</v>
      </c>
      <c r="C302" s="2">
        <v>5</v>
      </c>
      <c r="D302" s="2" t="s">
        <v>25</v>
      </c>
      <c r="E302" s="2" t="s">
        <v>171</v>
      </c>
      <c r="F302" s="2">
        <f>VLOOKUP($E302,数据!$G:$J,3,0)</f>
        <v>16</v>
      </c>
      <c r="G302" s="2">
        <f>VLOOKUP($E302,数据!$G:$J,2,0)</f>
        <v>7100036</v>
      </c>
      <c r="H302" s="2">
        <f t="shared" si="23"/>
        <v>55</v>
      </c>
      <c r="I302" s="2">
        <v>5</v>
      </c>
      <c r="J302" s="2" t="b">
        <f>EXACT(VLOOKUP($E302,数据!$G:$J,4,0),D302)</f>
        <v>1</v>
      </c>
    </row>
    <row r="303" spans="1:10" x14ac:dyDescent="0.15">
      <c r="A303" s="2" t="str">
        <f t="shared" si="22"/>
        <v>52100601</v>
      </c>
      <c r="B303" s="2">
        <f>B273+5</f>
        <v>60</v>
      </c>
      <c r="C303" s="2">
        <v>1</v>
      </c>
      <c r="D303" s="2" t="s">
        <v>20</v>
      </c>
      <c r="E303" s="2" t="s">
        <v>166</v>
      </c>
      <c r="F303" s="2">
        <f>VLOOKUP($E303,数据!$G:$J,3,0)</f>
        <v>16</v>
      </c>
      <c r="G303" s="2">
        <f>VLOOKUP($E303,数据!$G:$J,2,0)</f>
        <v>7100031</v>
      </c>
      <c r="H303" s="2">
        <f t="shared" si="23"/>
        <v>60</v>
      </c>
      <c r="I303" s="2">
        <v>6</v>
      </c>
      <c r="J303" s="2" t="b">
        <f>EXACT(VLOOKUP($E303,数据!$G:$J,4,0),D303)</f>
        <v>1</v>
      </c>
    </row>
    <row r="304" spans="1:10" x14ac:dyDescent="0.15">
      <c r="A304" s="2" t="str">
        <f t="shared" si="22"/>
        <v>52100601</v>
      </c>
      <c r="B304" s="2">
        <f t="shared" ref="B304:B332" si="25">B274+5</f>
        <v>60</v>
      </c>
      <c r="C304" s="2">
        <v>1</v>
      </c>
      <c r="D304" s="2" t="s">
        <v>21</v>
      </c>
      <c r="E304" s="2" t="s">
        <v>167</v>
      </c>
      <c r="F304" s="2">
        <f>VLOOKUP($E304,数据!$G:$J,3,0)</f>
        <v>16</v>
      </c>
      <c r="G304" s="2">
        <f>VLOOKUP($E304,数据!$G:$J,2,0)</f>
        <v>7100032</v>
      </c>
      <c r="H304" s="2">
        <f t="shared" si="23"/>
        <v>60</v>
      </c>
      <c r="I304" s="2">
        <v>6</v>
      </c>
      <c r="J304" s="2" t="b">
        <f>EXACT(VLOOKUP($E304,数据!$G:$J,4,0),D304)</f>
        <v>1</v>
      </c>
    </row>
    <row r="305" spans="1:10" x14ac:dyDescent="0.15">
      <c r="A305" s="2" t="str">
        <f t="shared" si="22"/>
        <v>52100601</v>
      </c>
      <c r="B305" s="2">
        <f t="shared" si="25"/>
        <v>60</v>
      </c>
      <c r="C305" s="2">
        <v>1</v>
      </c>
      <c r="D305" s="2" t="s">
        <v>22</v>
      </c>
      <c r="E305" s="2" t="s">
        <v>168</v>
      </c>
      <c r="F305" s="2">
        <f>VLOOKUP($E305,数据!$G:$J,3,0)</f>
        <v>16</v>
      </c>
      <c r="G305" s="2">
        <f>VLOOKUP($E305,数据!$G:$J,2,0)</f>
        <v>7100033</v>
      </c>
      <c r="H305" s="2">
        <f t="shared" si="23"/>
        <v>60</v>
      </c>
      <c r="I305" s="2">
        <v>6</v>
      </c>
      <c r="J305" s="2" t="b">
        <f>EXACT(VLOOKUP($E305,数据!$G:$J,4,0),D305)</f>
        <v>1</v>
      </c>
    </row>
    <row r="306" spans="1:10" x14ac:dyDescent="0.15">
      <c r="A306" s="2" t="str">
        <f t="shared" si="22"/>
        <v>52100601</v>
      </c>
      <c r="B306" s="2">
        <f t="shared" si="25"/>
        <v>60</v>
      </c>
      <c r="C306" s="2">
        <v>1</v>
      </c>
      <c r="D306" s="2" t="s">
        <v>23</v>
      </c>
      <c r="E306" s="2" t="s">
        <v>169</v>
      </c>
      <c r="F306" s="2">
        <f>VLOOKUP($E306,数据!$G:$J,3,0)</f>
        <v>16</v>
      </c>
      <c r="G306" s="2">
        <f>VLOOKUP($E306,数据!$G:$J,2,0)</f>
        <v>7100034</v>
      </c>
      <c r="H306" s="2">
        <f t="shared" si="23"/>
        <v>60</v>
      </c>
      <c r="I306" s="2">
        <v>6</v>
      </c>
      <c r="J306" s="2" t="b">
        <f>EXACT(VLOOKUP($E306,数据!$G:$J,4,0),D306)</f>
        <v>1</v>
      </c>
    </row>
    <row r="307" spans="1:10" x14ac:dyDescent="0.15">
      <c r="A307" s="2" t="str">
        <f t="shared" si="22"/>
        <v>52100601</v>
      </c>
      <c r="B307" s="2">
        <f t="shared" si="25"/>
        <v>60</v>
      </c>
      <c r="C307" s="2">
        <v>1</v>
      </c>
      <c r="D307" s="2" t="s">
        <v>24</v>
      </c>
      <c r="E307" s="2" t="s">
        <v>170</v>
      </c>
      <c r="F307" s="2">
        <f>VLOOKUP($E307,数据!$G:$J,3,0)</f>
        <v>16</v>
      </c>
      <c r="G307" s="2">
        <f>VLOOKUP($E307,数据!$G:$J,2,0)</f>
        <v>7100035</v>
      </c>
      <c r="H307" s="2">
        <f t="shared" si="23"/>
        <v>60</v>
      </c>
      <c r="I307" s="2">
        <v>6</v>
      </c>
      <c r="J307" s="2" t="b">
        <f>EXACT(VLOOKUP($E307,数据!$G:$J,4,0),D307)</f>
        <v>1</v>
      </c>
    </row>
    <row r="308" spans="1:10" x14ac:dyDescent="0.15">
      <c r="A308" s="2" t="str">
        <f t="shared" si="22"/>
        <v>52100601</v>
      </c>
      <c r="B308" s="2">
        <f t="shared" si="25"/>
        <v>60</v>
      </c>
      <c r="C308" s="2">
        <v>1</v>
      </c>
      <c r="D308" s="2" t="s">
        <v>25</v>
      </c>
      <c r="E308" s="2" t="s">
        <v>171</v>
      </c>
      <c r="F308" s="2">
        <f>VLOOKUP($E308,数据!$G:$J,3,0)</f>
        <v>16</v>
      </c>
      <c r="G308" s="2">
        <f>VLOOKUP($E308,数据!$G:$J,2,0)</f>
        <v>7100036</v>
      </c>
      <c r="H308" s="2">
        <f t="shared" si="23"/>
        <v>60</v>
      </c>
      <c r="I308" s="2">
        <v>6</v>
      </c>
      <c r="J308" s="2" t="b">
        <f>EXACT(VLOOKUP($E308,数据!$G:$J,4,0),D308)</f>
        <v>1</v>
      </c>
    </row>
    <row r="309" spans="1:10" x14ac:dyDescent="0.15">
      <c r="A309" s="2" t="str">
        <f t="shared" si="22"/>
        <v>52100602</v>
      </c>
      <c r="B309" s="2">
        <f t="shared" si="25"/>
        <v>60</v>
      </c>
      <c r="C309" s="2">
        <v>2</v>
      </c>
      <c r="D309" s="2" t="s">
        <v>20</v>
      </c>
      <c r="E309" s="2" t="s">
        <v>166</v>
      </c>
      <c r="F309" s="2">
        <f>VLOOKUP($E309,数据!$G:$J,3,0)</f>
        <v>16</v>
      </c>
      <c r="G309" s="2">
        <f>VLOOKUP($E309,数据!$G:$J,2,0)</f>
        <v>7100031</v>
      </c>
      <c r="H309" s="2">
        <f t="shared" si="23"/>
        <v>60</v>
      </c>
      <c r="I309" s="2">
        <v>6</v>
      </c>
      <c r="J309" s="2" t="b">
        <f>EXACT(VLOOKUP($E309,数据!$G:$J,4,0),D309)</f>
        <v>1</v>
      </c>
    </row>
    <row r="310" spans="1:10" x14ac:dyDescent="0.15">
      <c r="A310" s="2" t="str">
        <f t="shared" si="22"/>
        <v>52100602</v>
      </c>
      <c r="B310" s="2">
        <f t="shared" si="25"/>
        <v>60</v>
      </c>
      <c r="C310" s="2">
        <v>2</v>
      </c>
      <c r="D310" s="2" t="s">
        <v>21</v>
      </c>
      <c r="E310" s="2" t="s">
        <v>167</v>
      </c>
      <c r="F310" s="2">
        <f>VLOOKUP($E310,数据!$G:$J,3,0)</f>
        <v>16</v>
      </c>
      <c r="G310" s="2">
        <f>VLOOKUP($E310,数据!$G:$J,2,0)</f>
        <v>7100032</v>
      </c>
      <c r="H310" s="2">
        <f t="shared" si="23"/>
        <v>60</v>
      </c>
      <c r="I310" s="2">
        <v>6</v>
      </c>
      <c r="J310" s="2" t="b">
        <f>EXACT(VLOOKUP($E310,数据!$G:$J,4,0),D310)</f>
        <v>1</v>
      </c>
    </row>
    <row r="311" spans="1:10" x14ac:dyDescent="0.15">
      <c r="A311" s="2" t="str">
        <f t="shared" si="22"/>
        <v>52100602</v>
      </c>
      <c r="B311" s="2">
        <f t="shared" si="25"/>
        <v>60</v>
      </c>
      <c r="C311" s="2">
        <v>2</v>
      </c>
      <c r="D311" s="2" t="s">
        <v>22</v>
      </c>
      <c r="E311" s="2" t="s">
        <v>168</v>
      </c>
      <c r="F311" s="2">
        <f>VLOOKUP($E311,数据!$G:$J,3,0)</f>
        <v>16</v>
      </c>
      <c r="G311" s="2">
        <f>VLOOKUP($E311,数据!$G:$J,2,0)</f>
        <v>7100033</v>
      </c>
      <c r="H311" s="2">
        <f t="shared" si="23"/>
        <v>60</v>
      </c>
      <c r="I311" s="2">
        <v>6</v>
      </c>
      <c r="J311" s="2" t="b">
        <f>EXACT(VLOOKUP($E311,数据!$G:$J,4,0),D311)</f>
        <v>1</v>
      </c>
    </row>
    <row r="312" spans="1:10" x14ac:dyDescent="0.15">
      <c r="A312" s="2" t="str">
        <f t="shared" si="22"/>
        <v>52100602</v>
      </c>
      <c r="B312" s="2">
        <f t="shared" si="25"/>
        <v>60</v>
      </c>
      <c r="C312" s="2">
        <v>2</v>
      </c>
      <c r="D312" s="2" t="s">
        <v>23</v>
      </c>
      <c r="E312" s="2" t="s">
        <v>169</v>
      </c>
      <c r="F312" s="2">
        <f>VLOOKUP($E312,数据!$G:$J,3,0)</f>
        <v>16</v>
      </c>
      <c r="G312" s="2">
        <f>VLOOKUP($E312,数据!$G:$J,2,0)</f>
        <v>7100034</v>
      </c>
      <c r="H312" s="2">
        <f t="shared" si="23"/>
        <v>60</v>
      </c>
      <c r="I312" s="2">
        <v>6</v>
      </c>
      <c r="J312" s="2" t="b">
        <f>EXACT(VLOOKUP($E312,数据!$G:$J,4,0),D312)</f>
        <v>1</v>
      </c>
    </row>
    <row r="313" spans="1:10" x14ac:dyDescent="0.15">
      <c r="A313" s="2" t="str">
        <f t="shared" si="22"/>
        <v>52100602</v>
      </c>
      <c r="B313" s="2">
        <f t="shared" si="25"/>
        <v>60</v>
      </c>
      <c r="C313" s="2">
        <v>2</v>
      </c>
      <c r="D313" s="2" t="s">
        <v>24</v>
      </c>
      <c r="E313" s="2" t="s">
        <v>170</v>
      </c>
      <c r="F313" s="2">
        <f>VLOOKUP($E313,数据!$G:$J,3,0)</f>
        <v>16</v>
      </c>
      <c r="G313" s="2">
        <f>VLOOKUP($E313,数据!$G:$J,2,0)</f>
        <v>7100035</v>
      </c>
      <c r="H313" s="2">
        <f t="shared" si="23"/>
        <v>60</v>
      </c>
      <c r="I313" s="2">
        <v>6</v>
      </c>
      <c r="J313" s="2" t="b">
        <f>EXACT(VLOOKUP($E313,数据!$G:$J,4,0),D313)</f>
        <v>1</v>
      </c>
    </row>
    <row r="314" spans="1:10" x14ac:dyDescent="0.15">
      <c r="A314" s="2" t="str">
        <f t="shared" si="22"/>
        <v>52100602</v>
      </c>
      <c r="B314" s="2">
        <f t="shared" si="25"/>
        <v>60</v>
      </c>
      <c r="C314" s="2">
        <v>2</v>
      </c>
      <c r="D314" s="2" t="s">
        <v>25</v>
      </c>
      <c r="E314" s="2" t="s">
        <v>171</v>
      </c>
      <c r="F314" s="2">
        <f>VLOOKUP($E314,数据!$G:$J,3,0)</f>
        <v>16</v>
      </c>
      <c r="G314" s="2">
        <f>VLOOKUP($E314,数据!$G:$J,2,0)</f>
        <v>7100036</v>
      </c>
      <c r="H314" s="2">
        <f t="shared" si="23"/>
        <v>60</v>
      </c>
      <c r="I314" s="2">
        <v>6</v>
      </c>
      <c r="J314" s="2" t="b">
        <f>EXACT(VLOOKUP($E314,数据!$G:$J,4,0),D314)</f>
        <v>1</v>
      </c>
    </row>
    <row r="315" spans="1:10" x14ac:dyDescent="0.15">
      <c r="A315" s="2" t="str">
        <f t="shared" si="22"/>
        <v>52100603</v>
      </c>
      <c r="B315" s="2">
        <f t="shared" si="25"/>
        <v>60</v>
      </c>
      <c r="C315" s="2">
        <v>3</v>
      </c>
      <c r="D315" s="2" t="s">
        <v>20</v>
      </c>
      <c r="E315" s="2" t="s">
        <v>166</v>
      </c>
      <c r="F315" s="2">
        <f>VLOOKUP($E315,数据!$G:$J,3,0)</f>
        <v>16</v>
      </c>
      <c r="G315" s="2">
        <f>VLOOKUP($E315,数据!$G:$J,2,0)</f>
        <v>7100031</v>
      </c>
      <c r="H315" s="2">
        <f t="shared" si="23"/>
        <v>60</v>
      </c>
      <c r="I315" s="2">
        <v>6</v>
      </c>
      <c r="J315" s="2" t="b">
        <f>EXACT(VLOOKUP($E315,数据!$G:$J,4,0),D315)</f>
        <v>1</v>
      </c>
    </row>
    <row r="316" spans="1:10" x14ac:dyDescent="0.15">
      <c r="A316" s="2" t="str">
        <f t="shared" si="22"/>
        <v>52100603</v>
      </c>
      <c r="B316" s="2">
        <f t="shared" si="25"/>
        <v>60</v>
      </c>
      <c r="C316" s="2">
        <v>3</v>
      </c>
      <c r="D316" s="2" t="s">
        <v>21</v>
      </c>
      <c r="E316" s="2" t="s">
        <v>167</v>
      </c>
      <c r="F316" s="2">
        <f>VLOOKUP($E316,数据!$G:$J,3,0)</f>
        <v>16</v>
      </c>
      <c r="G316" s="2">
        <f>VLOOKUP($E316,数据!$G:$J,2,0)</f>
        <v>7100032</v>
      </c>
      <c r="H316" s="2">
        <f t="shared" si="23"/>
        <v>60</v>
      </c>
      <c r="I316" s="2">
        <v>6</v>
      </c>
      <c r="J316" s="2" t="b">
        <f>EXACT(VLOOKUP($E316,数据!$G:$J,4,0),D316)</f>
        <v>1</v>
      </c>
    </row>
    <row r="317" spans="1:10" x14ac:dyDescent="0.15">
      <c r="A317" s="2" t="str">
        <f t="shared" si="22"/>
        <v>52100603</v>
      </c>
      <c r="B317" s="2">
        <f t="shared" si="25"/>
        <v>60</v>
      </c>
      <c r="C317" s="2">
        <v>3</v>
      </c>
      <c r="D317" s="2" t="s">
        <v>22</v>
      </c>
      <c r="E317" s="2" t="s">
        <v>168</v>
      </c>
      <c r="F317" s="2">
        <f>VLOOKUP($E317,数据!$G:$J,3,0)</f>
        <v>16</v>
      </c>
      <c r="G317" s="2">
        <f>VLOOKUP($E317,数据!$G:$J,2,0)</f>
        <v>7100033</v>
      </c>
      <c r="H317" s="2">
        <f t="shared" si="23"/>
        <v>60</v>
      </c>
      <c r="I317" s="2">
        <v>6</v>
      </c>
      <c r="J317" s="2" t="b">
        <f>EXACT(VLOOKUP($E317,数据!$G:$J,4,0),D317)</f>
        <v>1</v>
      </c>
    </row>
    <row r="318" spans="1:10" x14ac:dyDescent="0.15">
      <c r="A318" s="2" t="str">
        <f t="shared" si="22"/>
        <v>52100603</v>
      </c>
      <c r="B318" s="2">
        <f t="shared" si="25"/>
        <v>60</v>
      </c>
      <c r="C318" s="2">
        <v>3</v>
      </c>
      <c r="D318" s="2" t="s">
        <v>23</v>
      </c>
      <c r="E318" s="2" t="s">
        <v>169</v>
      </c>
      <c r="F318" s="2">
        <f>VLOOKUP($E318,数据!$G:$J,3,0)</f>
        <v>16</v>
      </c>
      <c r="G318" s="2">
        <f>VLOOKUP($E318,数据!$G:$J,2,0)</f>
        <v>7100034</v>
      </c>
      <c r="H318" s="2">
        <f t="shared" si="23"/>
        <v>60</v>
      </c>
      <c r="I318" s="2">
        <v>6</v>
      </c>
      <c r="J318" s="2" t="b">
        <f>EXACT(VLOOKUP($E318,数据!$G:$J,4,0),D318)</f>
        <v>1</v>
      </c>
    </row>
    <row r="319" spans="1:10" x14ac:dyDescent="0.15">
      <c r="A319" s="2" t="str">
        <f t="shared" si="22"/>
        <v>52100603</v>
      </c>
      <c r="B319" s="2">
        <f t="shared" si="25"/>
        <v>60</v>
      </c>
      <c r="C319" s="2">
        <v>3</v>
      </c>
      <c r="D319" s="2" t="s">
        <v>24</v>
      </c>
      <c r="E319" s="2" t="s">
        <v>170</v>
      </c>
      <c r="F319" s="2">
        <f>VLOOKUP($E319,数据!$G:$J,3,0)</f>
        <v>16</v>
      </c>
      <c r="G319" s="2">
        <f>VLOOKUP($E319,数据!$G:$J,2,0)</f>
        <v>7100035</v>
      </c>
      <c r="H319" s="2">
        <f t="shared" si="23"/>
        <v>60</v>
      </c>
      <c r="I319" s="2">
        <v>6</v>
      </c>
      <c r="J319" s="2" t="b">
        <f>EXACT(VLOOKUP($E319,数据!$G:$J,4,0),D319)</f>
        <v>1</v>
      </c>
    </row>
    <row r="320" spans="1:10" x14ac:dyDescent="0.15">
      <c r="A320" s="2" t="str">
        <f t="shared" si="22"/>
        <v>52100603</v>
      </c>
      <c r="B320" s="2">
        <f t="shared" si="25"/>
        <v>60</v>
      </c>
      <c r="C320" s="2">
        <v>3</v>
      </c>
      <c r="D320" s="2" t="s">
        <v>25</v>
      </c>
      <c r="E320" s="2" t="s">
        <v>171</v>
      </c>
      <c r="F320" s="2">
        <f>VLOOKUP($E320,数据!$G:$J,3,0)</f>
        <v>16</v>
      </c>
      <c r="G320" s="2">
        <f>VLOOKUP($E320,数据!$G:$J,2,0)</f>
        <v>7100036</v>
      </c>
      <c r="H320" s="2">
        <f t="shared" si="23"/>
        <v>60</v>
      </c>
      <c r="I320" s="2">
        <v>6</v>
      </c>
      <c r="J320" s="2" t="b">
        <f>EXACT(VLOOKUP($E320,数据!$G:$J,4,0),D320)</f>
        <v>1</v>
      </c>
    </row>
    <row r="321" spans="1:10" x14ac:dyDescent="0.15">
      <c r="A321" s="2" t="str">
        <f t="shared" si="22"/>
        <v>52100604</v>
      </c>
      <c r="B321" s="2">
        <f t="shared" si="25"/>
        <v>60</v>
      </c>
      <c r="C321" s="2">
        <v>4</v>
      </c>
      <c r="D321" s="2" t="s">
        <v>20</v>
      </c>
      <c r="E321" s="2" t="s">
        <v>166</v>
      </c>
      <c r="F321" s="2">
        <f>VLOOKUP($E321,数据!$G:$J,3,0)</f>
        <v>16</v>
      </c>
      <c r="G321" s="2">
        <f>VLOOKUP($E321,数据!$G:$J,2,0)</f>
        <v>7100031</v>
      </c>
      <c r="H321" s="2">
        <f t="shared" si="23"/>
        <v>60</v>
      </c>
      <c r="I321" s="2">
        <v>6</v>
      </c>
      <c r="J321" s="2" t="b">
        <f>EXACT(VLOOKUP($E321,数据!$G:$J,4,0),D321)</f>
        <v>1</v>
      </c>
    </row>
    <row r="322" spans="1:10" x14ac:dyDescent="0.15">
      <c r="A322" s="2" t="str">
        <f t="shared" si="22"/>
        <v>52100604</v>
      </c>
      <c r="B322" s="2">
        <f t="shared" si="25"/>
        <v>60</v>
      </c>
      <c r="C322" s="2">
        <v>4</v>
      </c>
      <c r="D322" s="2" t="s">
        <v>21</v>
      </c>
      <c r="E322" s="2" t="s">
        <v>167</v>
      </c>
      <c r="F322" s="2">
        <f>VLOOKUP($E322,数据!$G:$J,3,0)</f>
        <v>16</v>
      </c>
      <c r="G322" s="2">
        <f>VLOOKUP($E322,数据!$G:$J,2,0)</f>
        <v>7100032</v>
      </c>
      <c r="H322" s="2">
        <f t="shared" si="23"/>
        <v>60</v>
      </c>
      <c r="I322" s="2">
        <v>6</v>
      </c>
      <c r="J322" s="2" t="b">
        <f>EXACT(VLOOKUP($E322,数据!$G:$J,4,0),D322)</f>
        <v>1</v>
      </c>
    </row>
    <row r="323" spans="1:10" x14ac:dyDescent="0.15">
      <c r="A323" s="2" t="str">
        <f t="shared" si="22"/>
        <v>52100604</v>
      </c>
      <c r="B323" s="2">
        <f t="shared" si="25"/>
        <v>60</v>
      </c>
      <c r="C323" s="2">
        <v>4</v>
      </c>
      <c r="D323" s="2" t="s">
        <v>22</v>
      </c>
      <c r="E323" s="2" t="s">
        <v>168</v>
      </c>
      <c r="F323" s="2">
        <f>VLOOKUP($E323,数据!$G:$J,3,0)</f>
        <v>16</v>
      </c>
      <c r="G323" s="2">
        <f>VLOOKUP($E323,数据!$G:$J,2,0)</f>
        <v>7100033</v>
      </c>
      <c r="H323" s="2">
        <f t="shared" si="23"/>
        <v>60</v>
      </c>
      <c r="I323" s="2">
        <v>6</v>
      </c>
      <c r="J323" s="2" t="b">
        <f>EXACT(VLOOKUP($E323,数据!$G:$J,4,0),D323)</f>
        <v>1</v>
      </c>
    </row>
    <row r="324" spans="1:10" x14ac:dyDescent="0.15">
      <c r="A324" s="2" t="str">
        <f t="shared" si="22"/>
        <v>52100604</v>
      </c>
      <c r="B324" s="2">
        <f t="shared" si="25"/>
        <v>60</v>
      </c>
      <c r="C324" s="2">
        <v>4</v>
      </c>
      <c r="D324" s="2" t="s">
        <v>23</v>
      </c>
      <c r="E324" s="2" t="s">
        <v>169</v>
      </c>
      <c r="F324" s="2">
        <f>VLOOKUP($E324,数据!$G:$J,3,0)</f>
        <v>16</v>
      </c>
      <c r="G324" s="2">
        <f>VLOOKUP($E324,数据!$G:$J,2,0)</f>
        <v>7100034</v>
      </c>
      <c r="H324" s="2">
        <f t="shared" si="23"/>
        <v>60</v>
      </c>
      <c r="I324" s="2">
        <v>6</v>
      </c>
      <c r="J324" s="2" t="b">
        <f>EXACT(VLOOKUP($E324,数据!$G:$J,4,0),D324)</f>
        <v>1</v>
      </c>
    </row>
    <row r="325" spans="1:10" x14ac:dyDescent="0.15">
      <c r="A325" s="2" t="str">
        <f t="shared" si="22"/>
        <v>52100604</v>
      </c>
      <c r="B325" s="2">
        <f t="shared" si="25"/>
        <v>60</v>
      </c>
      <c r="C325" s="2">
        <v>4</v>
      </c>
      <c r="D325" s="2" t="s">
        <v>24</v>
      </c>
      <c r="E325" s="2" t="s">
        <v>170</v>
      </c>
      <c r="F325" s="2">
        <f>VLOOKUP($E325,数据!$G:$J,3,0)</f>
        <v>16</v>
      </c>
      <c r="G325" s="2">
        <f>VLOOKUP($E325,数据!$G:$J,2,0)</f>
        <v>7100035</v>
      </c>
      <c r="H325" s="2">
        <f t="shared" si="23"/>
        <v>60</v>
      </c>
      <c r="I325" s="2">
        <v>6</v>
      </c>
      <c r="J325" s="2" t="b">
        <f>EXACT(VLOOKUP($E325,数据!$G:$J,4,0),D325)</f>
        <v>1</v>
      </c>
    </row>
    <row r="326" spans="1:10" x14ac:dyDescent="0.15">
      <c r="A326" s="2" t="str">
        <f t="shared" si="22"/>
        <v>52100604</v>
      </c>
      <c r="B326" s="2">
        <f t="shared" si="25"/>
        <v>60</v>
      </c>
      <c r="C326" s="2">
        <v>4</v>
      </c>
      <c r="D326" s="2" t="s">
        <v>25</v>
      </c>
      <c r="E326" s="2" t="s">
        <v>171</v>
      </c>
      <c r="F326" s="2">
        <f>VLOOKUP($E326,数据!$G:$J,3,0)</f>
        <v>16</v>
      </c>
      <c r="G326" s="2">
        <f>VLOOKUP($E326,数据!$G:$J,2,0)</f>
        <v>7100036</v>
      </c>
      <c r="H326" s="2">
        <f t="shared" si="23"/>
        <v>60</v>
      </c>
      <c r="I326" s="2">
        <v>6</v>
      </c>
      <c r="J326" s="2" t="b">
        <f>EXACT(VLOOKUP($E326,数据!$G:$J,4,0),D326)</f>
        <v>1</v>
      </c>
    </row>
    <row r="327" spans="1:10" x14ac:dyDescent="0.15">
      <c r="A327" s="2" t="str">
        <f t="shared" ref="A327:A390" si="26">52100&amp;B327&amp;C327</f>
        <v>52100605</v>
      </c>
      <c r="B327" s="2">
        <f t="shared" si="25"/>
        <v>60</v>
      </c>
      <c r="C327" s="2">
        <v>5</v>
      </c>
      <c r="D327" s="2" t="s">
        <v>20</v>
      </c>
      <c r="E327" s="2" t="s">
        <v>166</v>
      </c>
      <c r="F327" s="2">
        <f>VLOOKUP($E327,数据!$G:$J,3,0)</f>
        <v>16</v>
      </c>
      <c r="G327" s="2">
        <f>VLOOKUP($E327,数据!$G:$J,2,0)</f>
        <v>7100031</v>
      </c>
      <c r="H327" s="2">
        <f t="shared" si="23"/>
        <v>60</v>
      </c>
      <c r="I327" s="2">
        <v>6</v>
      </c>
      <c r="J327" s="2" t="b">
        <f>EXACT(VLOOKUP($E327,数据!$G:$J,4,0),D327)</f>
        <v>1</v>
      </c>
    </row>
    <row r="328" spans="1:10" x14ac:dyDescent="0.15">
      <c r="A328" s="2" t="str">
        <f t="shared" si="26"/>
        <v>52100605</v>
      </c>
      <c r="B328" s="2">
        <f t="shared" si="25"/>
        <v>60</v>
      </c>
      <c r="C328" s="2">
        <v>5</v>
      </c>
      <c r="D328" s="2" t="s">
        <v>21</v>
      </c>
      <c r="E328" s="2" t="s">
        <v>167</v>
      </c>
      <c r="F328" s="2">
        <f>VLOOKUP($E328,数据!$G:$J,3,0)</f>
        <v>16</v>
      </c>
      <c r="G328" s="2">
        <f>VLOOKUP($E328,数据!$G:$J,2,0)</f>
        <v>7100032</v>
      </c>
      <c r="H328" s="2">
        <f t="shared" si="23"/>
        <v>60</v>
      </c>
      <c r="I328" s="2">
        <v>6</v>
      </c>
      <c r="J328" s="2" t="b">
        <f>EXACT(VLOOKUP($E328,数据!$G:$J,4,0),D328)</f>
        <v>1</v>
      </c>
    </row>
    <row r="329" spans="1:10" x14ac:dyDescent="0.15">
      <c r="A329" s="2" t="str">
        <f t="shared" si="26"/>
        <v>52100605</v>
      </c>
      <c r="B329" s="2">
        <f t="shared" si="25"/>
        <v>60</v>
      </c>
      <c r="C329" s="2">
        <v>5</v>
      </c>
      <c r="D329" s="2" t="s">
        <v>22</v>
      </c>
      <c r="E329" s="2" t="s">
        <v>168</v>
      </c>
      <c r="F329" s="2">
        <f>VLOOKUP($E329,数据!$G:$J,3,0)</f>
        <v>16</v>
      </c>
      <c r="G329" s="2">
        <f>VLOOKUP($E329,数据!$G:$J,2,0)</f>
        <v>7100033</v>
      </c>
      <c r="H329" s="2">
        <f t="shared" si="23"/>
        <v>60</v>
      </c>
      <c r="I329" s="2">
        <v>6</v>
      </c>
      <c r="J329" s="2" t="b">
        <f>EXACT(VLOOKUP($E329,数据!$G:$J,4,0),D329)</f>
        <v>1</v>
      </c>
    </row>
    <row r="330" spans="1:10" x14ac:dyDescent="0.15">
      <c r="A330" s="2" t="str">
        <f t="shared" si="26"/>
        <v>52100605</v>
      </c>
      <c r="B330" s="2">
        <f t="shared" si="25"/>
        <v>60</v>
      </c>
      <c r="C330" s="2">
        <v>5</v>
      </c>
      <c r="D330" s="2" t="s">
        <v>23</v>
      </c>
      <c r="E330" s="2" t="s">
        <v>169</v>
      </c>
      <c r="F330" s="2">
        <f>VLOOKUP($E330,数据!$G:$J,3,0)</f>
        <v>16</v>
      </c>
      <c r="G330" s="2">
        <f>VLOOKUP($E330,数据!$G:$J,2,0)</f>
        <v>7100034</v>
      </c>
      <c r="H330" s="2">
        <f t="shared" si="23"/>
        <v>60</v>
      </c>
      <c r="I330" s="2">
        <v>6</v>
      </c>
      <c r="J330" s="2" t="b">
        <f>EXACT(VLOOKUP($E330,数据!$G:$J,4,0),D330)</f>
        <v>1</v>
      </c>
    </row>
    <row r="331" spans="1:10" x14ac:dyDescent="0.15">
      <c r="A331" s="2" t="str">
        <f t="shared" si="26"/>
        <v>52100605</v>
      </c>
      <c r="B331" s="2">
        <f t="shared" si="25"/>
        <v>60</v>
      </c>
      <c r="C331" s="2">
        <v>5</v>
      </c>
      <c r="D331" s="2" t="s">
        <v>24</v>
      </c>
      <c r="E331" s="2" t="s">
        <v>170</v>
      </c>
      <c r="F331" s="2">
        <f>VLOOKUP($E331,数据!$G:$J,3,0)</f>
        <v>16</v>
      </c>
      <c r="G331" s="2">
        <f>VLOOKUP($E331,数据!$G:$J,2,0)</f>
        <v>7100035</v>
      </c>
      <c r="H331" s="2">
        <f t="shared" si="23"/>
        <v>60</v>
      </c>
      <c r="I331" s="2">
        <v>6</v>
      </c>
      <c r="J331" s="2" t="b">
        <f>EXACT(VLOOKUP($E331,数据!$G:$J,4,0),D331)</f>
        <v>1</v>
      </c>
    </row>
    <row r="332" spans="1:10" x14ac:dyDescent="0.15">
      <c r="A332" s="2" t="str">
        <f t="shared" si="26"/>
        <v>52100605</v>
      </c>
      <c r="B332" s="2">
        <f t="shared" si="25"/>
        <v>60</v>
      </c>
      <c r="C332" s="2">
        <v>5</v>
      </c>
      <c r="D332" s="2" t="s">
        <v>25</v>
      </c>
      <c r="E332" s="2" t="s">
        <v>171</v>
      </c>
      <c r="F332" s="2">
        <f>VLOOKUP($E332,数据!$G:$J,3,0)</f>
        <v>16</v>
      </c>
      <c r="G332" s="2">
        <f>VLOOKUP($E332,数据!$G:$J,2,0)</f>
        <v>7100036</v>
      </c>
      <c r="H332" s="2">
        <f t="shared" si="23"/>
        <v>60</v>
      </c>
      <c r="I332" s="2">
        <v>6</v>
      </c>
      <c r="J332" s="2" t="b">
        <f>EXACT(VLOOKUP($E332,数据!$G:$J,4,0),D332)</f>
        <v>1</v>
      </c>
    </row>
    <row r="333" spans="1:10" x14ac:dyDescent="0.15">
      <c r="A333" s="2" t="str">
        <f t="shared" si="26"/>
        <v>52100651</v>
      </c>
      <c r="B333" s="2">
        <f>B303+5</f>
        <v>65</v>
      </c>
      <c r="C333" s="2">
        <v>1</v>
      </c>
      <c r="D333" s="2" t="s">
        <v>20</v>
      </c>
      <c r="E333" s="2" t="s">
        <v>166</v>
      </c>
      <c r="F333" s="2">
        <f>VLOOKUP($E333,数据!$G:$J,3,0)</f>
        <v>16</v>
      </c>
      <c r="G333" s="2">
        <f>VLOOKUP($E333,数据!$G:$J,2,0)</f>
        <v>7100031</v>
      </c>
      <c r="H333" s="2">
        <f t="shared" si="23"/>
        <v>65</v>
      </c>
      <c r="I333" s="2">
        <v>6</v>
      </c>
      <c r="J333" s="2" t="b">
        <f>EXACT(VLOOKUP($E333,数据!$G:$J,4,0),D333)</f>
        <v>1</v>
      </c>
    </row>
    <row r="334" spans="1:10" x14ac:dyDescent="0.15">
      <c r="A334" s="2" t="str">
        <f t="shared" si="26"/>
        <v>52100651</v>
      </c>
      <c r="B334" s="2">
        <f t="shared" ref="B334:B362" si="27">B304+5</f>
        <v>65</v>
      </c>
      <c r="C334" s="2">
        <v>1</v>
      </c>
      <c r="D334" s="2" t="s">
        <v>21</v>
      </c>
      <c r="E334" s="2" t="s">
        <v>167</v>
      </c>
      <c r="F334" s="2">
        <f>VLOOKUP($E334,数据!$G:$J,3,0)</f>
        <v>16</v>
      </c>
      <c r="G334" s="2">
        <f>VLOOKUP($E334,数据!$G:$J,2,0)</f>
        <v>7100032</v>
      </c>
      <c r="H334" s="2">
        <f t="shared" si="23"/>
        <v>65</v>
      </c>
      <c r="I334" s="2">
        <v>6</v>
      </c>
      <c r="J334" s="2" t="b">
        <f>EXACT(VLOOKUP($E334,数据!$G:$J,4,0),D334)</f>
        <v>1</v>
      </c>
    </row>
    <row r="335" spans="1:10" x14ac:dyDescent="0.15">
      <c r="A335" s="2" t="str">
        <f t="shared" si="26"/>
        <v>52100651</v>
      </c>
      <c r="B335" s="2">
        <f t="shared" si="27"/>
        <v>65</v>
      </c>
      <c r="C335" s="2">
        <v>1</v>
      </c>
      <c r="D335" s="2" t="s">
        <v>22</v>
      </c>
      <c r="E335" s="2" t="s">
        <v>168</v>
      </c>
      <c r="F335" s="2">
        <f>VLOOKUP($E335,数据!$G:$J,3,0)</f>
        <v>16</v>
      </c>
      <c r="G335" s="2">
        <f>VLOOKUP($E335,数据!$G:$J,2,0)</f>
        <v>7100033</v>
      </c>
      <c r="H335" s="2">
        <f t="shared" ref="H335:H398" si="28">B335</f>
        <v>65</v>
      </c>
      <c r="I335" s="2">
        <v>6</v>
      </c>
      <c r="J335" s="2" t="b">
        <f>EXACT(VLOOKUP($E335,数据!$G:$J,4,0),D335)</f>
        <v>1</v>
      </c>
    </row>
    <row r="336" spans="1:10" x14ac:dyDescent="0.15">
      <c r="A336" s="2" t="str">
        <f t="shared" si="26"/>
        <v>52100651</v>
      </c>
      <c r="B336" s="2">
        <f t="shared" si="27"/>
        <v>65</v>
      </c>
      <c r="C336" s="2">
        <v>1</v>
      </c>
      <c r="D336" s="2" t="s">
        <v>23</v>
      </c>
      <c r="E336" s="2" t="s">
        <v>169</v>
      </c>
      <c r="F336" s="2">
        <f>VLOOKUP($E336,数据!$G:$J,3,0)</f>
        <v>16</v>
      </c>
      <c r="G336" s="2">
        <f>VLOOKUP($E336,数据!$G:$J,2,0)</f>
        <v>7100034</v>
      </c>
      <c r="H336" s="2">
        <f t="shared" si="28"/>
        <v>65</v>
      </c>
      <c r="I336" s="2">
        <v>6</v>
      </c>
      <c r="J336" s="2" t="b">
        <f>EXACT(VLOOKUP($E336,数据!$G:$J,4,0),D336)</f>
        <v>1</v>
      </c>
    </row>
    <row r="337" spans="1:10" x14ac:dyDescent="0.15">
      <c r="A337" s="2" t="str">
        <f t="shared" si="26"/>
        <v>52100651</v>
      </c>
      <c r="B337" s="2">
        <f t="shared" si="27"/>
        <v>65</v>
      </c>
      <c r="C337" s="2">
        <v>1</v>
      </c>
      <c r="D337" s="2" t="s">
        <v>24</v>
      </c>
      <c r="E337" s="2" t="s">
        <v>170</v>
      </c>
      <c r="F337" s="2">
        <f>VLOOKUP($E337,数据!$G:$J,3,0)</f>
        <v>16</v>
      </c>
      <c r="G337" s="2">
        <f>VLOOKUP($E337,数据!$G:$J,2,0)</f>
        <v>7100035</v>
      </c>
      <c r="H337" s="2">
        <f t="shared" si="28"/>
        <v>65</v>
      </c>
      <c r="I337" s="2">
        <v>6</v>
      </c>
      <c r="J337" s="2" t="b">
        <f>EXACT(VLOOKUP($E337,数据!$G:$J,4,0),D337)</f>
        <v>1</v>
      </c>
    </row>
    <row r="338" spans="1:10" x14ac:dyDescent="0.15">
      <c r="A338" s="2" t="str">
        <f t="shared" si="26"/>
        <v>52100651</v>
      </c>
      <c r="B338" s="2">
        <f t="shared" si="27"/>
        <v>65</v>
      </c>
      <c r="C338" s="2">
        <v>1</v>
      </c>
      <c r="D338" s="2" t="s">
        <v>25</v>
      </c>
      <c r="E338" s="2" t="s">
        <v>171</v>
      </c>
      <c r="F338" s="2">
        <f>VLOOKUP($E338,数据!$G:$J,3,0)</f>
        <v>16</v>
      </c>
      <c r="G338" s="2">
        <f>VLOOKUP($E338,数据!$G:$J,2,0)</f>
        <v>7100036</v>
      </c>
      <c r="H338" s="2">
        <f t="shared" si="28"/>
        <v>65</v>
      </c>
      <c r="I338" s="2">
        <v>6</v>
      </c>
      <c r="J338" s="2" t="b">
        <f>EXACT(VLOOKUP($E338,数据!$G:$J,4,0),D338)</f>
        <v>1</v>
      </c>
    </row>
    <row r="339" spans="1:10" x14ac:dyDescent="0.15">
      <c r="A339" s="2" t="str">
        <f t="shared" si="26"/>
        <v>52100652</v>
      </c>
      <c r="B339" s="2">
        <f t="shared" si="27"/>
        <v>65</v>
      </c>
      <c r="C339" s="2">
        <v>2</v>
      </c>
      <c r="D339" s="2" t="s">
        <v>20</v>
      </c>
      <c r="E339" s="2" t="s">
        <v>166</v>
      </c>
      <c r="F339" s="2">
        <f>VLOOKUP($E339,数据!$G:$J,3,0)</f>
        <v>16</v>
      </c>
      <c r="G339" s="2">
        <f>VLOOKUP($E339,数据!$G:$J,2,0)</f>
        <v>7100031</v>
      </c>
      <c r="H339" s="2">
        <f t="shared" si="28"/>
        <v>65</v>
      </c>
      <c r="I339" s="2">
        <v>6</v>
      </c>
      <c r="J339" s="2" t="b">
        <f>EXACT(VLOOKUP($E339,数据!$G:$J,4,0),D339)</f>
        <v>1</v>
      </c>
    </row>
    <row r="340" spans="1:10" x14ac:dyDescent="0.15">
      <c r="A340" s="2" t="str">
        <f t="shared" si="26"/>
        <v>52100652</v>
      </c>
      <c r="B340" s="2">
        <f t="shared" si="27"/>
        <v>65</v>
      </c>
      <c r="C340" s="2">
        <v>2</v>
      </c>
      <c r="D340" s="2" t="s">
        <v>21</v>
      </c>
      <c r="E340" s="2" t="s">
        <v>167</v>
      </c>
      <c r="F340" s="2">
        <f>VLOOKUP($E340,数据!$G:$J,3,0)</f>
        <v>16</v>
      </c>
      <c r="G340" s="2">
        <f>VLOOKUP($E340,数据!$G:$J,2,0)</f>
        <v>7100032</v>
      </c>
      <c r="H340" s="2">
        <f t="shared" si="28"/>
        <v>65</v>
      </c>
      <c r="I340" s="2">
        <v>6</v>
      </c>
      <c r="J340" s="2" t="b">
        <f>EXACT(VLOOKUP($E340,数据!$G:$J,4,0),D340)</f>
        <v>1</v>
      </c>
    </row>
    <row r="341" spans="1:10" x14ac:dyDescent="0.15">
      <c r="A341" s="2" t="str">
        <f t="shared" si="26"/>
        <v>52100652</v>
      </c>
      <c r="B341" s="2">
        <f t="shared" si="27"/>
        <v>65</v>
      </c>
      <c r="C341" s="2">
        <v>2</v>
      </c>
      <c r="D341" s="2" t="s">
        <v>22</v>
      </c>
      <c r="E341" s="2" t="s">
        <v>168</v>
      </c>
      <c r="F341" s="2">
        <f>VLOOKUP($E341,数据!$G:$J,3,0)</f>
        <v>16</v>
      </c>
      <c r="G341" s="2">
        <f>VLOOKUP($E341,数据!$G:$J,2,0)</f>
        <v>7100033</v>
      </c>
      <c r="H341" s="2">
        <f t="shared" si="28"/>
        <v>65</v>
      </c>
      <c r="I341" s="2">
        <v>6</v>
      </c>
      <c r="J341" s="2" t="b">
        <f>EXACT(VLOOKUP($E341,数据!$G:$J,4,0),D341)</f>
        <v>1</v>
      </c>
    </row>
    <row r="342" spans="1:10" x14ac:dyDescent="0.15">
      <c r="A342" s="2" t="str">
        <f t="shared" si="26"/>
        <v>52100652</v>
      </c>
      <c r="B342" s="2">
        <f t="shared" si="27"/>
        <v>65</v>
      </c>
      <c r="C342" s="2">
        <v>2</v>
      </c>
      <c r="D342" s="2" t="s">
        <v>23</v>
      </c>
      <c r="E342" s="2" t="s">
        <v>169</v>
      </c>
      <c r="F342" s="2">
        <f>VLOOKUP($E342,数据!$G:$J,3,0)</f>
        <v>16</v>
      </c>
      <c r="G342" s="2">
        <f>VLOOKUP($E342,数据!$G:$J,2,0)</f>
        <v>7100034</v>
      </c>
      <c r="H342" s="2">
        <f t="shared" si="28"/>
        <v>65</v>
      </c>
      <c r="I342" s="2">
        <v>6</v>
      </c>
      <c r="J342" s="2" t="b">
        <f>EXACT(VLOOKUP($E342,数据!$G:$J,4,0),D342)</f>
        <v>1</v>
      </c>
    </row>
    <row r="343" spans="1:10" x14ac:dyDescent="0.15">
      <c r="A343" s="2" t="str">
        <f t="shared" si="26"/>
        <v>52100652</v>
      </c>
      <c r="B343" s="2">
        <f t="shared" si="27"/>
        <v>65</v>
      </c>
      <c r="C343" s="2">
        <v>2</v>
      </c>
      <c r="D343" s="2" t="s">
        <v>24</v>
      </c>
      <c r="E343" s="2" t="s">
        <v>170</v>
      </c>
      <c r="F343" s="2">
        <f>VLOOKUP($E343,数据!$G:$J,3,0)</f>
        <v>16</v>
      </c>
      <c r="G343" s="2">
        <f>VLOOKUP($E343,数据!$G:$J,2,0)</f>
        <v>7100035</v>
      </c>
      <c r="H343" s="2">
        <f t="shared" si="28"/>
        <v>65</v>
      </c>
      <c r="I343" s="2">
        <v>6</v>
      </c>
      <c r="J343" s="2" t="b">
        <f>EXACT(VLOOKUP($E343,数据!$G:$J,4,0),D343)</f>
        <v>1</v>
      </c>
    </row>
    <row r="344" spans="1:10" x14ac:dyDescent="0.15">
      <c r="A344" s="2" t="str">
        <f t="shared" si="26"/>
        <v>52100652</v>
      </c>
      <c r="B344" s="2">
        <f t="shared" si="27"/>
        <v>65</v>
      </c>
      <c r="C344" s="2">
        <v>2</v>
      </c>
      <c r="D344" s="2" t="s">
        <v>25</v>
      </c>
      <c r="E344" s="2" t="s">
        <v>171</v>
      </c>
      <c r="F344" s="2">
        <f>VLOOKUP($E344,数据!$G:$J,3,0)</f>
        <v>16</v>
      </c>
      <c r="G344" s="2">
        <f>VLOOKUP($E344,数据!$G:$J,2,0)</f>
        <v>7100036</v>
      </c>
      <c r="H344" s="2">
        <f t="shared" si="28"/>
        <v>65</v>
      </c>
      <c r="I344" s="2">
        <v>6</v>
      </c>
      <c r="J344" s="2" t="b">
        <f>EXACT(VLOOKUP($E344,数据!$G:$J,4,0),D344)</f>
        <v>1</v>
      </c>
    </row>
    <row r="345" spans="1:10" x14ac:dyDescent="0.15">
      <c r="A345" s="2" t="str">
        <f t="shared" si="26"/>
        <v>52100653</v>
      </c>
      <c r="B345" s="2">
        <f t="shared" si="27"/>
        <v>65</v>
      </c>
      <c r="C345" s="2">
        <v>3</v>
      </c>
      <c r="D345" s="2" t="s">
        <v>20</v>
      </c>
      <c r="E345" s="2" t="s">
        <v>166</v>
      </c>
      <c r="F345" s="2">
        <f>VLOOKUP($E345,数据!$G:$J,3,0)</f>
        <v>16</v>
      </c>
      <c r="G345" s="2">
        <f>VLOOKUP($E345,数据!$G:$J,2,0)</f>
        <v>7100031</v>
      </c>
      <c r="H345" s="2">
        <f t="shared" si="28"/>
        <v>65</v>
      </c>
      <c r="I345" s="2">
        <v>6</v>
      </c>
      <c r="J345" s="2" t="b">
        <f>EXACT(VLOOKUP($E345,数据!$G:$J,4,0),D345)</f>
        <v>1</v>
      </c>
    </row>
    <row r="346" spans="1:10" x14ac:dyDescent="0.15">
      <c r="A346" s="2" t="str">
        <f t="shared" si="26"/>
        <v>52100653</v>
      </c>
      <c r="B346" s="2">
        <f t="shared" si="27"/>
        <v>65</v>
      </c>
      <c r="C346" s="2">
        <v>3</v>
      </c>
      <c r="D346" s="2" t="s">
        <v>21</v>
      </c>
      <c r="E346" s="2" t="s">
        <v>167</v>
      </c>
      <c r="F346" s="2">
        <f>VLOOKUP($E346,数据!$G:$J,3,0)</f>
        <v>16</v>
      </c>
      <c r="G346" s="2">
        <f>VLOOKUP($E346,数据!$G:$J,2,0)</f>
        <v>7100032</v>
      </c>
      <c r="H346" s="2">
        <f t="shared" si="28"/>
        <v>65</v>
      </c>
      <c r="I346" s="2">
        <v>6</v>
      </c>
      <c r="J346" s="2" t="b">
        <f>EXACT(VLOOKUP($E346,数据!$G:$J,4,0),D346)</f>
        <v>1</v>
      </c>
    </row>
    <row r="347" spans="1:10" x14ac:dyDescent="0.15">
      <c r="A347" s="2" t="str">
        <f t="shared" si="26"/>
        <v>52100653</v>
      </c>
      <c r="B347" s="2">
        <f t="shared" si="27"/>
        <v>65</v>
      </c>
      <c r="C347" s="2">
        <v>3</v>
      </c>
      <c r="D347" s="2" t="s">
        <v>22</v>
      </c>
      <c r="E347" s="2" t="s">
        <v>168</v>
      </c>
      <c r="F347" s="2">
        <f>VLOOKUP($E347,数据!$G:$J,3,0)</f>
        <v>16</v>
      </c>
      <c r="G347" s="2">
        <f>VLOOKUP($E347,数据!$G:$J,2,0)</f>
        <v>7100033</v>
      </c>
      <c r="H347" s="2">
        <f t="shared" si="28"/>
        <v>65</v>
      </c>
      <c r="I347" s="2">
        <v>6</v>
      </c>
      <c r="J347" s="2" t="b">
        <f>EXACT(VLOOKUP($E347,数据!$G:$J,4,0),D347)</f>
        <v>1</v>
      </c>
    </row>
    <row r="348" spans="1:10" x14ac:dyDescent="0.15">
      <c r="A348" s="2" t="str">
        <f t="shared" si="26"/>
        <v>52100653</v>
      </c>
      <c r="B348" s="2">
        <f t="shared" si="27"/>
        <v>65</v>
      </c>
      <c r="C348" s="2">
        <v>3</v>
      </c>
      <c r="D348" s="2" t="s">
        <v>23</v>
      </c>
      <c r="E348" s="2" t="s">
        <v>169</v>
      </c>
      <c r="F348" s="2">
        <f>VLOOKUP($E348,数据!$G:$J,3,0)</f>
        <v>16</v>
      </c>
      <c r="G348" s="2">
        <f>VLOOKUP($E348,数据!$G:$J,2,0)</f>
        <v>7100034</v>
      </c>
      <c r="H348" s="2">
        <f t="shared" si="28"/>
        <v>65</v>
      </c>
      <c r="I348" s="2">
        <v>6</v>
      </c>
      <c r="J348" s="2" t="b">
        <f>EXACT(VLOOKUP($E348,数据!$G:$J,4,0),D348)</f>
        <v>1</v>
      </c>
    </row>
    <row r="349" spans="1:10" x14ac:dyDescent="0.15">
      <c r="A349" s="2" t="str">
        <f t="shared" si="26"/>
        <v>52100653</v>
      </c>
      <c r="B349" s="2">
        <f t="shared" si="27"/>
        <v>65</v>
      </c>
      <c r="C349" s="2">
        <v>3</v>
      </c>
      <c r="D349" s="2" t="s">
        <v>24</v>
      </c>
      <c r="E349" s="2" t="s">
        <v>170</v>
      </c>
      <c r="F349" s="2">
        <f>VLOOKUP($E349,数据!$G:$J,3,0)</f>
        <v>16</v>
      </c>
      <c r="G349" s="2">
        <f>VLOOKUP($E349,数据!$G:$J,2,0)</f>
        <v>7100035</v>
      </c>
      <c r="H349" s="2">
        <f t="shared" si="28"/>
        <v>65</v>
      </c>
      <c r="I349" s="2">
        <v>6</v>
      </c>
      <c r="J349" s="2" t="b">
        <f>EXACT(VLOOKUP($E349,数据!$G:$J,4,0),D349)</f>
        <v>1</v>
      </c>
    </row>
    <row r="350" spans="1:10" x14ac:dyDescent="0.15">
      <c r="A350" s="2" t="str">
        <f t="shared" si="26"/>
        <v>52100653</v>
      </c>
      <c r="B350" s="2">
        <f t="shared" si="27"/>
        <v>65</v>
      </c>
      <c r="C350" s="2">
        <v>3</v>
      </c>
      <c r="D350" s="2" t="s">
        <v>25</v>
      </c>
      <c r="E350" s="2" t="s">
        <v>171</v>
      </c>
      <c r="F350" s="2">
        <f>VLOOKUP($E350,数据!$G:$J,3,0)</f>
        <v>16</v>
      </c>
      <c r="G350" s="2">
        <f>VLOOKUP($E350,数据!$G:$J,2,0)</f>
        <v>7100036</v>
      </c>
      <c r="H350" s="2">
        <f t="shared" si="28"/>
        <v>65</v>
      </c>
      <c r="I350" s="2">
        <v>6</v>
      </c>
      <c r="J350" s="2" t="b">
        <f>EXACT(VLOOKUP($E350,数据!$G:$J,4,0),D350)</f>
        <v>1</v>
      </c>
    </row>
    <row r="351" spans="1:10" x14ac:dyDescent="0.15">
      <c r="A351" s="2" t="str">
        <f t="shared" si="26"/>
        <v>52100654</v>
      </c>
      <c r="B351" s="2">
        <f t="shared" si="27"/>
        <v>65</v>
      </c>
      <c r="C351" s="2">
        <v>4</v>
      </c>
      <c r="D351" s="2" t="s">
        <v>20</v>
      </c>
      <c r="E351" s="2" t="s">
        <v>166</v>
      </c>
      <c r="F351" s="2">
        <f>VLOOKUP($E351,数据!$G:$J,3,0)</f>
        <v>16</v>
      </c>
      <c r="G351" s="2">
        <f>VLOOKUP($E351,数据!$G:$J,2,0)</f>
        <v>7100031</v>
      </c>
      <c r="H351" s="2">
        <f t="shared" si="28"/>
        <v>65</v>
      </c>
      <c r="I351" s="2">
        <v>6</v>
      </c>
      <c r="J351" s="2" t="b">
        <f>EXACT(VLOOKUP($E351,数据!$G:$J,4,0),D351)</f>
        <v>1</v>
      </c>
    </row>
    <row r="352" spans="1:10" x14ac:dyDescent="0.15">
      <c r="A352" s="2" t="str">
        <f t="shared" si="26"/>
        <v>52100654</v>
      </c>
      <c r="B352" s="2">
        <f t="shared" si="27"/>
        <v>65</v>
      </c>
      <c r="C352" s="2">
        <v>4</v>
      </c>
      <c r="D352" s="2" t="s">
        <v>21</v>
      </c>
      <c r="E352" s="2" t="s">
        <v>167</v>
      </c>
      <c r="F352" s="2">
        <f>VLOOKUP($E352,数据!$G:$J,3,0)</f>
        <v>16</v>
      </c>
      <c r="G352" s="2">
        <f>VLOOKUP($E352,数据!$G:$J,2,0)</f>
        <v>7100032</v>
      </c>
      <c r="H352" s="2">
        <f t="shared" si="28"/>
        <v>65</v>
      </c>
      <c r="I352" s="2">
        <v>6</v>
      </c>
      <c r="J352" s="2" t="b">
        <f>EXACT(VLOOKUP($E352,数据!$G:$J,4,0),D352)</f>
        <v>1</v>
      </c>
    </row>
    <row r="353" spans="1:10" x14ac:dyDescent="0.15">
      <c r="A353" s="2" t="str">
        <f t="shared" si="26"/>
        <v>52100654</v>
      </c>
      <c r="B353" s="2">
        <f t="shared" si="27"/>
        <v>65</v>
      </c>
      <c r="C353" s="2">
        <v>4</v>
      </c>
      <c r="D353" s="2" t="s">
        <v>22</v>
      </c>
      <c r="E353" s="2" t="s">
        <v>168</v>
      </c>
      <c r="F353" s="2">
        <f>VLOOKUP($E353,数据!$G:$J,3,0)</f>
        <v>16</v>
      </c>
      <c r="G353" s="2">
        <f>VLOOKUP($E353,数据!$G:$J,2,0)</f>
        <v>7100033</v>
      </c>
      <c r="H353" s="2">
        <f t="shared" si="28"/>
        <v>65</v>
      </c>
      <c r="I353" s="2">
        <v>6</v>
      </c>
      <c r="J353" s="2" t="b">
        <f>EXACT(VLOOKUP($E353,数据!$G:$J,4,0),D353)</f>
        <v>1</v>
      </c>
    </row>
    <row r="354" spans="1:10" x14ac:dyDescent="0.15">
      <c r="A354" s="2" t="str">
        <f t="shared" si="26"/>
        <v>52100654</v>
      </c>
      <c r="B354" s="2">
        <f t="shared" si="27"/>
        <v>65</v>
      </c>
      <c r="C354" s="2">
        <v>4</v>
      </c>
      <c r="D354" s="2" t="s">
        <v>23</v>
      </c>
      <c r="E354" s="2" t="s">
        <v>169</v>
      </c>
      <c r="F354" s="2">
        <f>VLOOKUP($E354,数据!$G:$J,3,0)</f>
        <v>16</v>
      </c>
      <c r="G354" s="2">
        <f>VLOOKUP($E354,数据!$G:$J,2,0)</f>
        <v>7100034</v>
      </c>
      <c r="H354" s="2">
        <f t="shared" si="28"/>
        <v>65</v>
      </c>
      <c r="I354" s="2">
        <v>6</v>
      </c>
      <c r="J354" s="2" t="b">
        <f>EXACT(VLOOKUP($E354,数据!$G:$J,4,0),D354)</f>
        <v>1</v>
      </c>
    </row>
    <row r="355" spans="1:10" x14ac:dyDescent="0.15">
      <c r="A355" s="2" t="str">
        <f t="shared" si="26"/>
        <v>52100654</v>
      </c>
      <c r="B355" s="2">
        <f t="shared" si="27"/>
        <v>65</v>
      </c>
      <c r="C355" s="2">
        <v>4</v>
      </c>
      <c r="D355" s="2" t="s">
        <v>24</v>
      </c>
      <c r="E355" s="2" t="s">
        <v>170</v>
      </c>
      <c r="F355" s="2">
        <f>VLOOKUP($E355,数据!$G:$J,3,0)</f>
        <v>16</v>
      </c>
      <c r="G355" s="2">
        <f>VLOOKUP($E355,数据!$G:$J,2,0)</f>
        <v>7100035</v>
      </c>
      <c r="H355" s="2">
        <f t="shared" si="28"/>
        <v>65</v>
      </c>
      <c r="I355" s="2">
        <v>6</v>
      </c>
      <c r="J355" s="2" t="b">
        <f>EXACT(VLOOKUP($E355,数据!$G:$J,4,0),D355)</f>
        <v>1</v>
      </c>
    </row>
    <row r="356" spans="1:10" x14ac:dyDescent="0.15">
      <c r="A356" s="2" t="str">
        <f t="shared" si="26"/>
        <v>52100654</v>
      </c>
      <c r="B356" s="2">
        <f t="shared" si="27"/>
        <v>65</v>
      </c>
      <c r="C356" s="2">
        <v>4</v>
      </c>
      <c r="D356" s="2" t="s">
        <v>25</v>
      </c>
      <c r="E356" s="2" t="s">
        <v>171</v>
      </c>
      <c r="F356" s="2">
        <f>VLOOKUP($E356,数据!$G:$J,3,0)</f>
        <v>16</v>
      </c>
      <c r="G356" s="2">
        <f>VLOOKUP($E356,数据!$G:$J,2,0)</f>
        <v>7100036</v>
      </c>
      <c r="H356" s="2">
        <f t="shared" si="28"/>
        <v>65</v>
      </c>
      <c r="I356" s="2">
        <v>6</v>
      </c>
      <c r="J356" s="2" t="b">
        <f>EXACT(VLOOKUP($E356,数据!$G:$J,4,0),D356)</f>
        <v>1</v>
      </c>
    </row>
    <row r="357" spans="1:10" x14ac:dyDescent="0.15">
      <c r="A357" s="2" t="str">
        <f t="shared" si="26"/>
        <v>52100655</v>
      </c>
      <c r="B357" s="2">
        <f t="shared" si="27"/>
        <v>65</v>
      </c>
      <c r="C357" s="2">
        <v>5</v>
      </c>
      <c r="D357" s="2" t="s">
        <v>20</v>
      </c>
      <c r="E357" s="2" t="s">
        <v>166</v>
      </c>
      <c r="F357" s="2">
        <f>VLOOKUP($E357,数据!$G:$J,3,0)</f>
        <v>16</v>
      </c>
      <c r="G357" s="2">
        <f>VLOOKUP($E357,数据!$G:$J,2,0)</f>
        <v>7100031</v>
      </c>
      <c r="H357" s="2">
        <f t="shared" si="28"/>
        <v>65</v>
      </c>
      <c r="I357" s="2">
        <v>6</v>
      </c>
      <c r="J357" s="2" t="b">
        <f>EXACT(VLOOKUP($E357,数据!$G:$J,4,0),D357)</f>
        <v>1</v>
      </c>
    </row>
    <row r="358" spans="1:10" x14ac:dyDescent="0.15">
      <c r="A358" s="2" t="str">
        <f t="shared" si="26"/>
        <v>52100655</v>
      </c>
      <c r="B358" s="2">
        <f t="shared" si="27"/>
        <v>65</v>
      </c>
      <c r="C358" s="2">
        <v>5</v>
      </c>
      <c r="D358" s="2" t="s">
        <v>21</v>
      </c>
      <c r="E358" s="2" t="s">
        <v>167</v>
      </c>
      <c r="F358" s="2">
        <f>VLOOKUP($E358,数据!$G:$J,3,0)</f>
        <v>16</v>
      </c>
      <c r="G358" s="2">
        <f>VLOOKUP($E358,数据!$G:$J,2,0)</f>
        <v>7100032</v>
      </c>
      <c r="H358" s="2">
        <f t="shared" si="28"/>
        <v>65</v>
      </c>
      <c r="I358" s="2">
        <v>6</v>
      </c>
      <c r="J358" s="2" t="b">
        <f>EXACT(VLOOKUP($E358,数据!$G:$J,4,0),D358)</f>
        <v>1</v>
      </c>
    </row>
    <row r="359" spans="1:10" x14ac:dyDescent="0.15">
      <c r="A359" s="2" t="str">
        <f t="shared" si="26"/>
        <v>52100655</v>
      </c>
      <c r="B359" s="2">
        <f t="shared" si="27"/>
        <v>65</v>
      </c>
      <c r="C359" s="2">
        <v>5</v>
      </c>
      <c r="D359" s="2" t="s">
        <v>22</v>
      </c>
      <c r="E359" s="2" t="s">
        <v>168</v>
      </c>
      <c r="F359" s="2">
        <f>VLOOKUP($E359,数据!$G:$J,3,0)</f>
        <v>16</v>
      </c>
      <c r="G359" s="2">
        <f>VLOOKUP($E359,数据!$G:$J,2,0)</f>
        <v>7100033</v>
      </c>
      <c r="H359" s="2">
        <f t="shared" si="28"/>
        <v>65</v>
      </c>
      <c r="I359" s="2">
        <v>6</v>
      </c>
      <c r="J359" s="2" t="b">
        <f>EXACT(VLOOKUP($E359,数据!$G:$J,4,0),D359)</f>
        <v>1</v>
      </c>
    </row>
    <row r="360" spans="1:10" x14ac:dyDescent="0.15">
      <c r="A360" s="2" t="str">
        <f t="shared" si="26"/>
        <v>52100655</v>
      </c>
      <c r="B360" s="2">
        <f t="shared" si="27"/>
        <v>65</v>
      </c>
      <c r="C360" s="2">
        <v>5</v>
      </c>
      <c r="D360" s="2" t="s">
        <v>23</v>
      </c>
      <c r="E360" s="2" t="s">
        <v>169</v>
      </c>
      <c r="F360" s="2">
        <f>VLOOKUP($E360,数据!$G:$J,3,0)</f>
        <v>16</v>
      </c>
      <c r="G360" s="2">
        <f>VLOOKUP($E360,数据!$G:$J,2,0)</f>
        <v>7100034</v>
      </c>
      <c r="H360" s="2">
        <f t="shared" si="28"/>
        <v>65</v>
      </c>
      <c r="I360" s="2">
        <v>6</v>
      </c>
      <c r="J360" s="2" t="b">
        <f>EXACT(VLOOKUP($E360,数据!$G:$J,4,0),D360)</f>
        <v>1</v>
      </c>
    </row>
    <row r="361" spans="1:10" x14ac:dyDescent="0.15">
      <c r="A361" s="2" t="str">
        <f t="shared" si="26"/>
        <v>52100655</v>
      </c>
      <c r="B361" s="2">
        <f t="shared" si="27"/>
        <v>65</v>
      </c>
      <c r="C361" s="2">
        <v>5</v>
      </c>
      <c r="D361" s="2" t="s">
        <v>24</v>
      </c>
      <c r="E361" s="2" t="s">
        <v>170</v>
      </c>
      <c r="F361" s="2">
        <f>VLOOKUP($E361,数据!$G:$J,3,0)</f>
        <v>16</v>
      </c>
      <c r="G361" s="2">
        <f>VLOOKUP($E361,数据!$G:$J,2,0)</f>
        <v>7100035</v>
      </c>
      <c r="H361" s="2">
        <f t="shared" si="28"/>
        <v>65</v>
      </c>
      <c r="I361" s="2">
        <v>6</v>
      </c>
      <c r="J361" s="2" t="b">
        <f>EXACT(VLOOKUP($E361,数据!$G:$J,4,0),D361)</f>
        <v>1</v>
      </c>
    </row>
    <row r="362" spans="1:10" x14ac:dyDescent="0.15">
      <c r="A362" s="2" t="str">
        <f t="shared" si="26"/>
        <v>52100655</v>
      </c>
      <c r="B362" s="2">
        <f t="shared" si="27"/>
        <v>65</v>
      </c>
      <c r="C362" s="2">
        <v>5</v>
      </c>
      <c r="D362" s="2" t="s">
        <v>25</v>
      </c>
      <c r="E362" s="2" t="s">
        <v>171</v>
      </c>
      <c r="F362" s="2">
        <f>VLOOKUP($E362,数据!$G:$J,3,0)</f>
        <v>16</v>
      </c>
      <c r="G362" s="2">
        <f>VLOOKUP($E362,数据!$G:$J,2,0)</f>
        <v>7100036</v>
      </c>
      <c r="H362" s="2">
        <f t="shared" si="28"/>
        <v>65</v>
      </c>
      <c r="I362" s="2">
        <v>6</v>
      </c>
      <c r="J362" s="2" t="b">
        <f>EXACT(VLOOKUP($E362,数据!$G:$J,4,0),D362)</f>
        <v>1</v>
      </c>
    </row>
    <row r="363" spans="1:10" x14ac:dyDescent="0.15">
      <c r="A363" s="2" t="str">
        <f t="shared" si="26"/>
        <v>52100701</v>
      </c>
      <c r="B363" s="2">
        <f>B333+5</f>
        <v>70</v>
      </c>
      <c r="C363" s="2">
        <v>1</v>
      </c>
      <c r="D363" s="2" t="s">
        <v>20</v>
      </c>
      <c r="E363" s="2" t="s">
        <v>178</v>
      </c>
      <c r="F363" s="2">
        <f>VLOOKUP($E363,数据!$G:$J,3,0)</f>
        <v>18</v>
      </c>
      <c r="G363" s="2">
        <f>VLOOKUP($E363,数据!$G:$J,2,0)</f>
        <v>7100043</v>
      </c>
      <c r="H363" s="2">
        <f t="shared" si="28"/>
        <v>70</v>
      </c>
      <c r="I363" s="2">
        <v>6</v>
      </c>
      <c r="J363" s="2" t="b">
        <f>EXACT(VLOOKUP($E363,数据!$G:$J,4,0),D363)</f>
        <v>1</v>
      </c>
    </row>
    <row r="364" spans="1:10" x14ac:dyDescent="0.15">
      <c r="A364" s="2" t="str">
        <f t="shared" si="26"/>
        <v>52100701</v>
      </c>
      <c r="B364" s="2">
        <f t="shared" ref="B364:B392" si="29">B334+5</f>
        <v>70</v>
      </c>
      <c r="C364" s="2">
        <v>1</v>
      </c>
      <c r="D364" s="2" t="s">
        <v>21</v>
      </c>
      <c r="E364" s="2" t="s">
        <v>179</v>
      </c>
      <c r="F364" s="2">
        <f>VLOOKUP($E364,数据!$G:$J,3,0)</f>
        <v>18</v>
      </c>
      <c r="G364" s="2">
        <f>VLOOKUP($E364,数据!$G:$J,2,0)</f>
        <v>7100044</v>
      </c>
      <c r="H364" s="2">
        <f t="shared" si="28"/>
        <v>70</v>
      </c>
      <c r="I364" s="2">
        <v>6</v>
      </c>
      <c r="J364" s="2" t="b">
        <f>EXACT(VLOOKUP($E364,数据!$G:$J,4,0),D364)</f>
        <v>1</v>
      </c>
    </row>
    <row r="365" spans="1:10" x14ac:dyDescent="0.15">
      <c r="A365" s="2" t="str">
        <f t="shared" si="26"/>
        <v>52100701</v>
      </c>
      <c r="B365" s="2">
        <f t="shared" si="29"/>
        <v>70</v>
      </c>
      <c r="C365" s="2">
        <v>1</v>
      </c>
      <c r="D365" s="2" t="s">
        <v>22</v>
      </c>
      <c r="E365" s="2" t="s">
        <v>180</v>
      </c>
      <c r="F365" s="2">
        <f>VLOOKUP($E365,数据!$G:$J,3,0)</f>
        <v>18</v>
      </c>
      <c r="G365" s="2">
        <f>VLOOKUP($E365,数据!$G:$J,2,0)</f>
        <v>7100045</v>
      </c>
      <c r="H365" s="2">
        <f t="shared" si="28"/>
        <v>70</v>
      </c>
      <c r="I365" s="2">
        <v>6</v>
      </c>
      <c r="J365" s="2" t="b">
        <f>EXACT(VLOOKUP($E365,数据!$G:$J,4,0),D365)</f>
        <v>1</v>
      </c>
    </row>
    <row r="366" spans="1:10" x14ac:dyDescent="0.15">
      <c r="A366" s="2" t="str">
        <f t="shared" si="26"/>
        <v>52100701</v>
      </c>
      <c r="B366" s="2">
        <f t="shared" si="29"/>
        <v>70</v>
      </c>
      <c r="C366" s="2">
        <v>1</v>
      </c>
      <c r="D366" s="2" t="s">
        <v>23</v>
      </c>
      <c r="E366" s="2" t="s">
        <v>181</v>
      </c>
      <c r="F366" s="2">
        <f>VLOOKUP($E366,数据!$G:$J,3,0)</f>
        <v>18</v>
      </c>
      <c r="G366" s="2">
        <f>VLOOKUP($E366,数据!$G:$J,2,0)</f>
        <v>7100046</v>
      </c>
      <c r="H366" s="2">
        <f t="shared" si="28"/>
        <v>70</v>
      </c>
      <c r="I366" s="2">
        <v>6</v>
      </c>
      <c r="J366" s="2" t="b">
        <f>EXACT(VLOOKUP($E366,数据!$G:$J,4,0),D366)</f>
        <v>1</v>
      </c>
    </row>
    <row r="367" spans="1:10" x14ac:dyDescent="0.15">
      <c r="A367" s="2" t="str">
        <f t="shared" si="26"/>
        <v>52100701</v>
      </c>
      <c r="B367" s="2">
        <f t="shared" si="29"/>
        <v>70</v>
      </c>
      <c r="C367" s="2">
        <v>1</v>
      </c>
      <c r="D367" s="2" t="s">
        <v>24</v>
      </c>
      <c r="E367" s="2" t="s">
        <v>182</v>
      </c>
      <c r="F367" s="2">
        <f>VLOOKUP($E367,数据!$G:$J,3,0)</f>
        <v>18</v>
      </c>
      <c r="G367" s="2">
        <f>VLOOKUP($E367,数据!$G:$J,2,0)</f>
        <v>7100047</v>
      </c>
      <c r="H367" s="2">
        <f t="shared" si="28"/>
        <v>70</v>
      </c>
      <c r="I367" s="2">
        <v>6</v>
      </c>
      <c r="J367" s="2" t="b">
        <f>EXACT(VLOOKUP($E367,数据!$G:$J,4,0),D367)</f>
        <v>1</v>
      </c>
    </row>
    <row r="368" spans="1:10" x14ac:dyDescent="0.15">
      <c r="A368" s="2" t="str">
        <f t="shared" si="26"/>
        <v>52100701</v>
      </c>
      <c r="B368" s="2">
        <f t="shared" si="29"/>
        <v>70</v>
      </c>
      <c r="C368" s="2">
        <v>1</v>
      </c>
      <c r="D368" s="2" t="s">
        <v>25</v>
      </c>
      <c r="E368" s="2" t="s">
        <v>183</v>
      </c>
      <c r="F368" s="2">
        <f>VLOOKUP($E368,数据!$G:$J,3,0)</f>
        <v>18</v>
      </c>
      <c r="G368" s="2">
        <f>VLOOKUP($E368,数据!$G:$J,2,0)</f>
        <v>7100048</v>
      </c>
      <c r="H368" s="2">
        <f t="shared" si="28"/>
        <v>70</v>
      </c>
      <c r="I368" s="2">
        <v>6</v>
      </c>
      <c r="J368" s="2" t="b">
        <f>EXACT(VLOOKUP($E368,数据!$G:$J,4,0),D368)</f>
        <v>1</v>
      </c>
    </row>
    <row r="369" spans="1:10" x14ac:dyDescent="0.15">
      <c r="A369" s="2" t="str">
        <f t="shared" si="26"/>
        <v>52100702</v>
      </c>
      <c r="B369" s="2">
        <f t="shared" si="29"/>
        <v>70</v>
      </c>
      <c r="C369" s="2">
        <v>2</v>
      </c>
      <c r="D369" s="2" t="s">
        <v>20</v>
      </c>
      <c r="E369" s="2" t="s">
        <v>178</v>
      </c>
      <c r="F369" s="2">
        <f>VLOOKUP($E369,数据!$G:$J,3,0)</f>
        <v>18</v>
      </c>
      <c r="G369" s="2">
        <f>VLOOKUP($E369,数据!$G:$J,2,0)</f>
        <v>7100043</v>
      </c>
      <c r="H369" s="2">
        <f t="shared" si="28"/>
        <v>70</v>
      </c>
      <c r="I369" s="2">
        <v>6</v>
      </c>
      <c r="J369" s="2" t="b">
        <f>EXACT(VLOOKUP($E369,数据!$G:$J,4,0),D369)</f>
        <v>1</v>
      </c>
    </row>
    <row r="370" spans="1:10" x14ac:dyDescent="0.15">
      <c r="A370" s="2" t="str">
        <f t="shared" si="26"/>
        <v>52100702</v>
      </c>
      <c r="B370" s="2">
        <f t="shared" si="29"/>
        <v>70</v>
      </c>
      <c r="C370" s="2">
        <v>2</v>
      </c>
      <c r="D370" s="2" t="s">
        <v>21</v>
      </c>
      <c r="E370" s="2" t="s">
        <v>179</v>
      </c>
      <c r="F370" s="2">
        <f>VLOOKUP($E370,数据!$G:$J,3,0)</f>
        <v>18</v>
      </c>
      <c r="G370" s="2">
        <f>VLOOKUP($E370,数据!$G:$J,2,0)</f>
        <v>7100044</v>
      </c>
      <c r="H370" s="2">
        <f t="shared" si="28"/>
        <v>70</v>
      </c>
      <c r="I370" s="2">
        <v>6</v>
      </c>
      <c r="J370" s="2" t="b">
        <f>EXACT(VLOOKUP($E370,数据!$G:$J,4,0),D370)</f>
        <v>1</v>
      </c>
    </row>
    <row r="371" spans="1:10" x14ac:dyDescent="0.15">
      <c r="A371" s="2" t="str">
        <f t="shared" si="26"/>
        <v>52100702</v>
      </c>
      <c r="B371" s="2">
        <f t="shared" si="29"/>
        <v>70</v>
      </c>
      <c r="C371" s="2">
        <v>2</v>
      </c>
      <c r="D371" s="2" t="s">
        <v>22</v>
      </c>
      <c r="E371" s="2" t="s">
        <v>180</v>
      </c>
      <c r="F371" s="2">
        <f>VLOOKUP($E371,数据!$G:$J,3,0)</f>
        <v>18</v>
      </c>
      <c r="G371" s="2">
        <f>VLOOKUP($E371,数据!$G:$J,2,0)</f>
        <v>7100045</v>
      </c>
      <c r="H371" s="2">
        <f t="shared" si="28"/>
        <v>70</v>
      </c>
      <c r="I371" s="2">
        <v>6</v>
      </c>
      <c r="J371" s="2" t="b">
        <f>EXACT(VLOOKUP($E371,数据!$G:$J,4,0),D371)</f>
        <v>1</v>
      </c>
    </row>
    <row r="372" spans="1:10" x14ac:dyDescent="0.15">
      <c r="A372" s="2" t="str">
        <f t="shared" si="26"/>
        <v>52100702</v>
      </c>
      <c r="B372" s="2">
        <f t="shared" si="29"/>
        <v>70</v>
      </c>
      <c r="C372" s="2">
        <v>2</v>
      </c>
      <c r="D372" s="2" t="s">
        <v>23</v>
      </c>
      <c r="E372" s="2" t="s">
        <v>181</v>
      </c>
      <c r="F372" s="2">
        <f>VLOOKUP($E372,数据!$G:$J,3,0)</f>
        <v>18</v>
      </c>
      <c r="G372" s="2">
        <f>VLOOKUP($E372,数据!$G:$J,2,0)</f>
        <v>7100046</v>
      </c>
      <c r="H372" s="2">
        <f t="shared" si="28"/>
        <v>70</v>
      </c>
      <c r="I372" s="2">
        <v>6</v>
      </c>
      <c r="J372" s="2" t="b">
        <f>EXACT(VLOOKUP($E372,数据!$G:$J,4,0),D372)</f>
        <v>1</v>
      </c>
    </row>
    <row r="373" spans="1:10" x14ac:dyDescent="0.15">
      <c r="A373" s="2" t="str">
        <f t="shared" si="26"/>
        <v>52100702</v>
      </c>
      <c r="B373" s="2">
        <f t="shared" si="29"/>
        <v>70</v>
      </c>
      <c r="C373" s="2">
        <v>2</v>
      </c>
      <c r="D373" s="2" t="s">
        <v>24</v>
      </c>
      <c r="E373" s="2" t="s">
        <v>182</v>
      </c>
      <c r="F373" s="2">
        <f>VLOOKUP($E373,数据!$G:$J,3,0)</f>
        <v>18</v>
      </c>
      <c r="G373" s="2">
        <f>VLOOKUP($E373,数据!$G:$J,2,0)</f>
        <v>7100047</v>
      </c>
      <c r="H373" s="2">
        <f t="shared" si="28"/>
        <v>70</v>
      </c>
      <c r="I373" s="2">
        <v>6</v>
      </c>
      <c r="J373" s="2" t="b">
        <f>EXACT(VLOOKUP($E373,数据!$G:$J,4,0),D373)</f>
        <v>1</v>
      </c>
    </row>
    <row r="374" spans="1:10" x14ac:dyDescent="0.15">
      <c r="A374" s="2" t="str">
        <f t="shared" si="26"/>
        <v>52100702</v>
      </c>
      <c r="B374" s="2">
        <f t="shared" si="29"/>
        <v>70</v>
      </c>
      <c r="C374" s="2">
        <v>2</v>
      </c>
      <c r="D374" s="2" t="s">
        <v>25</v>
      </c>
      <c r="E374" s="2" t="s">
        <v>183</v>
      </c>
      <c r="F374" s="2">
        <f>VLOOKUP($E374,数据!$G:$J,3,0)</f>
        <v>18</v>
      </c>
      <c r="G374" s="2">
        <f>VLOOKUP($E374,数据!$G:$J,2,0)</f>
        <v>7100048</v>
      </c>
      <c r="H374" s="2">
        <f t="shared" si="28"/>
        <v>70</v>
      </c>
      <c r="I374" s="2">
        <v>6</v>
      </c>
      <c r="J374" s="2" t="b">
        <f>EXACT(VLOOKUP($E374,数据!$G:$J,4,0),D374)</f>
        <v>1</v>
      </c>
    </row>
    <row r="375" spans="1:10" x14ac:dyDescent="0.15">
      <c r="A375" s="2" t="str">
        <f t="shared" si="26"/>
        <v>52100703</v>
      </c>
      <c r="B375" s="2">
        <f t="shared" si="29"/>
        <v>70</v>
      </c>
      <c r="C375" s="2">
        <v>3</v>
      </c>
      <c r="D375" s="2" t="s">
        <v>20</v>
      </c>
      <c r="E375" s="2" t="s">
        <v>172</v>
      </c>
      <c r="F375" s="2">
        <f>VLOOKUP($E375,数据!$G:$J,3,0)</f>
        <v>17</v>
      </c>
      <c r="G375" s="2">
        <f>VLOOKUP($E375,数据!$G:$J,2,0)</f>
        <v>7100037</v>
      </c>
      <c r="H375" s="2">
        <f t="shared" si="28"/>
        <v>70</v>
      </c>
      <c r="I375" s="2">
        <v>7</v>
      </c>
      <c r="J375" s="2" t="b">
        <f>EXACT(VLOOKUP($E375,数据!$G:$J,4,0),D375)</f>
        <v>1</v>
      </c>
    </row>
    <row r="376" spans="1:10" x14ac:dyDescent="0.15">
      <c r="A376" s="2" t="str">
        <f t="shared" si="26"/>
        <v>52100703</v>
      </c>
      <c r="B376" s="2">
        <f t="shared" si="29"/>
        <v>70</v>
      </c>
      <c r="C376" s="2">
        <v>3</v>
      </c>
      <c r="D376" s="2" t="s">
        <v>21</v>
      </c>
      <c r="E376" s="2" t="s">
        <v>173</v>
      </c>
      <c r="F376" s="2">
        <f>VLOOKUP($E376,数据!$G:$J,3,0)</f>
        <v>17</v>
      </c>
      <c r="G376" s="2">
        <f>VLOOKUP($E376,数据!$G:$J,2,0)</f>
        <v>7100038</v>
      </c>
      <c r="H376" s="2">
        <f t="shared" si="28"/>
        <v>70</v>
      </c>
      <c r="I376" s="2">
        <v>7</v>
      </c>
      <c r="J376" s="2" t="b">
        <f>EXACT(VLOOKUP($E376,数据!$G:$J,4,0),D376)</f>
        <v>1</v>
      </c>
    </row>
    <row r="377" spans="1:10" x14ac:dyDescent="0.15">
      <c r="A377" s="2" t="str">
        <f t="shared" si="26"/>
        <v>52100703</v>
      </c>
      <c r="B377" s="2">
        <f t="shared" si="29"/>
        <v>70</v>
      </c>
      <c r="C377" s="2">
        <v>3</v>
      </c>
      <c r="D377" s="2" t="s">
        <v>22</v>
      </c>
      <c r="E377" s="2" t="s">
        <v>174</v>
      </c>
      <c r="F377" s="2">
        <f>VLOOKUP($E377,数据!$G:$J,3,0)</f>
        <v>17</v>
      </c>
      <c r="G377" s="2">
        <f>VLOOKUP($E377,数据!$G:$J,2,0)</f>
        <v>7100039</v>
      </c>
      <c r="H377" s="2">
        <f t="shared" si="28"/>
        <v>70</v>
      </c>
      <c r="I377" s="2">
        <v>7</v>
      </c>
      <c r="J377" s="2" t="b">
        <f>EXACT(VLOOKUP($E377,数据!$G:$J,4,0),D377)</f>
        <v>1</v>
      </c>
    </row>
    <row r="378" spans="1:10" x14ac:dyDescent="0.15">
      <c r="A378" s="2" t="str">
        <f t="shared" si="26"/>
        <v>52100703</v>
      </c>
      <c r="B378" s="2">
        <f t="shared" si="29"/>
        <v>70</v>
      </c>
      <c r="C378" s="2">
        <v>3</v>
      </c>
      <c r="D378" s="2" t="s">
        <v>23</v>
      </c>
      <c r="E378" s="2" t="s">
        <v>175</v>
      </c>
      <c r="F378" s="2">
        <f>VLOOKUP($E378,数据!$G:$J,3,0)</f>
        <v>17</v>
      </c>
      <c r="G378" s="2">
        <f>VLOOKUP($E378,数据!$G:$J,2,0)</f>
        <v>7100040</v>
      </c>
      <c r="H378" s="2">
        <f t="shared" si="28"/>
        <v>70</v>
      </c>
      <c r="I378" s="2">
        <v>7</v>
      </c>
      <c r="J378" s="2" t="b">
        <f>EXACT(VLOOKUP($E378,数据!$G:$J,4,0),D378)</f>
        <v>1</v>
      </c>
    </row>
    <row r="379" spans="1:10" x14ac:dyDescent="0.15">
      <c r="A379" s="2" t="str">
        <f t="shared" si="26"/>
        <v>52100703</v>
      </c>
      <c r="B379" s="2">
        <f t="shared" si="29"/>
        <v>70</v>
      </c>
      <c r="C379" s="2">
        <v>3</v>
      </c>
      <c r="D379" s="2" t="s">
        <v>24</v>
      </c>
      <c r="E379" s="2" t="s">
        <v>176</v>
      </c>
      <c r="F379" s="2">
        <f>VLOOKUP($E379,数据!$G:$J,3,0)</f>
        <v>17</v>
      </c>
      <c r="G379" s="2">
        <f>VLOOKUP($E379,数据!$G:$J,2,0)</f>
        <v>7100041</v>
      </c>
      <c r="H379" s="2">
        <f t="shared" si="28"/>
        <v>70</v>
      </c>
      <c r="I379" s="2">
        <v>7</v>
      </c>
      <c r="J379" s="2" t="b">
        <f>EXACT(VLOOKUP($E379,数据!$G:$J,4,0),D379)</f>
        <v>1</v>
      </c>
    </row>
    <row r="380" spans="1:10" x14ac:dyDescent="0.15">
      <c r="A380" s="2" t="str">
        <f t="shared" si="26"/>
        <v>52100703</v>
      </c>
      <c r="B380" s="2">
        <f t="shared" si="29"/>
        <v>70</v>
      </c>
      <c r="C380" s="2">
        <v>3</v>
      </c>
      <c r="D380" s="2" t="s">
        <v>25</v>
      </c>
      <c r="E380" s="2" t="s">
        <v>177</v>
      </c>
      <c r="F380" s="2">
        <f>VLOOKUP($E380,数据!$G:$J,3,0)</f>
        <v>17</v>
      </c>
      <c r="G380" s="2">
        <f>VLOOKUP($E380,数据!$G:$J,2,0)</f>
        <v>7100042</v>
      </c>
      <c r="H380" s="2">
        <f t="shared" si="28"/>
        <v>70</v>
      </c>
      <c r="I380" s="2">
        <v>7</v>
      </c>
      <c r="J380" s="2" t="b">
        <f>EXACT(VLOOKUP($E380,数据!$G:$J,4,0),D380)</f>
        <v>1</v>
      </c>
    </row>
    <row r="381" spans="1:10" x14ac:dyDescent="0.15">
      <c r="A381" s="2" t="str">
        <f t="shared" si="26"/>
        <v>52100704</v>
      </c>
      <c r="B381" s="2">
        <f t="shared" si="29"/>
        <v>70</v>
      </c>
      <c r="C381" s="2">
        <v>4</v>
      </c>
      <c r="D381" s="2" t="s">
        <v>20</v>
      </c>
      <c r="E381" s="2" t="s">
        <v>172</v>
      </c>
      <c r="F381" s="2">
        <f>VLOOKUP($E381,数据!$G:$J,3,0)</f>
        <v>17</v>
      </c>
      <c r="G381" s="2">
        <f>VLOOKUP($E381,数据!$G:$J,2,0)</f>
        <v>7100037</v>
      </c>
      <c r="H381" s="2">
        <f t="shared" si="28"/>
        <v>70</v>
      </c>
      <c r="I381" s="2">
        <v>7</v>
      </c>
      <c r="J381" s="2" t="b">
        <f>EXACT(VLOOKUP($E381,数据!$G:$J,4,0),D381)</f>
        <v>1</v>
      </c>
    </row>
    <row r="382" spans="1:10" x14ac:dyDescent="0.15">
      <c r="A382" s="2" t="str">
        <f t="shared" si="26"/>
        <v>52100704</v>
      </c>
      <c r="B382" s="2">
        <f t="shared" si="29"/>
        <v>70</v>
      </c>
      <c r="C382" s="2">
        <v>4</v>
      </c>
      <c r="D382" s="2" t="s">
        <v>21</v>
      </c>
      <c r="E382" s="2" t="s">
        <v>173</v>
      </c>
      <c r="F382" s="2">
        <f>VLOOKUP($E382,数据!$G:$J,3,0)</f>
        <v>17</v>
      </c>
      <c r="G382" s="2">
        <f>VLOOKUP($E382,数据!$G:$J,2,0)</f>
        <v>7100038</v>
      </c>
      <c r="H382" s="2">
        <f t="shared" si="28"/>
        <v>70</v>
      </c>
      <c r="I382" s="2">
        <v>7</v>
      </c>
      <c r="J382" s="2" t="b">
        <f>EXACT(VLOOKUP($E382,数据!$G:$J,4,0),D382)</f>
        <v>1</v>
      </c>
    </row>
    <row r="383" spans="1:10" x14ac:dyDescent="0.15">
      <c r="A383" s="2" t="str">
        <f t="shared" si="26"/>
        <v>52100704</v>
      </c>
      <c r="B383" s="2">
        <f t="shared" si="29"/>
        <v>70</v>
      </c>
      <c r="C383" s="2">
        <v>4</v>
      </c>
      <c r="D383" s="2" t="s">
        <v>22</v>
      </c>
      <c r="E383" s="2" t="s">
        <v>174</v>
      </c>
      <c r="F383" s="2">
        <f>VLOOKUP($E383,数据!$G:$J,3,0)</f>
        <v>17</v>
      </c>
      <c r="G383" s="2">
        <f>VLOOKUP($E383,数据!$G:$J,2,0)</f>
        <v>7100039</v>
      </c>
      <c r="H383" s="2">
        <f t="shared" si="28"/>
        <v>70</v>
      </c>
      <c r="I383" s="2">
        <v>7</v>
      </c>
      <c r="J383" s="2" t="b">
        <f>EXACT(VLOOKUP($E383,数据!$G:$J,4,0),D383)</f>
        <v>1</v>
      </c>
    </row>
    <row r="384" spans="1:10" x14ac:dyDescent="0.15">
      <c r="A384" s="2" t="str">
        <f t="shared" si="26"/>
        <v>52100704</v>
      </c>
      <c r="B384" s="2">
        <f t="shared" si="29"/>
        <v>70</v>
      </c>
      <c r="C384" s="2">
        <v>4</v>
      </c>
      <c r="D384" s="2" t="s">
        <v>23</v>
      </c>
      <c r="E384" s="2" t="s">
        <v>175</v>
      </c>
      <c r="F384" s="2">
        <f>VLOOKUP($E384,数据!$G:$J,3,0)</f>
        <v>17</v>
      </c>
      <c r="G384" s="2">
        <f>VLOOKUP($E384,数据!$G:$J,2,0)</f>
        <v>7100040</v>
      </c>
      <c r="H384" s="2">
        <f t="shared" si="28"/>
        <v>70</v>
      </c>
      <c r="I384" s="2">
        <v>7</v>
      </c>
      <c r="J384" s="2" t="b">
        <f>EXACT(VLOOKUP($E384,数据!$G:$J,4,0),D384)</f>
        <v>1</v>
      </c>
    </row>
    <row r="385" spans="1:10" x14ac:dyDescent="0.15">
      <c r="A385" s="2" t="str">
        <f t="shared" si="26"/>
        <v>52100704</v>
      </c>
      <c r="B385" s="2">
        <f t="shared" si="29"/>
        <v>70</v>
      </c>
      <c r="C385" s="2">
        <v>4</v>
      </c>
      <c r="D385" s="2" t="s">
        <v>24</v>
      </c>
      <c r="E385" s="2" t="s">
        <v>176</v>
      </c>
      <c r="F385" s="2">
        <f>VLOOKUP($E385,数据!$G:$J,3,0)</f>
        <v>17</v>
      </c>
      <c r="G385" s="2">
        <f>VLOOKUP($E385,数据!$G:$J,2,0)</f>
        <v>7100041</v>
      </c>
      <c r="H385" s="2">
        <f t="shared" si="28"/>
        <v>70</v>
      </c>
      <c r="I385" s="2">
        <v>7</v>
      </c>
      <c r="J385" s="2" t="b">
        <f>EXACT(VLOOKUP($E385,数据!$G:$J,4,0),D385)</f>
        <v>1</v>
      </c>
    </row>
    <row r="386" spans="1:10" x14ac:dyDescent="0.15">
      <c r="A386" s="2" t="str">
        <f t="shared" si="26"/>
        <v>52100704</v>
      </c>
      <c r="B386" s="2">
        <f t="shared" si="29"/>
        <v>70</v>
      </c>
      <c r="C386" s="2">
        <v>4</v>
      </c>
      <c r="D386" s="2" t="s">
        <v>25</v>
      </c>
      <c r="E386" s="2" t="s">
        <v>177</v>
      </c>
      <c r="F386" s="2">
        <f>VLOOKUP($E386,数据!$G:$J,3,0)</f>
        <v>17</v>
      </c>
      <c r="G386" s="2">
        <f>VLOOKUP($E386,数据!$G:$J,2,0)</f>
        <v>7100042</v>
      </c>
      <c r="H386" s="2">
        <f t="shared" si="28"/>
        <v>70</v>
      </c>
      <c r="I386" s="2">
        <v>7</v>
      </c>
      <c r="J386" s="2" t="b">
        <f>EXACT(VLOOKUP($E386,数据!$G:$J,4,0),D386)</f>
        <v>1</v>
      </c>
    </row>
    <row r="387" spans="1:10" x14ac:dyDescent="0.15">
      <c r="A387" s="2" t="str">
        <f t="shared" si="26"/>
        <v>52100705</v>
      </c>
      <c r="B387" s="2">
        <f t="shared" si="29"/>
        <v>70</v>
      </c>
      <c r="C387" s="2">
        <v>5</v>
      </c>
      <c r="D387" s="2" t="s">
        <v>20</v>
      </c>
      <c r="E387" s="2" t="s">
        <v>172</v>
      </c>
      <c r="F387" s="2">
        <f>VLOOKUP($E387,数据!$G:$J,3,0)</f>
        <v>17</v>
      </c>
      <c r="G387" s="2">
        <f>VLOOKUP($E387,数据!$G:$J,2,0)</f>
        <v>7100037</v>
      </c>
      <c r="H387" s="2">
        <f t="shared" si="28"/>
        <v>70</v>
      </c>
      <c r="I387" s="2">
        <v>7</v>
      </c>
      <c r="J387" s="2" t="b">
        <f>EXACT(VLOOKUP($E387,数据!$G:$J,4,0),D387)</f>
        <v>1</v>
      </c>
    </row>
    <row r="388" spans="1:10" x14ac:dyDescent="0.15">
      <c r="A388" s="2" t="str">
        <f t="shared" si="26"/>
        <v>52100705</v>
      </c>
      <c r="B388" s="2">
        <f t="shared" si="29"/>
        <v>70</v>
      </c>
      <c r="C388" s="2">
        <v>5</v>
      </c>
      <c r="D388" s="2" t="s">
        <v>21</v>
      </c>
      <c r="E388" s="2" t="s">
        <v>173</v>
      </c>
      <c r="F388" s="2">
        <f>VLOOKUP($E388,数据!$G:$J,3,0)</f>
        <v>17</v>
      </c>
      <c r="G388" s="2">
        <f>VLOOKUP($E388,数据!$G:$J,2,0)</f>
        <v>7100038</v>
      </c>
      <c r="H388" s="2">
        <f t="shared" si="28"/>
        <v>70</v>
      </c>
      <c r="I388" s="2">
        <v>7</v>
      </c>
      <c r="J388" s="2" t="b">
        <f>EXACT(VLOOKUP($E388,数据!$G:$J,4,0),D388)</f>
        <v>1</v>
      </c>
    </row>
    <row r="389" spans="1:10" x14ac:dyDescent="0.15">
      <c r="A389" s="2" t="str">
        <f t="shared" si="26"/>
        <v>52100705</v>
      </c>
      <c r="B389" s="2">
        <f t="shared" si="29"/>
        <v>70</v>
      </c>
      <c r="C389" s="2">
        <v>5</v>
      </c>
      <c r="D389" s="2" t="s">
        <v>22</v>
      </c>
      <c r="E389" s="2" t="s">
        <v>174</v>
      </c>
      <c r="F389" s="2">
        <f>VLOOKUP($E389,数据!$G:$J,3,0)</f>
        <v>17</v>
      </c>
      <c r="G389" s="2">
        <f>VLOOKUP($E389,数据!$G:$J,2,0)</f>
        <v>7100039</v>
      </c>
      <c r="H389" s="2">
        <f t="shared" si="28"/>
        <v>70</v>
      </c>
      <c r="I389" s="2">
        <v>7</v>
      </c>
      <c r="J389" s="2" t="b">
        <f>EXACT(VLOOKUP($E389,数据!$G:$J,4,0),D389)</f>
        <v>1</v>
      </c>
    </row>
    <row r="390" spans="1:10" x14ac:dyDescent="0.15">
      <c r="A390" s="2" t="str">
        <f t="shared" si="26"/>
        <v>52100705</v>
      </c>
      <c r="B390" s="2">
        <f t="shared" si="29"/>
        <v>70</v>
      </c>
      <c r="C390" s="2">
        <v>5</v>
      </c>
      <c r="D390" s="2" t="s">
        <v>23</v>
      </c>
      <c r="E390" s="2" t="s">
        <v>175</v>
      </c>
      <c r="F390" s="2">
        <f>VLOOKUP($E390,数据!$G:$J,3,0)</f>
        <v>17</v>
      </c>
      <c r="G390" s="2">
        <f>VLOOKUP($E390,数据!$G:$J,2,0)</f>
        <v>7100040</v>
      </c>
      <c r="H390" s="2">
        <f t="shared" si="28"/>
        <v>70</v>
      </c>
      <c r="I390" s="2">
        <v>7</v>
      </c>
      <c r="J390" s="2" t="b">
        <f>EXACT(VLOOKUP($E390,数据!$G:$J,4,0),D390)</f>
        <v>1</v>
      </c>
    </row>
    <row r="391" spans="1:10" x14ac:dyDescent="0.15">
      <c r="A391" s="2" t="str">
        <f t="shared" ref="A391:A452" si="30">52100&amp;B391&amp;C391</f>
        <v>52100705</v>
      </c>
      <c r="B391" s="2">
        <f t="shared" si="29"/>
        <v>70</v>
      </c>
      <c r="C391" s="2">
        <v>5</v>
      </c>
      <c r="D391" s="2" t="s">
        <v>24</v>
      </c>
      <c r="E391" s="2" t="s">
        <v>176</v>
      </c>
      <c r="F391" s="2">
        <f>VLOOKUP($E391,数据!$G:$J,3,0)</f>
        <v>17</v>
      </c>
      <c r="G391" s="2">
        <f>VLOOKUP($E391,数据!$G:$J,2,0)</f>
        <v>7100041</v>
      </c>
      <c r="H391" s="2">
        <f t="shared" si="28"/>
        <v>70</v>
      </c>
      <c r="I391" s="2">
        <v>7</v>
      </c>
      <c r="J391" s="2" t="b">
        <f>EXACT(VLOOKUP($E391,数据!$G:$J,4,0),D391)</f>
        <v>1</v>
      </c>
    </row>
    <row r="392" spans="1:10" x14ac:dyDescent="0.15">
      <c r="A392" s="2" t="str">
        <f t="shared" si="30"/>
        <v>52100705</v>
      </c>
      <c r="B392" s="2">
        <f t="shared" si="29"/>
        <v>70</v>
      </c>
      <c r="C392" s="2">
        <v>5</v>
      </c>
      <c r="D392" s="2" t="s">
        <v>25</v>
      </c>
      <c r="E392" s="2" t="s">
        <v>177</v>
      </c>
      <c r="F392" s="2">
        <f>VLOOKUP($E392,数据!$G:$J,3,0)</f>
        <v>17</v>
      </c>
      <c r="G392" s="2">
        <f>VLOOKUP($E392,数据!$G:$J,2,0)</f>
        <v>7100042</v>
      </c>
      <c r="H392" s="2">
        <f t="shared" si="28"/>
        <v>70</v>
      </c>
      <c r="I392" s="2">
        <v>7</v>
      </c>
      <c r="J392" s="2" t="b">
        <f>EXACT(VLOOKUP($E392,数据!$G:$J,4,0),D392)</f>
        <v>1</v>
      </c>
    </row>
    <row r="393" spans="1:10" x14ac:dyDescent="0.15">
      <c r="A393" s="2" t="str">
        <f t="shared" si="30"/>
        <v>52100751</v>
      </c>
      <c r="B393" s="2">
        <f>B363+5</f>
        <v>75</v>
      </c>
      <c r="C393" s="2">
        <v>1</v>
      </c>
      <c r="D393" s="2" t="s">
        <v>20</v>
      </c>
      <c r="E393" s="2" t="s">
        <v>178</v>
      </c>
      <c r="F393" s="2">
        <f>VLOOKUP($E393,数据!$G:$J,3,0)</f>
        <v>18</v>
      </c>
      <c r="G393" s="2">
        <f>VLOOKUP($E393,数据!$G:$J,2,0)</f>
        <v>7100043</v>
      </c>
      <c r="H393" s="2">
        <f t="shared" si="28"/>
        <v>75</v>
      </c>
      <c r="I393" s="2">
        <v>7</v>
      </c>
      <c r="J393" s="2" t="b">
        <f>EXACT(VLOOKUP($E393,数据!$G:$J,4,0),D393)</f>
        <v>1</v>
      </c>
    </row>
    <row r="394" spans="1:10" x14ac:dyDescent="0.15">
      <c r="A394" s="2" t="str">
        <f t="shared" si="30"/>
        <v>52100751</v>
      </c>
      <c r="B394" s="2">
        <f t="shared" ref="B394:B422" si="31">B364+5</f>
        <v>75</v>
      </c>
      <c r="C394" s="2">
        <v>1</v>
      </c>
      <c r="D394" s="2" t="s">
        <v>21</v>
      </c>
      <c r="E394" s="2" t="s">
        <v>179</v>
      </c>
      <c r="F394" s="2">
        <f>VLOOKUP($E394,数据!$G:$J,3,0)</f>
        <v>18</v>
      </c>
      <c r="G394" s="2">
        <f>VLOOKUP($E394,数据!$G:$J,2,0)</f>
        <v>7100044</v>
      </c>
      <c r="H394" s="2">
        <f t="shared" si="28"/>
        <v>75</v>
      </c>
      <c r="I394" s="2">
        <v>7</v>
      </c>
      <c r="J394" s="2" t="b">
        <f>EXACT(VLOOKUP($E394,数据!$G:$J,4,0),D394)</f>
        <v>1</v>
      </c>
    </row>
    <row r="395" spans="1:10" x14ac:dyDescent="0.15">
      <c r="A395" s="2" t="str">
        <f t="shared" si="30"/>
        <v>52100751</v>
      </c>
      <c r="B395" s="2">
        <f t="shared" si="31"/>
        <v>75</v>
      </c>
      <c r="C395" s="2">
        <v>1</v>
      </c>
      <c r="D395" s="2" t="s">
        <v>22</v>
      </c>
      <c r="E395" s="2" t="s">
        <v>180</v>
      </c>
      <c r="F395" s="2">
        <f>VLOOKUP($E395,数据!$G:$J,3,0)</f>
        <v>18</v>
      </c>
      <c r="G395" s="2">
        <f>VLOOKUP($E395,数据!$G:$J,2,0)</f>
        <v>7100045</v>
      </c>
      <c r="H395" s="2">
        <f t="shared" si="28"/>
        <v>75</v>
      </c>
      <c r="I395" s="2">
        <v>7</v>
      </c>
      <c r="J395" s="2" t="b">
        <f>EXACT(VLOOKUP($E395,数据!$G:$J,4,0),D395)</f>
        <v>1</v>
      </c>
    </row>
    <row r="396" spans="1:10" x14ac:dyDescent="0.15">
      <c r="A396" s="2" t="str">
        <f t="shared" si="30"/>
        <v>52100751</v>
      </c>
      <c r="B396" s="2">
        <f t="shared" si="31"/>
        <v>75</v>
      </c>
      <c r="C396" s="2">
        <v>1</v>
      </c>
      <c r="D396" s="2" t="s">
        <v>23</v>
      </c>
      <c r="E396" s="2" t="s">
        <v>181</v>
      </c>
      <c r="F396" s="2">
        <f>VLOOKUP($E396,数据!$G:$J,3,0)</f>
        <v>18</v>
      </c>
      <c r="G396" s="2">
        <f>VLOOKUP($E396,数据!$G:$J,2,0)</f>
        <v>7100046</v>
      </c>
      <c r="H396" s="2">
        <f t="shared" si="28"/>
        <v>75</v>
      </c>
      <c r="I396" s="2">
        <v>7</v>
      </c>
      <c r="J396" s="2" t="b">
        <f>EXACT(VLOOKUP($E396,数据!$G:$J,4,0),D396)</f>
        <v>1</v>
      </c>
    </row>
    <row r="397" spans="1:10" x14ac:dyDescent="0.15">
      <c r="A397" s="2" t="str">
        <f t="shared" si="30"/>
        <v>52100751</v>
      </c>
      <c r="B397" s="2">
        <f t="shared" si="31"/>
        <v>75</v>
      </c>
      <c r="C397" s="2">
        <v>1</v>
      </c>
      <c r="D397" s="2" t="s">
        <v>24</v>
      </c>
      <c r="E397" s="2" t="s">
        <v>182</v>
      </c>
      <c r="F397" s="2">
        <f>VLOOKUP($E397,数据!$G:$J,3,0)</f>
        <v>18</v>
      </c>
      <c r="G397" s="2">
        <f>VLOOKUP($E397,数据!$G:$J,2,0)</f>
        <v>7100047</v>
      </c>
      <c r="H397" s="2">
        <f t="shared" si="28"/>
        <v>75</v>
      </c>
      <c r="I397" s="2">
        <v>7</v>
      </c>
      <c r="J397" s="2" t="b">
        <f>EXACT(VLOOKUP($E397,数据!$G:$J,4,0),D397)</f>
        <v>1</v>
      </c>
    </row>
    <row r="398" spans="1:10" x14ac:dyDescent="0.15">
      <c r="A398" s="2" t="str">
        <f t="shared" si="30"/>
        <v>52100751</v>
      </c>
      <c r="B398" s="2">
        <f t="shared" si="31"/>
        <v>75</v>
      </c>
      <c r="C398" s="2">
        <v>1</v>
      </c>
      <c r="D398" s="2" t="s">
        <v>25</v>
      </c>
      <c r="E398" s="2" t="s">
        <v>183</v>
      </c>
      <c r="F398" s="2">
        <f>VLOOKUP($E398,数据!$G:$J,3,0)</f>
        <v>18</v>
      </c>
      <c r="G398" s="2">
        <f>VLOOKUP($E398,数据!$G:$J,2,0)</f>
        <v>7100048</v>
      </c>
      <c r="H398" s="2">
        <f t="shared" si="28"/>
        <v>75</v>
      </c>
      <c r="I398" s="2">
        <v>7</v>
      </c>
      <c r="J398" s="2" t="b">
        <f>EXACT(VLOOKUP($E398,数据!$G:$J,4,0),D398)</f>
        <v>1</v>
      </c>
    </row>
    <row r="399" spans="1:10" x14ac:dyDescent="0.15">
      <c r="A399" s="2" t="str">
        <f t="shared" si="30"/>
        <v>52100752</v>
      </c>
      <c r="B399" s="2">
        <f t="shared" si="31"/>
        <v>75</v>
      </c>
      <c r="C399" s="2">
        <v>2</v>
      </c>
      <c r="D399" s="2" t="s">
        <v>20</v>
      </c>
      <c r="E399" s="2" t="s">
        <v>178</v>
      </c>
      <c r="F399" s="2">
        <f>VLOOKUP($E399,数据!$G:$J,3,0)</f>
        <v>18</v>
      </c>
      <c r="G399" s="2">
        <f>VLOOKUP($E399,数据!$G:$J,2,0)</f>
        <v>7100043</v>
      </c>
      <c r="H399" s="2">
        <f t="shared" ref="H399:H452" si="32">B399</f>
        <v>75</v>
      </c>
      <c r="I399" s="2">
        <v>7</v>
      </c>
      <c r="J399" s="2" t="b">
        <f>EXACT(VLOOKUP($E399,数据!$G:$J,4,0),D399)</f>
        <v>1</v>
      </c>
    </row>
    <row r="400" spans="1:10" x14ac:dyDescent="0.15">
      <c r="A400" s="2" t="str">
        <f t="shared" si="30"/>
        <v>52100752</v>
      </c>
      <c r="B400" s="2">
        <f t="shared" si="31"/>
        <v>75</v>
      </c>
      <c r="C400" s="2">
        <v>2</v>
      </c>
      <c r="D400" s="2" t="s">
        <v>21</v>
      </c>
      <c r="E400" s="2" t="s">
        <v>179</v>
      </c>
      <c r="F400" s="2">
        <f>VLOOKUP($E400,数据!$G:$J,3,0)</f>
        <v>18</v>
      </c>
      <c r="G400" s="2">
        <f>VLOOKUP($E400,数据!$G:$J,2,0)</f>
        <v>7100044</v>
      </c>
      <c r="H400" s="2">
        <f t="shared" si="32"/>
        <v>75</v>
      </c>
      <c r="I400" s="2">
        <v>7</v>
      </c>
      <c r="J400" s="2" t="b">
        <f>EXACT(VLOOKUP($E400,数据!$G:$J,4,0),D400)</f>
        <v>1</v>
      </c>
    </row>
    <row r="401" spans="1:10" x14ac:dyDescent="0.15">
      <c r="A401" s="2" t="str">
        <f t="shared" si="30"/>
        <v>52100752</v>
      </c>
      <c r="B401" s="2">
        <f t="shared" si="31"/>
        <v>75</v>
      </c>
      <c r="C401" s="2">
        <v>2</v>
      </c>
      <c r="D401" s="2" t="s">
        <v>22</v>
      </c>
      <c r="E401" s="2" t="s">
        <v>180</v>
      </c>
      <c r="F401" s="2">
        <f>VLOOKUP($E401,数据!$G:$J,3,0)</f>
        <v>18</v>
      </c>
      <c r="G401" s="2">
        <f>VLOOKUP($E401,数据!$G:$J,2,0)</f>
        <v>7100045</v>
      </c>
      <c r="H401" s="2">
        <f t="shared" si="32"/>
        <v>75</v>
      </c>
      <c r="I401" s="2">
        <v>7</v>
      </c>
      <c r="J401" s="2" t="b">
        <f>EXACT(VLOOKUP($E401,数据!$G:$J,4,0),D401)</f>
        <v>1</v>
      </c>
    </row>
    <row r="402" spans="1:10" x14ac:dyDescent="0.15">
      <c r="A402" s="2" t="str">
        <f t="shared" si="30"/>
        <v>52100752</v>
      </c>
      <c r="B402" s="2">
        <f t="shared" si="31"/>
        <v>75</v>
      </c>
      <c r="C402" s="2">
        <v>2</v>
      </c>
      <c r="D402" s="2" t="s">
        <v>23</v>
      </c>
      <c r="E402" s="2" t="s">
        <v>181</v>
      </c>
      <c r="F402" s="2">
        <f>VLOOKUP($E402,数据!$G:$J,3,0)</f>
        <v>18</v>
      </c>
      <c r="G402" s="2">
        <f>VLOOKUP($E402,数据!$G:$J,2,0)</f>
        <v>7100046</v>
      </c>
      <c r="H402" s="2">
        <f t="shared" si="32"/>
        <v>75</v>
      </c>
      <c r="I402" s="2">
        <v>7</v>
      </c>
      <c r="J402" s="2" t="b">
        <f>EXACT(VLOOKUP($E402,数据!$G:$J,4,0),D402)</f>
        <v>1</v>
      </c>
    </row>
    <row r="403" spans="1:10" x14ac:dyDescent="0.15">
      <c r="A403" s="2" t="str">
        <f t="shared" si="30"/>
        <v>52100752</v>
      </c>
      <c r="B403" s="2">
        <f t="shared" si="31"/>
        <v>75</v>
      </c>
      <c r="C403" s="2">
        <v>2</v>
      </c>
      <c r="D403" s="2" t="s">
        <v>24</v>
      </c>
      <c r="E403" s="2" t="s">
        <v>182</v>
      </c>
      <c r="F403" s="2">
        <f>VLOOKUP($E403,数据!$G:$J,3,0)</f>
        <v>18</v>
      </c>
      <c r="G403" s="2">
        <f>VLOOKUP($E403,数据!$G:$J,2,0)</f>
        <v>7100047</v>
      </c>
      <c r="H403" s="2">
        <f t="shared" si="32"/>
        <v>75</v>
      </c>
      <c r="I403" s="2">
        <v>7</v>
      </c>
      <c r="J403" s="2" t="b">
        <f>EXACT(VLOOKUP($E403,数据!$G:$J,4,0),D403)</f>
        <v>1</v>
      </c>
    </row>
    <row r="404" spans="1:10" x14ac:dyDescent="0.15">
      <c r="A404" s="2" t="str">
        <f t="shared" si="30"/>
        <v>52100752</v>
      </c>
      <c r="B404" s="2">
        <f t="shared" si="31"/>
        <v>75</v>
      </c>
      <c r="C404" s="2">
        <v>2</v>
      </c>
      <c r="D404" s="2" t="s">
        <v>25</v>
      </c>
      <c r="E404" s="2" t="s">
        <v>183</v>
      </c>
      <c r="F404" s="2">
        <f>VLOOKUP($E404,数据!$G:$J,3,0)</f>
        <v>18</v>
      </c>
      <c r="G404" s="2">
        <f>VLOOKUP($E404,数据!$G:$J,2,0)</f>
        <v>7100048</v>
      </c>
      <c r="H404" s="2">
        <f t="shared" si="32"/>
        <v>75</v>
      </c>
      <c r="I404" s="2">
        <v>7</v>
      </c>
      <c r="J404" s="2" t="b">
        <f>EXACT(VLOOKUP($E404,数据!$G:$J,4,0),D404)</f>
        <v>1</v>
      </c>
    </row>
    <row r="405" spans="1:10" x14ac:dyDescent="0.15">
      <c r="A405" s="2" t="str">
        <f t="shared" si="30"/>
        <v>52100753</v>
      </c>
      <c r="B405" s="2">
        <f t="shared" si="31"/>
        <v>75</v>
      </c>
      <c r="C405" s="2">
        <v>3</v>
      </c>
      <c r="D405" s="2" t="s">
        <v>20</v>
      </c>
      <c r="E405" s="2" t="s">
        <v>178</v>
      </c>
      <c r="F405" s="2">
        <f>VLOOKUP($E405,数据!$G:$J,3,0)</f>
        <v>18</v>
      </c>
      <c r="G405" s="2">
        <f>VLOOKUP($E405,数据!$G:$J,2,0)</f>
        <v>7100043</v>
      </c>
      <c r="H405" s="2">
        <f t="shared" si="32"/>
        <v>75</v>
      </c>
      <c r="I405" s="2">
        <v>7</v>
      </c>
      <c r="J405" s="2" t="b">
        <f>EXACT(VLOOKUP($E405,数据!$G:$J,4,0),D405)</f>
        <v>1</v>
      </c>
    </row>
    <row r="406" spans="1:10" x14ac:dyDescent="0.15">
      <c r="A406" s="2" t="str">
        <f t="shared" si="30"/>
        <v>52100753</v>
      </c>
      <c r="B406" s="2">
        <f t="shared" si="31"/>
        <v>75</v>
      </c>
      <c r="C406" s="2">
        <v>3</v>
      </c>
      <c r="D406" s="2" t="s">
        <v>21</v>
      </c>
      <c r="E406" s="2" t="s">
        <v>179</v>
      </c>
      <c r="F406" s="2">
        <f>VLOOKUP($E406,数据!$G:$J,3,0)</f>
        <v>18</v>
      </c>
      <c r="G406" s="2">
        <f>VLOOKUP($E406,数据!$G:$J,2,0)</f>
        <v>7100044</v>
      </c>
      <c r="H406" s="2">
        <f t="shared" si="32"/>
        <v>75</v>
      </c>
      <c r="I406" s="2">
        <v>7</v>
      </c>
      <c r="J406" s="2" t="b">
        <f>EXACT(VLOOKUP($E406,数据!$G:$J,4,0),D406)</f>
        <v>1</v>
      </c>
    </row>
    <row r="407" spans="1:10" x14ac:dyDescent="0.15">
      <c r="A407" s="2" t="str">
        <f t="shared" si="30"/>
        <v>52100753</v>
      </c>
      <c r="B407" s="2">
        <f t="shared" si="31"/>
        <v>75</v>
      </c>
      <c r="C407" s="2">
        <v>3</v>
      </c>
      <c r="D407" s="2" t="s">
        <v>22</v>
      </c>
      <c r="E407" s="2" t="s">
        <v>180</v>
      </c>
      <c r="F407" s="2">
        <f>VLOOKUP($E407,数据!$G:$J,3,0)</f>
        <v>18</v>
      </c>
      <c r="G407" s="2">
        <f>VLOOKUP($E407,数据!$G:$J,2,0)</f>
        <v>7100045</v>
      </c>
      <c r="H407" s="2">
        <f t="shared" si="32"/>
        <v>75</v>
      </c>
      <c r="I407" s="2">
        <v>7</v>
      </c>
      <c r="J407" s="2" t="b">
        <f>EXACT(VLOOKUP($E407,数据!$G:$J,4,0),D407)</f>
        <v>1</v>
      </c>
    </row>
    <row r="408" spans="1:10" x14ac:dyDescent="0.15">
      <c r="A408" s="2" t="str">
        <f t="shared" si="30"/>
        <v>52100753</v>
      </c>
      <c r="B408" s="2">
        <f t="shared" si="31"/>
        <v>75</v>
      </c>
      <c r="C408" s="2">
        <v>3</v>
      </c>
      <c r="D408" s="2" t="s">
        <v>23</v>
      </c>
      <c r="E408" s="2" t="s">
        <v>181</v>
      </c>
      <c r="F408" s="2">
        <f>VLOOKUP($E408,数据!$G:$J,3,0)</f>
        <v>18</v>
      </c>
      <c r="G408" s="2">
        <f>VLOOKUP($E408,数据!$G:$J,2,0)</f>
        <v>7100046</v>
      </c>
      <c r="H408" s="2">
        <f t="shared" si="32"/>
        <v>75</v>
      </c>
      <c r="I408" s="2">
        <v>7</v>
      </c>
      <c r="J408" s="2" t="b">
        <f>EXACT(VLOOKUP($E408,数据!$G:$J,4,0),D408)</f>
        <v>1</v>
      </c>
    </row>
    <row r="409" spans="1:10" x14ac:dyDescent="0.15">
      <c r="A409" s="2" t="str">
        <f t="shared" si="30"/>
        <v>52100753</v>
      </c>
      <c r="B409" s="2">
        <f t="shared" si="31"/>
        <v>75</v>
      </c>
      <c r="C409" s="2">
        <v>3</v>
      </c>
      <c r="D409" s="2" t="s">
        <v>24</v>
      </c>
      <c r="E409" s="2" t="s">
        <v>182</v>
      </c>
      <c r="F409" s="2">
        <f>VLOOKUP($E409,数据!$G:$J,3,0)</f>
        <v>18</v>
      </c>
      <c r="G409" s="2">
        <f>VLOOKUP($E409,数据!$G:$J,2,0)</f>
        <v>7100047</v>
      </c>
      <c r="H409" s="2">
        <f t="shared" si="32"/>
        <v>75</v>
      </c>
      <c r="I409" s="2">
        <v>7</v>
      </c>
      <c r="J409" s="2" t="b">
        <f>EXACT(VLOOKUP($E409,数据!$G:$J,4,0),D409)</f>
        <v>1</v>
      </c>
    </row>
    <row r="410" spans="1:10" x14ac:dyDescent="0.15">
      <c r="A410" s="2" t="str">
        <f t="shared" si="30"/>
        <v>52100753</v>
      </c>
      <c r="B410" s="2">
        <f t="shared" si="31"/>
        <v>75</v>
      </c>
      <c r="C410" s="2">
        <v>3</v>
      </c>
      <c r="D410" s="2" t="s">
        <v>25</v>
      </c>
      <c r="E410" s="2" t="s">
        <v>183</v>
      </c>
      <c r="F410" s="2">
        <f>VLOOKUP($E410,数据!$G:$J,3,0)</f>
        <v>18</v>
      </c>
      <c r="G410" s="2">
        <f>VLOOKUP($E410,数据!$G:$J,2,0)</f>
        <v>7100048</v>
      </c>
      <c r="H410" s="2">
        <f t="shared" si="32"/>
        <v>75</v>
      </c>
      <c r="I410" s="2">
        <v>7</v>
      </c>
      <c r="J410" s="2" t="b">
        <f>EXACT(VLOOKUP($E410,数据!$G:$J,4,0),D410)</f>
        <v>1</v>
      </c>
    </row>
    <row r="411" spans="1:10" x14ac:dyDescent="0.15">
      <c r="A411" s="2" t="str">
        <f t="shared" si="30"/>
        <v>52100754</v>
      </c>
      <c r="B411" s="2">
        <f t="shared" si="31"/>
        <v>75</v>
      </c>
      <c r="C411" s="2">
        <v>4</v>
      </c>
      <c r="D411" s="2" t="s">
        <v>20</v>
      </c>
      <c r="E411" s="2" t="s">
        <v>172</v>
      </c>
      <c r="F411" s="2">
        <f>VLOOKUP($E411,数据!$G:$J,3,0)</f>
        <v>17</v>
      </c>
      <c r="G411" s="2">
        <f>VLOOKUP($E411,数据!$G:$J,2,0)</f>
        <v>7100037</v>
      </c>
      <c r="H411" s="2">
        <f t="shared" si="32"/>
        <v>75</v>
      </c>
      <c r="I411" s="2">
        <v>7</v>
      </c>
      <c r="J411" s="2" t="b">
        <f>EXACT(VLOOKUP($E411,数据!$G:$J,4,0),D411)</f>
        <v>1</v>
      </c>
    </row>
    <row r="412" spans="1:10" x14ac:dyDescent="0.15">
      <c r="A412" s="2" t="str">
        <f t="shared" si="30"/>
        <v>52100754</v>
      </c>
      <c r="B412" s="2">
        <f t="shared" si="31"/>
        <v>75</v>
      </c>
      <c r="C412" s="2">
        <v>4</v>
      </c>
      <c r="D412" s="2" t="s">
        <v>21</v>
      </c>
      <c r="E412" s="2" t="s">
        <v>173</v>
      </c>
      <c r="F412" s="2">
        <f>VLOOKUP($E412,数据!$G:$J,3,0)</f>
        <v>17</v>
      </c>
      <c r="G412" s="2">
        <f>VLOOKUP($E412,数据!$G:$J,2,0)</f>
        <v>7100038</v>
      </c>
      <c r="H412" s="2">
        <f t="shared" si="32"/>
        <v>75</v>
      </c>
      <c r="I412" s="2">
        <v>7</v>
      </c>
      <c r="J412" s="2" t="b">
        <f>EXACT(VLOOKUP($E412,数据!$G:$J,4,0),D412)</f>
        <v>1</v>
      </c>
    </row>
    <row r="413" spans="1:10" x14ac:dyDescent="0.15">
      <c r="A413" s="2" t="str">
        <f t="shared" si="30"/>
        <v>52100754</v>
      </c>
      <c r="B413" s="2">
        <f t="shared" si="31"/>
        <v>75</v>
      </c>
      <c r="C413" s="2">
        <v>4</v>
      </c>
      <c r="D413" s="2" t="s">
        <v>22</v>
      </c>
      <c r="E413" s="2" t="s">
        <v>174</v>
      </c>
      <c r="F413" s="2">
        <f>VLOOKUP($E413,数据!$G:$J,3,0)</f>
        <v>17</v>
      </c>
      <c r="G413" s="2">
        <f>VLOOKUP($E413,数据!$G:$J,2,0)</f>
        <v>7100039</v>
      </c>
      <c r="H413" s="2">
        <f t="shared" si="32"/>
        <v>75</v>
      </c>
      <c r="I413" s="2">
        <v>7</v>
      </c>
      <c r="J413" s="2" t="b">
        <f>EXACT(VLOOKUP($E413,数据!$G:$J,4,0),D413)</f>
        <v>1</v>
      </c>
    </row>
    <row r="414" spans="1:10" x14ac:dyDescent="0.15">
      <c r="A414" s="2" t="str">
        <f t="shared" si="30"/>
        <v>52100754</v>
      </c>
      <c r="B414" s="2">
        <f t="shared" si="31"/>
        <v>75</v>
      </c>
      <c r="C414" s="2">
        <v>4</v>
      </c>
      <c r="D414" s="2" t="s">
        <v>23</v>
      </c>
      <c r="E414" s="2" t="s">
        <v>175</v>
      </c>
      <c r="F414" s="2">
        <f>VLOOKUP($E414,数据!$G:$J,3,0)</f>
        <v>17</v>
      </c>
      <c r="G414" s="2">
        <f>VLOOKUP($E414,数据!$G:$J,2,0)</f>
        <v>7100040</v>
      </c>
      <c r="H414" s="2">
        <f t="shared" si="32"/>
        <v>75</v>
      </c>
      <c r="I414" s="2">
        <v>7</v>
      </c>
      <c r="J414" s="2" t="b">
        <f>EXACT(VLOOKUP($E414,数据!$G:$J,4,0),D414)</f>
        <v>1</v>
      </c>
    </row>
    <row r="415" spans="1:10" x14ac:dyDescent="0.15">
      <c r="A415" s="2" t="str">
        <f t="shared" si="30"/>
        <v>52100754</v>
      </c>
      <c r="B415" s="2">
        <f t="shared" si="31"/>
        <v>75</v>
      </c>
      <c r="C415" s="2">
        <v>4</v>
      </c>
      <c r="D415" s="2" t="s">
        <v>24</v>
      </c>
      <c r="E415" s="2" t="s">
        <v>176</v>
      </c>
      <c r="F415" s="2">
        <f>VLOOKUP($E415,数据!$G:$J,3,0)</f>
        <v>17</v>
      </c>
      <c r="G415" s="2">
        <f>VLOOKUP($E415,数据!$G:$J,2,0)</f>
        <v>7100041</v>
      </c>
      <c r="H415" s="2">
        <f t="shared" si="32"/>
        <v>75</v>
      </c>
      <c r="I415" s="2">
        <v>7</v>
      </c>
      <c r="J415" s="2" t="b">
        <f>EXACT(VLOOKUP($E415,数据!$G:$J,4,0),D415)</f>
        <v>1</v>
      </c>
    </row>
    <row r="416" spans="1:10" x14ac:dyDescent="0.15">
      <c r="A416" s="2" t="str">
        <f t="shared" si="30"/>
        <v>52100754</v>
      </c>
      <c r="B416" s="2">
        <f t="shared" si="31"/>
        <v>75</v>
      </c>
      <c r="C416" s="2">
        <v>4</v>
      </c>
      <c r="D416" s="2" t="s">
        <v>25</v>
      </c>
      <c r="E416" s="2" t="s">
        <v>177</v>
      </c>
      <c r="F416" s="2">
        <f>VLOOKUP($E416,数据!$G:$J,3,0)</f>
        <v>17</v>
      </c>
      <c r="G416" s="2">
        <f>VLOOKUP($E416,数据!$G:$J,2,0)</f>
        <v>7100042</v>
      </c>
      <c r="H416" s="2">
        <f t="shared" si="32"/>
        <v>75</v>
      </c>
      <c r="I416" s="2">
        <v>7</v>
      </c>
      <c r="J416" s="2" t="b">
        <f>EXACT(VLOOKUP($E416,数据!$G:$J,4,0),D416)</f>
        <v>1</v>
      </c>
    </row>
    <row r="417" spans="1:10" x14ac:dyDescent="0.15">
      <c r="A417" s="2" t="str">
        <f t="shared" si="30"/>
        <v>52100755</v>
      </c>
      <c r="B417" s="2">
        <f t="shared" si="31"/>
        <v>75</v>
      </c>
      <c r="C417" s="2">
        <v>5</v>
      </c>
      <c r="D417" s="2" t="s">
        <v>20</v>
      </c>
      <c r="E417" s="2" t="s">
        <v>172</v>
      </c>
      <c r="F417" s="2">
        <f>VLOOKUP($E417,数据!$G:$J,3,0)</f>
        <v>17</v>
      </c>
      <c r="G417" s="2">
        <f>VLOOKUP($E417,数据!$G:$J,2,0)</f>
        <v>7100037</v>
      </c>
      <c r="H417" s="2">
        <f t="shared" si="32"/>
        <v>75</v>
      </c>
      <c r="I417" s="2">
        <v>7</v>
      </c>
      <c r="J417" s="2" t="b">
        <f>EXACT(VLOOKUP($E417,数据!$G:$J,4,0),D417)</f>
        <v>1</v>
      </c>
    </row>
    <row r="418" spans="1:10" x14ac:dyDescent="0.15">
      <c r="A418" s="2" t="str">
        <f t="shared" si="30"/>
        <v>52100755</v>
      </c>
      <c r="B418" s="2">
        <f t="shared" si="31"/>
        <v>75</v>
      </c>
      <c r="C418" s="2">
        <v>5</v>
      </c>
      <c r="D418" s="2" t="s">
        <v>21</v>
      </c>
      <c r="E418" s="2" t="s">
        <v>173</v>
      </c>
      <c r="F418" s="2">
        <f>VLOOKUP($E418,数据!$G:$J,3,0)</f>
        <v>17</v>
      </c>
      <c r="G418" s="2">
        <f>VLOOKUP($E418,数据!$G:$J,2,0)</f>
        <v>7100038</v>
      </c>
      <c r="H418" s="2">
        <f t="shared" si="32"/>
        <v>75</v>
      </c>
      <c r="I418" s="2">
        <v>7</v>
      </c>
      <c r="J418" s="2" t="b">
        <f>EXACT(VLOOKUP($E418,数据!$G:$J,4,0),D418)</f>
        <v>1</v>
      </c>
    </row>
    <row r="419" spans="1:10" x14ac:dyDescent="0.15">
      <c r="A419" s="2" t="str">
        <f t="shared" si="30"/>
        <v>52100755</v>
      </c>
      <c r="B419" s="2">
        <f t="shared" si="31"/>
        <v>75</v>
      </c>
      <c r="C419" s="2">
        <v>5</v>
      </c>
      <c r="D419" s="2" t="s">
        <v>22</v>
      </c>
      <c r="E419" s="2" t="s">
        <v>174</v>
      </c>
      <c r="F419" s="2">
        <f>VLOOKUP($E419,数据!$G:$J,3,0)</f>
        <v>17</v>
      </c>
      <c r="G419" s="2">
        <f>VLOOKUP($E419,数据!$G:$J,2,0)</f>
        <v>7100039</v>
      </c>
      <c r="H419" s="2">
        <f t="shared" si="32"/>
        <v>75</v>
      </c>
      <c r="I419" s="2">
        <v>7</v>
      </c>
      <c r="J419" s="2" t="b">
        <f>EXACT(VLOOKUP($E419,数据!$G:$J,4,0),D419)</f>
        <v>1</v>
      </c>
    </row>
    <row r="420" spans="1:10" x14ac:dyDescent="0.15">
      <c r="A420" s="2" t="str">
        <f t="shared" si="30"/>
        <v>52100755</v>
      </c>
      <c r="B420" s="2">
        <f t="shared" si="31"/>
        <v>75</v>
      </c>
      <c r="C420" s="2">
        <v>5</v>
      </c>
      <c r="D420" s="2" t="s">
        <v>23</v>
      </c>
      <c r="E420" s="2" t="s">
        <v>175</v>
      </c>
      <c r="F420" s="2">
        <f>VLOOKUP($E420,数据!$G:$J,3,0)</f>
        <v>17</v>
      </c>
      <c r="G420" s="2">
        <f>VLOOKUP($E420,数据!$G:$J,2,0)</f>
        <v>7100040</v>
      </c>
      <c r="H420" s="2">
        <f t="shared" si="32"/>
        <v>75</v>
      </c>
      <c r="I420" s="2">
        <v>7</v>
      </c>
      <c r="J420" s="2" t="b">
        <f>EXACT(VLOOKUP($E420,数据!$G:$J,4,0),D420)</f>
        <v>1</v>
      </c>
    </row>
    <row r="421" spans="1:10" x14ac:dyDescent="0.15">
      <c r="A421" s="2" t="str">
        <f t="shared" si="30"/>
        <v>52100755</v>
      </c>
      <c r="B421" s="2">
        <f t="shared" si="31"/>
        <v>75</v>
      </c>
      <c r="C421" s="2">
        <v>5</v>
      </c>
      <c r="D421" s="2" t="s">
        <v>24</v>
      </c>
      <c r="E421" s="2" t="s">
        <v>176</v>
      </c>
      <c r="F421" s="2">
        <f>VLOOKUP($E421,数据!$G:$J,3,0)</f>
        <v>17</v>
      </c>
      <c r="G421" s="2">
        <f>VLOOKUP($E421,数据!$G:$J,2,0)</f>
        <v>7100041</v>
      </c>
      <c r="H421" s="2">
        <f t="shared" si="32"/>
        <v>75</v>
      </c>
      <c r="I421" s="2">
        <v>7</v>
      </c>
      <c r="J421" s="2" t="b">
        <f>EXACT(VLOOKUP($E421,数据!$G:$J,4,0),D421)</f>
        <v>1</v>
      </c>
    </row>
    <row r="422" spans="1:10" x14ac:dyDescent="0.15">
      <c r="A422" s="2" t="str">
        <f t="shared" si="30"/>
        <v>52100755</v>
      </c>
      <c r="B422" s="2">
        <f t="shared" si="31"/>
        <v>75</v>
      </c>
      <c r="C422" s="2">
        <v>5</v>
      </c>
      <c r="D422" s="2" t="s">
        <v>25</v>
      </c>
      <c r="E422" s="2" t="s">
        <v>177</v>
      </c>
      <c r="F422" s="2">
        <f>VLOOKUP($E422,数据!$G:$J,3,0)</f>
        <v>17</v>
      </c>
      <c r="G422" s="2">
        <f>VLOOKUP($E422,数据!$G:$J,2,0)</f>
        <v>7100042</v>
      </c>
      <c r="H422" s="2">
        <f t="shared" si="32"/>
        <v>75</v>
      </c>
      <c r="I422" s="2">
        <v>7</v>
      </c>
      <c r="J422" s="2" t="b">
        <f>EXACT(VLOOKUP($E422,数据!$G:$J,4,0),D422)</f>
        <v>1</v>
      </c>
    </row>
    <row r="423" spans="1:10" x14ac:dyDescent="0.15">
      <c r="A423" s="2" t="str">
        <f t="shared" si="30"/>
        <v>52100801</v>
      </c>
      <c r="B423" s="2">
        <f>B393+5</f>
        <v>80</v>
      </c>
      <c r="C423" s="2">
        <v>1</v>
      </c>
      <c r="D423" s="2" t="s">
        <v>20</v>
      </c>
      <c r="E423" s="2" t="s">
        <v>184</v>
      </c>
      <c r="F423" s="2">
        <f>VLOOKUP($E423,数据!$G:$J,3,0)</f>
        <v>18</v>
      </c>
      <c r="G423" s="2">
        <f>VLOOKUP($E423,数据!$G:$J,2,0)</f>
        <v>7100049</v>
      </c>
      <c r="H423" s="2">
        <f t="shared" si="32"/>
        <v>80</v>
      </c>
      <c r="I423" s="2">
        <v>8</v>
      </c>
      <c r="J423" s="2" t="b">
        <f>EXACT(VLOOKUP($E423,数据!$G:$J,4,0),D423)</f>
        <v>1</v>
      </c>
    </row>
    <row r="424" spans="1:10" x14ac:dyDescent="0.15">
      <c r="A424" s="2" t="str">
        <f t="shared" si="30"/>
        <v>52100801</v>
      </c>
      <c r="B424" s="2">
        <f t="shared" ref="B424:B487" si="33">B394+5</f>
        <v>80</v>
      </c>
      <c r="C424" s="2">
        <v>1</v>
      </c>
      <c r="D424" s="2" t="s">
        <v>21</v>
      </c>
      <c r="E424" s="2" t="s">
        <v>185</v>
      </c>
      <c r="F424" s="2">
        <f>VLOOKUP($E424,数据!$G:$J,3,0)</f>
        <v>18</v>
      </c>
      <c r="G424" s="2">
        <f>VLOOKUP($E424,数据!$G:$J,2,0)</f>
        <v>7100050</v>
      </c>
      <c r="H424" s="2">
        <f t="shared" si="32"/>
        <v>80</v>
      </c>
      <c r="I424" s="2">
        <v>8</v>
      </c>
      <c r="J424" s="2" t="b">
        <f>EXACT(VLOOKUP($E424,数据!$G:$J,4,0),D424)</f>
        <v>1</v>
      </c>
    </row>
    <row r="425" spans="1:10" x14ac:dyDescent="0.15">
      <c r="A425" s="2" t="str">
        <f t="shared" si="30"/>
        <v>52100801</v>
      </c>
      <c r="B425" s="2">
        <f t="shared" si="33"/>
        <v>80</v>
      </c>
      <c r="C425" s="2">
        <v>1</v>
      </c>
      <c r="D425" s="2" t="s">
        <v>22</v>
      </c>
      <c r="E425" s="2" t="s">
        <v>186</v>
      </c>
      <c r="F425" s="2">
        <f>VLOOKUP($E425,数据!$G:$J,3,0)</f>
        <v>18</v>
      </c>
      <c r="G425" s="2">
        <f>VLOOKUP($E425,数据!$G:$J,2,0)</f>
        <v>7100051</v>
      </c>
      <c r="H425" s="2">
        <f t="shared" si="32"/>
        <v>80</v>
      </c>
      <c r="I425" s="2">
        <v>8</v>
      </c>
      <c r="J425" s="2" t="b">
        <f>EXACT(VLOOKUP($E425,数据!$G:$J,4,0),D425)</f>
        <v>1</v>
      </c>
    </row>
    <row r="426" spans="1:10" x14ac:dyDescent="0.15">
      <c r="A426" s="2" t="str">
        <f t="shared" si="30"/>
        <v>52100801</v>
      </c>
      <c r="B426" s="2">
        <f t="shared" si="33"/>
        <v>80</v>
      </c>
      <c r="C426" s="2">
        <v>1</v>
      </c>
      <c r="D426" s="2" t="s">
        <v>23</v>
      </c>
      <c r="E426" s="2" t="s">
        <v>187</v>
      </c>
      <c r="F426" s="2">
        <f>VLOOKUP($E426,数据!$G:$J,3,0)</f>
        <v>18</v>
      </c>
      <c r="G426" s="2">
        <f>VLOOKUP($E426,数据!$G:$J,2,0)</f>
        <v>7100052</v>
      </c>
      <c r="H426" s="2">
        <f t="shared" si="32"/>
        <v>80</v>
      </c>
      <c r="I426" s="2">
        <v>8</v>
      </c>
      <c r="J426" s="2" t="b">
        <f>EXACT(VLOOKUP($E426,数据!$G:$J,4,0),D426)</f>
        <v>1</v>
      </c>
    </row>
    <row r="427" spans="1:10" x14ac:dyDescent="0.15">
      <c r="A427" s="2" t="str">
        <f t="shared" si="30"/>
        <v>52100801</v>
      </c>
      <c r="B427" s="2">
        <f t="shared" si="33"/>
        <v>80</v>
      </c>
      <c r="C427" s="2">
        <v>1</v>
      </c>
      <c r="D427" s="2" t="s">
        <v>24</v>
      </c>
      <c r="E427" s="2" t="s">
        <v>188</v>
      </c>
      <c r="F427" s="2">
        <f>VLOOKUP($E427,数据!$G:$J,3,0)</f>
        <v>18</v>
      </c>
      <c r="G427" s="2">
        <f>VLOOKUP($E427,数据!$G:$J,2,0)</f>
        <v>7100053</v>
      </c>
      <c r="H427" s="2">
        <f t="shared" si="32"/>
        <v>80</v>
      </c>
      <c r="I427" s="2">
        <v>8</v>
      </c>
      <c r="J427" s="2" t="b">
        <f>EXACT(VLOOKUP($E427,数据!$G:$J,4,0),D427)</f>
        <v>1</v>
      </c>
    </row>
    <row r="428" spans="1:10" x14ac:dyDescent="0.15">
      <c r="A428" s="2" t="str">
        <f t="shared" si="30"/>
        <v>52100801</v>
      </c>
      <c r="B428" s="2">
        <f t="shared" si="33"/>
        <v>80</v>
      </c>
      <c r="C428" s="2">
        <v>1</v>
      </c>
      <c r="D428" s="2" t="s">
        <v>25</v>
      </c>
      <c r="E428" s="2" t="s">
        <v>189</v>
      </c>
      <c r="F428" s="2">
        <f>VLOOKUP($E428,数据!$G:$J,3,0)</f>
        <v>18</v>
      </c>
      <c r="G428" s="2">
        <f>VLOOKUP($E428,数据!$G:$J,2,0)</f>
        <v>7100054</v>
      </c>
      <c r="H428" s="2">
        <f t="shared" si="32"/>
        <v>80</v>
      </c>
      <c r="I428" s="2">
        <v>8</v>
      </c>
      <c r="J428" s="2" t="b">
        <f>EXACT(VLOOKUP($E428,数据!$G:$J,4,0),D428)</f>
        <v>1</v>
      </c>
    </row>
    <row r="429" spans="1:10" x14ac:dyDescent="0.15">
      <c r="A429" s="2" t="str">
        <f t="shared" si="30"/>
        <v>52100802</v>
      </c>
      <c r="B429" s="2">
        <f t="shared" si="33"/>
        <v>80</v>
      </c>
      <c r="C429" s="2">
        <v>2</v>
      </c>
      <c r="D429" s="2" t="s">
        <v>20</v>
      </c>
      <c r="E429" s="2" t="s">
        <v>184</v>
      </c>
      <c r="F429" s="2">
        <f>VLOOKUP($E429,数据!$G:$J,3,0)</f>
        <v>18</v>
      </c>
      <c r="G429" s="2">
        <f>VLOOKUP($E429,数据!$G:$J,2,0)</f>
        <v>7100049</v>
      </c>
      <c r="H429" s="2">
        <f t="shared" si="32"/>
        <v>80</v>
      </c>
      <c r="I429" s="2">
        <v>8</v>
      </c>
      <c r="J429" s="2" t="b">
        <f>EXACT(VLOOKUP($E429,数据!$G:$J,4,0),D429)</f>
        <v>1</v>
      </c>
    </row>
    <row r="430" spans="1:10" x14ac:dyDescent="0.15">
      <c r="A430" s="2" t="str">
        <f t="shared" si="30"/>
        <v>52100802</v>
      </c>
      <c r="B430" s="2">
        <f t="shared" si="33"/>
        <v>80</v>
      </c>
      <c r="C430" s="2">
        <v>2</v>
      </c>
      <c r="D430" s="2" t="s">
        <v>21</v>
      </c>
      <c r="E430" s="2" t="s">
        <v>185</v>
      </c>
      <c r="F430" s="2">
        <f>VLOOKUP($E430,数据!$G:$J,3,0)</f>
        <v>18</v>
      </c>
      <c r="G430" s="2">
        <f>VLOOKUP($E430,数据!$G:$J,2,0)</f>
        <v>7100050</v>
      </c>
      <c r="H430" s="2">
        <f t="shared" si="32"/>
        <v>80</v>
      </c>
      <c r="I430" s="2">
        <v>8</v>
      </c>
      <c r="J430" s="2" t="b">
        <f>EXACT(VLOOKUP($E430,数据!$G:$J,4,0),D430)</f>
        <v>1</v>
      </c>
    </row>
    <row r="431" spans="1:10" x14ac:dyDescent="0.15">
      <c r="A431" s="2" t="str">
        <f t="shared" si="30"/>
        <v>52100802</v>
      </c>
      <c r="B431" s="2">
        <f t="shared" si="33"/>
        <v>80</v>
      </c>
      <c r="C431" s="2">
        <v>2</v>
      </c>
      <c r="D431" s="2" t="s">
        <v>22</v>
      </c>
      <c r="E431" s="2" t="s">
        <v>186</v>
      </c>
      <c r="F431" s="2">
        <f>VLOOKUP($E431,数据!$G:$J,3,0)</f>
        <v>18</v>
      </c>
      <c r="G431" s="2">
        <f>VLOOKUP($E431,数据!$G:$J,2,0)</f>
        <v>7100051</v>
      </c>
      <c r="H431" s="2">
        <f t="shared" si="32"/>
        <v>80</v>
      </c>
      <c r="I431" s="2">
        <v>8</v>
      </c>
      <c r="J431" s="2" t="b">
        <f>EXACT(VLOOKUP($E431,数据!$G:$J,4,0),D431)</f>
        <v>1</v>
      </c>
    </row>
    <row r="432" spans="1:10" x14ac:dyDescent="0.15">
      <c r="A432" s="2" t="str">
        <f t="shared" si="30"/>
        <v>52100802</v>
      </c>
      <c r="B432" s="2">
        <f t="shared" si="33"/>
        <v>80</v>
      </c>
      <c r="C432" s="2">
        <v>2</v>
      </c>
      <c r="D432" s="2" t="s">
        <v>23</v>
      </c>
      <c r="E432" s="2" t="s">
        <v>187</v>
      </c>
      <c r="F432" s="2">
        <f>VLOOKUP($E432,数据!$G:$J,3,0)</f>
        <v>18</v>
      </c>
      <c r="G432" s="2">
        <f>VLOOKUP($E432,数据!$G:$J,2,0)</f>
        <v>7100052</v>
      </c>
      <c r="H432" s="2">
        <f t="shared" si="32"/>
        <v>80</v>
      </c>
      <c r="I432" s="2">
        <v>8</v>
      </c>
      <c r="J432" s="2" t="b">
        <f>EXACT(VLOOKUP($E432,数据!$G:$J,4,0),D432)</f>
        <v>1</v>
      </c>
    </row>
    <row r="433" spans="1:10" x14ac:dyDescent="0.15">
      <c r="A433" s="2" t="str">
        <f t="shared" si="30"/>
        <v>52100802</v>
      </c>
      <c r="B433" s="2">
        <f t="shared" si="33"/>
        <v>80</v>
      </c>
      <c r="C433" s="2">
        <v>2</v>
      </c>
      <c r="D433" s="2" t="s">
        <v>24</v>
      </c>
      <c r="E433" s="2" t="s">
        <v>188</v>
      </c>
      <c r="F433" s="2">
        <f>VLOOKUP($E433,数据!$G:$J,3,0)</f>
        <v>18</v>
      </c>
      <c r="G433" s="2">
        <f>VLOOKUP($E433,数据!$G:$J,2,0)</f>
        <v>7100053</v>
      </c>
      <c r="H433" s="2">
        <f t="shared" si="32"/>
        <v>80</v>
      </c>
      <c r="I433" s="2">
        <v>8</v>
      </c>
      <c r="J433" s="2" t="b">
        <f>EXACT(VLOOKUP($E433,数据!$G:$J,4,0),D433)</f>
        <v>1</v>
      </c>
    </row>
    <row r="434" spans="1:10" x14ac:dyDescent="0.15">
      <c r="A434" s="2" t="str">
        <f t="shared" si="30"/>
        <v>52100802</v>
      </c>
      <c r="B434" s="2">
        <f t="shared" si="33"/>
        <v>80</v>
      </c>
      <c r="C434" s="2">
        <v>2</v>
      </c>
      <c r="D434" s="2" t="s">
        <v>25</v>
      </c>
      <c r="E434" s="2" t="s">
        <v>189</v>
      </c>
      <c r="F434" s="2">
        <f>VLOOKUP($E434,数据!$G:$J,3,0)</f>
        <v>18</v>
      </c>
      <c r="G434" s="2">
        <f>VLOOKUP($E434,数据!$G:$J,2,0)</f>
        <v>7100054</v>
      </c>
      <c r="H434" s="2">
        <f t="shared" si="32"/>
        <v>80</v>
      </c>
      <c r="I434" s="2">
        <v>8</v>
      </c>
      <c r="J434" s="2" t="b">
        <f>EXACT(VLOOKUP($E434,数据!$G:$J,4,0),D434)</f>
        <v>1</v>
      </c>
    </row>
    <row r="435" spans="1:10" x14ac:dyDescent="0.15">
      <c r="A435" s="2" t="str">
        <f t="shared" si="30"/>
        <v>52100803</v>
      </c>
      <c r="B435" s="2">
        <f t="shared" si="33"/>
        <v>80</v>
      </c>
      <c r="C435" s="2">
        <v>3</v>
      </c>
      <c r="D435" s="2" t="s">
        <v>20</v>
      </c>
      <c r="E435" s="2" t="s">
        <v>172</v>
      </c>
      <c r="F435" s="2">
        <f>VLOOKUP($E435,数据!$G:$J,3,0)</f>
        <v>17</v>
      </c>
      <c r="G435" s="2">
        <f>VLOOKUP($E435,数据!$G:$J,2,0)</f>
        <v>7100037</v>
      </c>
      <c r="H435" s="2">
        <f t="shared" si="32"/>
        <v>80</v>
      </c>
      <c r="I435" s="2">
        <v>7</v>
      </c>
      <c r="J435" s="2" t="b">
        <f>EXACT(VLOOKUP($E435,数据!$G:$J,4,0),D435)</f>
        <v>1</v>
      </c>
    </row>
    <row r="436" spans="1:10" x14ac:dyDescent="0.15">
      <c r="A436" s="2" t="str">
        <f t="shared" si="30"/>
        <v>52100803</v>
      </c>
      <c r="B436" s="2">
        <f t="shared" si="33"/>
        <v>80</v>
      </c>
      <c r="C436" s="2">
        <v>3</v>
      </c>
      <c r="D436" s="2" t="s">
        <v>21</v>
      </c>
      <c r="E436" s="2" t="s">
        <v>173</v>
      </c>
      <c r="F436" s="2">
        <f>VLOOKUP($E436,数据!$G:$J,3,0)</f>
        <v>17</v>
      </c>
      <c r="G436" s="2">
        <f>VLOOKUP($E436,数据!$G:$J,2,0)</f>
        <v>7100038</v>
      </c>
      <c r="H436" s="2">
        <f t="shared" si="32"/>
        <v>80</v>
      </c>
      <c r="I436" s="2">
        <v>7</v>
      </c>
      <c r="J436" s="2" t="b">
        <f>EXACT(VLOOKUP($E436,数据!$G:$J,4,0),D436)</f>
        <v>1</v>
      </c>
    </row>
    <row r="437" spans="1:10" x14ac:dyDescent="0.15">
      <c r="A437" s="2" t="str">
        <f t="shared" si="30"/>
        <v>52100803</v>
      </c>
      <c r="B437" s="2">
        <f t="shared" si="33"/>
        <v>80</v>
      </c>
      <c r="C437" s="2">
        <v>3</v>
      </c>
      <c r="D437" s="2" t="s">
        <v>22</v>
      </c>
      <c r="E437" s="2" t="s">
        <v>174</v>
      </c>
      <c r="F437" s="2">
        <f>VLOOKUP($E437,数据!$G:$J,3,0)</f>
        <v>17</v>
      </c>
      <c r="G437" s="2">
        <f>VLOOKUP($E437,数据!$G:$J,2,0)</f>
        <v>7100039</v>
      </c>
      <c r="H437" s="2">
        <f t="shared" si="32"/>
        <v>80</v>
      </c>
      <c r="I437" s="2">
        <v>7</v>
      </c>
      <c r="J437" s="2" t="b">
        <f>EXACT(VLOOKUP($E437,数据!$G:$J,4,0),D437)</f>
        <v>1</v>
      </c>
    </row>
    <row r="438" spans="1:10" x14ac:dyDescent="0.15">
      <c r="A438" s="2" t="str">
        <f t="shared" si="30"/>
        <v>52100803</v>
      </c>
      <c r="B438" s="2">
        <f t="shared" si="33"/>
        <v>80</v>
      </c>
      <c r="C438" s="2">
        <v>3</v>
      </c>
      <c r="D438" s="2" t="s">
        <v>23</v>
      </c>
      <c r="E438" s="2" t="s">
        <v>175</v>
      </c>
      <c r="F438" s="2">
        <f>VLOOKUP($E438,数据!$G:$J,3,0)</f>
        <v>17</v>
      </c>
      <c r="G438" s="2">
        <f>VLOOKUP($E438,数据!$G:$J,2,0)</f>
        <v>7100040</v>
      </c>
      <c r="H438" s="2">
        <f t="shared" si="32"/>
        <v>80</v>
      </c>
      <c r="I438" s="2">
        <v>7</v>
      </c>
      <c r="J438" s="2" t="b">
        <f>EXACT(VLOOKUP($E438,数据!$G:$J,4,0),D438)</f>
        <v>1</v>
      </c>
    </row>
    <row r="439" spans="1:10" x14ac:dyDescent="0.15">
      <c r="A439" s="2" t="str">
        <f t="shared" si="30"/>
        <v>52100803</v>
      </c>
      <c r="B439" s="2">
        <f t="shared" si="33"/>
        <v>80</v>
      </c>
      <c r="C439" s="2">
        <v>3</v>
      </c>
      <c r="D439" s="2" t="s">
        <v>24</v>
      </c>
      <c r="E439" s="2" t="s">
        <v>176</v>
      </c>
      <c r="F439" s="2">
        <f>VLOOKUP($E439,数据!$G:$J,3,0)</f>
        <v>17</v>
      </c>
      <c r="G439" s="2">
        <f>VLOOKUP($E439,数据!$G:$J,2,0)</f>
        <v>7100041</v>
      </c>
      <c r="H439" s="2">
        <f t="shared" si="32"/>
        <v>80</v>
      </c>
      <c r="I439" s="2">
        <v>7</v>
      </c>
      <c r="J439" s="2" t="b">
        <f>EXACT(VLOOKUP($E439,数据!$G:$J,4,0),D439)</f>
        <v>1</v>
      </c>
    </row>
    <row r="440" spans="1:10" x14ac:dyDescent="0.15">
      <c r="A440" s="2" t="str">
        <f t="shared" si="30"/>
        <v>52100803</v>
      </c>
      <c r="B440" s="2">
        <f t="shared" si="33"/>
        <v>80</v>
      </c>
      <c r="C440" s="2">
        <v>3</v>
      </c>
      <c r="D440" s="2" t="s">
        <v>25</v>
      </c>
      <c r="E440" s="2" t="s">
        <v>177</v>
      </c>
      <c r="F440" s="2">
        <f>VLOOKUP($E440,数据!$G:$J,3,0)</f>
        <v>17</v>
      </c>
      <c r="G440" s="2">
        <f>VLOOKUP($E440,数据!$G:$J,2,0)</f>
        <v>7100042</v>
      </c>
      <c r="H440" s="2">
        <f t="shared" si="32"/>
        <v>80</v>
      </c>
      <c r="I440" s="2">
        <v>7</v>
      </c>
      <c r="J440" s="2" t="b">
        <f>EXACT(VLOOKUP($E440,数据!$G:$J,4,0),D440)</f>
        <v>1</v>
      </c>
    </row>
    <row r="441" spans="1:10" x14ac:dyDescent="0.15">
      <c r="A441" s="2" t="str">
        <f t="shared" si="30"/>
        <v>52100804</v>
      </c>
      <c r="B441" s="2">
        <f t="shared" si="33"/>
        <v>80</v>
      </c>
      <c r="C441" s="2">
        <v>4</v>
      </c>
      <c r="D441" s="2" t="s">
        <v>20</v>
      </c>
      <c r="E441" s="2" t="s">
        <v>172</v>
      </c>
      <c r="F441" s="2">
        <f>VLOOKUP($E441,数据!$G:$J,3,0)</f>
        <v>17</v>
      </c>
      <c r="G441" s="2">
        <f>VLOOKUP($E441,数据!$G:$J,2,0)</f>
        <v>7100037</v>
      </c>
      <c r="H441" s="2">
        <f t="shared" si="32"/>
        <v>80</v>
      </c>
      <c r="I441" s="2">
        <v>7</v>
      </c>
      <c r="J441" s="2" t="b">
        <f>EXACT(VLOOKUP($E441,数据!$G:$J,4,0),D441)</f>
        <v>1</v>
      </c>
    </row>
    <row r="442" spans="1:10" x14ac:dyDescent="0.15">
      <c r="A442" s="2" t="str">
        <f t="shared" si="30"/>
        <v>52100804</v>
      </c>
      <c r="B442" s="2">
        <f t="shared" si="33"/>
        <v>80</v>
      </c>
      <c r="C442" s="2">
        <v>4</v>
      </c>
      <c r="D442" s="2" t="s">
        <v>21</v>
      </c>
      <c r="E442" s="2" t="s">
        <v>173</v>
      </c>
      <c r="F442" s="2">
        <f>VLOOKUP($E442,数据!$G:$J,3,0)</f>
        <v>17</v>
      </c>
      <c r="G442" s="2">
        <f>VLOOKUP($E442,数据!$G:$J,2,0)</f>
        <v>7100038</v>
      </c>
      <c r="H442" s="2">
        <f t="shared" si="32"/>
        <v>80</v>
      </c>
      <c r="I442" s="2">
        <v>7</v>
      </c>
      <c r="J442" s="2" t="b">
        <f>EXACT(VLOOKUP($E442,数据!$G:$J,4,0),D442)</f>
        <v>1</v>
      </c>
    </row>
    <row r="443" spans="1:10" x14ac:dyDescent="0.15">
      <c r="A443" s="2" t="str">
        <f t="shared" si="30"/>
        <v>52100804</v>
      </c>
      <c r="B443" s="2">
        <f t="shared" si="33"/>
        <v>80</v>
      </c>
      <c r="C443" s="2">
        <v>4</v>
      </c>
      <c r="D443" s="2" t="s">
        <v>22</v>
      </c>
      <c r="E443" s="2" t="s">
        <v>174</v>
      </c>
      <c r="F443" s="2">
        <f>VLOOKUP($E443,数据!$G:$J,3,0)</f>
        <v>17</v>
      </c>
      <c r="G443" s="2">
        <f>VLOOKUP($E443,数据!$G:$J,2,0)</f>
        <v>7100039</v>
      </c>
      <c r="H443" s="2">
        <f t="shared" si="32"/>
        <v>80</v>
      </c>
      <c r="I443" s="2">
        <v>7</v>
      </c>
      <c r="J443" s="2" t="b">
        <f>EXACT(VLOOKUP($E443,数据!$G:$J,4,0),D443)</f>
        <v>1</v>
      </c>
    </row>
    <row r="444" spans="1:10" x14ac:dyDescent="0.15">
      <c r="A444" s="2" t="str">
        <f t="shared" si="30"/>
        <v>52100804</v>
      </c>
      <c r="B444" s="2">
        <f t="shared" si="33"/>
        <v>80</v>
      </c>
      <c r="C444" s="2">
        <v>4</v>
      </c>
      <c r="D444" s="2" t="s">
        <v>23</v>
      </c>
      <c r="E444" s="2" t="s">
        <v>175</v>
      </c>
      <c r="F444" s="2">
        <f>VLOOKUP($E444,数据!$G:$J,3,0)</f>
        <v>17</v>
      </c>
      <c r="G444" s="2">
        <f>VLOOKUP($E444,数据!$G:$J,2,0)</f>
        <v>7100040</v>
      </c>
      <c r="H444" s="2">
        <f t="shared" si="32"/>
        <v>80</v>
      </c>
      <c r="I444" s="2">
        <v>7</v>
      </c>
      <c r="J444" s="2" t="b">
        <f>EXACT(VLOOKUP($E444,数据!$G:$J,4,0),D444)</f>
        <v>1</v>
      </c>
    </row>
    <row r="445" spans="1:10" x14ac:dyDescent="0.15">
      <c r="A445" s="2" t="str">
        <f t="shared" si="30"/>
        <v>52100804</v>
      </c>
      <c r="B445" s="2">
        <f t="shared" si="33"/>
        <v>80</v>
      </c>
      <c r="C445" s="2">
        <v>4</v>
      </c>
      <c r="D445" s="2" t="s">
        <v>24</v>
      </c>
      <c r="E445" s="2" t="s">
        <v>176</v>
      </c>
      <c r="F445" s="2">
        <f>VLOOKUP($E445,数据!$G:$J,3,0)</f>
        <v>17</v>
      </c>
      <c r="G445" s="2">
        <f>VLOOKUP($E445,数据!$G:$J,2,0)</f>
        <v>7100041</v>
      </c>
      <c r="H445" s="2">
        <f t="shared" si="32"/>
        <v>80</v>
      </c>
      <c r="I445" s="2">
        <v>7</v>
      </c>
      <c r="J445" s="2" t="b">
        <f>EXACT(VLOOKUP($E445,数据!$G:$J,4,0),D445)</f>
        <v>1</v>
      </c>
    </row>
    <row r="446" spans="1:10" x14ac:dyDescent="0.15">
      <c r="A446" s="2" t="str">
        <f t="shared" si="30"/>
        <v>52100804</v>
      </c>
      <c r="B446" s="2">
        <f t="shared" si="33"/>
        <v>80</v>
      </c>
      <c r="C446" s="2">
        <v>4</v>
      </c>
      <c r="D446" s="2" t="s">
        <v>25</v>
      </c>
      <c r="E446" s="2" t="s">
        <v>177</v>
      </c>
      <c r="F446" s="2">
        <f>VLOOKUP($E446,数据!$G:$J,3,0)</f>
        <v>17</v>
      </c>
      <c r="G446" s="2">
        <f>VLOOKUP($E446,数据!$G:$J,2,0)</f>
        <v>7100042</v>
      </c>
      <c r="H446" s="2">
        <f t="shared" si="32"/>
        <v>80</v>
      </c>
      <c r="I446" s="2">
        <v>7</v>
      </c>
      <c r="J446" s="2" t="b">
        <f>EXACT(VLOOKUP($E446,数据!$G:$J,4,0),D446)</f>
        <v>1</v>
      </c>
    </row>
    <row r="447" spans="1:10" x14ac:dyDescent="0.15">
      <c r="A447" s="2" t="str">
        <f t="shared" si="30"/>
        <v>52100805</v>
      </c>
      <c r="B447" s="2">
        <f t="shared" si="33"/>
        <v>80</v>
      </c>
      <c r="C447" s="2">
        <v>5</v>
      </c>
      <c r="D447" s="2" t="s">
        <v>20</v>
      </c>
      <c r="E447" s="2" t="s">
        <v>172</v>
      </c>
      <c r="F447" s="2">
        <f>VLOOKUP($E447,数据!$G:$J,3,0)</f>
        <v>17</v>
      </c>
      <c r="G447" s="2">
        <f>VLOOKUP($E447,数据!$G:$J,2,0)</f>
        <v>7100037</v>
      </c>
      <c r="H447" s="2">
        <f t="shared" si="32"/>
        <v>80</v>
      </c>
      <c r="I447" s="2">
        <v>7</v>
      </c>
      <c r="J447" s="2" t="b">
        <f>EXACT(VLOOKUP($E447,数据!$G:$J,4,0),D447)</f>
        <v>1</v>
      </c>
    </row>
    <row r="448" spans="1:10" x14ac:dyDescent="0.15">
      <c r="A448" s="2" t="str">
        <f t="shared" si="30"/>
        <v>52100805</v>
      </c>
      <c r="B448" s="2">
        <f t="shared" si="33"/>
        <v>80</v>
      </c>
      <c r="C448" s="2">
        <v>5</v>
      </c>
      <c r="D448" s="2" t="s">
        <v>21</v>
      </c>
      <c r="E448" s="2" t="s">
        <v>173</v>
      </c>
      <c r="F448" s="2">
        <f>VLOOKUP($E448,数据!$G:$J,3,0)</f>
        <v>17</v>
      </c>
      <c r="G448" s="2">
        <f>VLOOKUP($E448,数据!$G:$J,2,0)</f>
        <v>7100038</v>
      </c>
      <c r="H448" s="2">
        <f t="shared" si="32"/>
        <v>80</v>
      </c>
      <c r="I448" s="2">
        <v>7</v>
      </c>
      <c r="J448" s="2" t="b">
        <f>EXACT(VLOOKUP($E448,数据!$G:$J,4,0),D448)</f>
        <v>1</v>
      </c>
    </row>
    <row r="449" spans="1:10" x14ac:dyDescent="0.15">
      <c r="A449" s="2" t="str">
        <f t="shared" si="30"/>
        <v>52100805</v>
      </c>
      <c r="B449" s="2">
        <f t="shared" si="33"/>
        <v>80</v>
      </c>
      <c r="C449" s="2">
        <v>5</v>
      </c>
      <c r="D449" s="2" t="s">
        <v>22</v>
      </c>
      <c r="E449" s="2" t="s">
        <v>174</v>
      </c>
      <c r="F449" s="2">
        <f>VLOOKUP($E449,数据!$G:$J,3,0)</f>
        <v>17</v>
      </c>
      <c r="G449" s="2">
        <f>VLOOKUP($E449,数据!$G:$J,2,0)</f>
        <v>7100039</v>
      </c>
      <c r="H449" s="2">
        <f t="shared" si="32"/>
        <v>80</v>
      </c>
      <c r="I449" s="2">
        <v>7</v>
      </c>
      <c r="J449" s="2" t="b">
        <f>EXACT(VLOOKUP($E449,数据!$G:$J,4,0),D449)</f>
        <v>1</v>
      </c>
    </row>
    <row r="450" spans="1:10" x14ac:dyDescent="0.15">
      <c r="A450" s="2" t="str">
        <f t="shared" si="30"/>
        <v>52100805</v>
      </c>
      <c r="B450" s="2">
        <f t="shared" si="33"/>
        <v>80</v>
      </c>
      <c r="C450" s="2">
        <v>5</v>
      </c>
      <c r="D450" s="2" t="s">
        <v>23</v>
      </c>
      <c r="E450" s="2" t="s">
        <v>175</v>
      </c>
      <c r="F450" s="2">
        <f>VLOOKUP($E450,数据!$G:$J,3,0)</f>
        <v>17</v>
      </c>
      <c r="G450" s="2">
        <f>VLOOKUP($E450,数据!$G:$J,2,0)</f>
        <v>7100040</v>
      </c>
      <c r="H450" s="2">
        <f t="shared" si="32"/>
        <v>80</v>
      </c>
      <c r="I450" s="2">
        <v>7</v>
      </c>
      <c r="J450" s="2" t="b">
        <f>EXACT(VLOOKUP($E450,数据!$G:$J,4,0),D450)</f>
        <v>1</v>
      </c>
    </row>
    <row r="451" spans="1:10" x14ac:dyDescent="0.15">
      <c r="A451" s="2" t="str">
        <f t="shared" si="30"/>
        <v>52100805</v>
      </c>
      <c r="B451" s="2">
        <f t="shared" si="33"/>
        <v>80</v>
      </c>
      <c r="C451" s="2">
        <v>5</v>
      </c>
      <c r="D451" s="2" t="s">
        <v>24</v>
      </c>
      <c r="E451" s="2" t="s">
        <v>176</v>
      </c>
      <c r="F451" s="2">
        <f>VLOOKUP($E451,数据!$G:$J,3,0)</f>
        <v>17</v>
      </c>
      <c r="G451" s="2">
        <f>VLOOKUP($E451,数据!$G:$J,2,0)</f>
        <v>7100041</v>
      </c>
      <c r="H451" s="2">
        <f t="shared" si="32"/>
        <v>80</v>
      </c>
      <c r="I451" s="2">
        <v>7</v>
      </c>
      <c r="J451" s="2" t="b">
        <f>EXACT(VLOOKUP($E451,数据!$G:$J,4,0),D451)</f>
        <v>1</v>
      </c>
    </row>
    <row r="452" spans="1:10" x14ac:dyDescent="0.15">
      <c r="A452" s="2" t="str">
        <f t="shared" si="30"/>
        <v>52100805</v>
      </c>
      <c r="B452" s="2">
        <f t="shared" si="33"/>
        <v>80</v>
      </c>
      <c r="C452" s="2">
        <v>5</v>
      </c>
      <c r="D452" s="2" t="s">
        <v>25</v>
      </c>
      <c r="E452" s="2" t="s">
        <v>177</v>
      </c>
      <c r="F452" s="2">
        <f>VLOOKUP($E452,数据!$G:$J,3,0)</f>
        <v>17</v>
      </c>
      <c r="G452" s="2">
        <f>VLOOKUP($E452,数据!$G:$J,2,0)</f>
        <v>7100042</v>
      </c>
      <c r="H452" s="2">
        <f t="shared" si="32"/>
        <v>80</v>
      </c>
      <c r="I452" s="2">
        <v>7</v>
      </c>
      <c r="J452" s="2" t="b">
        <f>EXACT(VLOOKUP($E452,数据!$G:$J,4,0),D452)</f>
        <v>1</v>
      </c>
    </row>
    <row r="453" spans="1:10" x14ac:dyDescent="0.15">
      <c r="A453" s="2" t="str">
        <f t="shared" ref="A453:A512" si="34">52100&amp;B453&amp;C453</f>
        <v>52100851</v>
      </c>
      <c r="B453" s="2">
        <f>B423+5</f>
        <v>85</v>
      </c>
      <c r="C453" s="2">
        <v>1</v>
      </c>
      <c r="D453" s="2" t="s">
        <v>20</v>
      </c>
      <c r="E453" s="2" t="s">
        <v>184</v>
      </c>
      <c r="F453" s="2">
        <f>VLOOKUP($E453,数据!$G:$J,3,0)</f>
        <v>18</v>
      </c>
      <c r="G453" s="2">
        <f>VLOOKUP($E453,数据!$G:$J,2,0)</f>
        <v>7100049</v>
      </c>
      <c r="H453" s="2">
        <f t="shared" ref="H453:H512" si="35">B453</f>
        <v>85</v>
      </c>
      <c r="I453" s="2">
        <v>8</v>
      </c>
      <c r="J453" s="2" t="b">
        <f>EXACT(VLOOKUP($E453,数据!$G:$J,4,0),D453)</f>
        <v>1</v>
      </c>
    </row>
    <row r="454" spans="1:10" x14ac:dyDescent="0.15">
      <c r="A454" s="2" t="str">
        <f t="shared" si="34"/>
        <v>52100851</v>
      </c>
      <c r="B454" s="2">
        <f t="shared" si="33"/>
        <v>85</v>
      </c>
      <c r="C454" s="2">
        <v>1</v>
      </c>
      <c r="D454" s="2" t="s">
        <v>21</v>
      </c>
      <c r="E454" s="2" t="s">
        <v>185</v>
      </c>
      <c r="F454" s="2">
        <f>VLOOKUP($E454,数据!$G:$J,3,0)</f>
        <v>18</v>
      </c>
      <c r="G454" s="2">
        <f>VLOOKUP($E454,数据!$G:$J,2,0)</f>
        <v>7100050</v>
      </c>
      <c r="H454" s="2">
        <f t="shared" si="35"/>
        <v>85</v>
      </c>
      <c r="I454" s="2">
        <v>8</v>
      </c>
      <c r="J454" s="2" t="b">
        <f>EXACT(VLOOKUP($E454,数据!$G:$J,4,0),D454)</f>
        <v>1</v>
      </c>
    </row>
    <row r="455" spans="1:10" x14ac:dyDescent="0.15">
      <c r="A455" s="2" t="str">
        <f t="shared" si="34"/>
        <v>52100851</v>
      </c>
      <c r="B455" s="2">
        <f t="shared" si="33"/>
        <v>85</v>
      </c>
      <c r="C455" s="2">
        <v>1</v>
      </c>
      <c r="D455" s="2" t="s">
        <v>22</v>
      </c>
      <c r="E455" s="2" t="s">
        <v>186</v>
      </c>
      <c r="F455" s="2">
        <f>VLOOKUP($E455,数据!$G:$J,3,0)</f>
        <v>18</v>
      </c>
      <c r="G455" s="2">
        <f>VLOOKUP($E455,数据!$G:$J,2,0)</f>
        <v>7100051</v>
      </c>
      <c r="H455" s="2">
        <f t="shared" si="35"/>
        <v>85</v>
      </c>
      <c r="I455" s="2">
        <v>8</v>
      </c>
      <c r="J455" s="2" t="b">
        <f>EXACT(VLOOKUP($E455,数据!$G:$J,4,0),D455)</f>
        <v>1</v>
      </c>
    </row>
    <row r="456" spans="1:10" x14ac:dyDescent="0.15">
      <c r="A456" s="2" t="str">
        <f t="shared" si="34"/>
        <v>52100851</v>
      </c>
      <c r="B456" s="2">
        <f t="shared" si="33"/>
        <v>85</v>
      </c>
      <c r="C456" s="2">
        <v>1</v>
      </c>
      <c r="D456" s="2" t="s">
        <v>23</v>
      </c>
      <c r="E456" s="2" t="s">
        <v>187</v>
      </c>
      <c r="F456" s="2">
        <f>VLOOKUP($E456,数据!$G:$J,3,0)</f>
        <v>18</v>
      </c>
      <c r="G456" s="2">
        <f>VLOOKUP($E456,数据!$G:$J,2,0)</f>
        <v>7100052</v>
      </c>
      <c r="H456" s="2">
        <f t="shared" si="35"/>
        <v>85</v>
      </c>
      <c r="I456" s="2">
        <v>8</v>
      </c>
      <c r="J456" s="2" t="b">
        <f>EXACT(VLOOKUP($E456,数据!$G:$J,4,0),D456)</f>
        <v>1</v>
      </c>
    </row>
    <row r="457" spans="1:10" x14ac:dyDescent="0.15">
      <c r="A457" s="2" t="str">
        <f t="shared" si="34"/>
        <v>52100851</v>
      </c>
      <c r="B457" s="2">
        <f t="shared" si="33"/>
        <v>85</v>
      </c>
      <c r="C457" s="2">
        <v>1</v>
      </c>
      <c r="D457" s="2" t="s">
        <v>24</v>
      </c>
      <c r="E457" s="2" t="s">
        <v>188</v>
      </c>
      <c r="F457" s="2">
        <f>VLOOKUP($E457,数据!$G:$J,3,0)</f>
        <v>18</v>
      </c>
      <c r="G457" s="2">
        <f>VLOOKUP($E457,数据!$G:$J,2,0)</f>
        <v>7100053</v>
      </c>
      <c r="H457" s="2">
        <f t="shared" si="35"/>
        <v>85</v>
      </c>
      <c r="I457" s="2">
        <v>8</v>
      </c>
      <c r="J457" s="2" t="b">
        <f>EXACT(VLOOKUP($E457,数据!$G:$J,4,0),D457)</f>
        <v>1</v>
      </c>
    </row>
    <row r="458" spans="1:10" x14ac:dyDescent="0.15">
      <c r="A458" s="2" t="str">
        <f t="shared" si="34"/>
        <v>52100851</v>
      </c>
      <c r="B458" s="2">
        <f t="shared" si="33"/>
        <v>85</v>
      </c>
      <c r="C458" s="2">
        <v>1</v>
      </c>
      <c r="D458" s="2" t="s">
        <v>25</v>
      </c>
      <c r="E458" s="2" t="s">
        <v>189</v>
      </c>
      <c r="F458" s="2">
        <f>VLOOKUP($E458,数据!$G:$J,3,0)</f>
        <v>18</v>
      </c>
      <c r="G458" s="2">
        <f>VLOOKUP($E458,数据!$G:$J,2,0)</f>
        <v>7100054</v>
      </c>
      <c r="H458" s="2">
        <f t="shared" si="35"/>
        <v>85</v>
      </c>
      <c r="I458" s="2">
        <v>8</v>
      </c>
      <c r="J458" s="2" t="b">
        <f>EXACT(VLOOKUP($E458,数据!$G:$J,4,0),D458)</f>
        <v>1</v>
      </c>
    </row>
    <row r="459" spans="1:10" x14ac:dyDescent="0.15">
      <c r="A459" s="2" t="str">
        <f t="shared" si="34"/>
        <v>52100852</v>
      </c>
      <c r="B459" s="2">
        <f t="shared" si="33"/>
        <v>85</v>
      </c>
      <c r="C459" s="2">
        <v>2</v>
      </c>
      <c r="D459" s="2" t="s">
        <v>20</v>
      </c>
      <c r="E459" s="2" t="s">
        <v>184</v>
      </c>
      <c r="F459" s="2">
        <f>VLOOKUP($E459,数据!$G:$J,3,0)</f>
        <v>18</v>
      </c>
      <c r="G459" s="2">
        <f>VLOOKUP($E459,数据!$G:$J,2,0)</f>
        <v>7100049</v>
      </c>
      <c r="H459" s="2">
        <f t="shared" si="35"/>
        <v>85</v>
      </c>
      <c r="I459" s="2">
        <v>8</v>
      </c>
      <c r="J459" s="2" t="b">
        <f>EXACT(VLOOKUP($E459,数据!$G:$J,4,0),D459)</f>
        <v>1</v>
      </c>
    </row>
    <row r="460" spans="1:10" x14ac:dyDescent="0.15">
      <c r="A460" s="2" t="str">
        <f t="shared" si="34"/>
        <v>52100852</v>
      </c>
      <c r="B460" s="2">
        <f t="shared" si="33"/>
        <v>85</v>
      </c>
      <c r="C460" s="2">
        <v>2</v>
      </c>
      <c r="D460" s="2" t="s">
        <v>21</v>
      </c>
      <c r="E460" s="2" t="s">
        <v>185</v>
      </c>
      <c r="F460" s="2">
        <f>VLOOKUP($E460,数据!$G:$J,3,0)</f>
        <v>18</v>
      </c>
      <c r="G460" s="2">
        <f>VLOOKUP($E460,数据!$G:$J,2,0)</f>
        <v>7100050</v>
      </c>
      <c r="H460" s="2">
        <f t="shared" si="35"/>
        <v>85</v>
      </c>
      <c r="I460" s="2">
        <v>8</v>
      </c>
      <c r="J460" s="2" t="b">
        <f>EXACT(VLOOKUP($E460,数据!$G:$J,4,0),D460)</f>
        <v>1</v>
      </c>
    </row>
    <row r="461" spans="1:10" x14ac:dyDescent="0.15">
      <c r="A461" s="2" t="str">
        <f t="shared" si="34"/>
        <v>52100852</v>
      </c>
      <c r="B461" s="2">
        <f t="shared" si="33"/>
        <v>85</v>
      </c>
      <c r="C461" s="2">
        <v>2</v>
      </c>
      <c r="D461" s="2" t="s">
        <v>22</v>
      </c>
      <c r="E461" s="2" t="s">
        <v>186</v>
      </c>
      <c r="F461" s="2">
        <f>VLOOKUP($E461,数据!$G:$J,3,0)</f>
        <v>18</v>
      </c>
      <c r="G461" s="2">
        <f>VLOOKUP($E461,数据!$G:$J,2,0)</f>
        <v>7100051</v>
      </c>
      <c r="H461" s="2">
        <f t="shared" si="35"/>
        <v>85</v>
      </c>
      <c r="I461" s="2">
        <v>8</v>
      </c>
      <c r="J461" s="2" t="b">
        <f>EXACT(VLOOKUP($E461,数据!$G:$J,4,0),D461)</f>
        <v>1</v>
      </c>
    </row>
    <row r="462" spans="1:10" x14ac:dyDescent="0.15">
      <c r="A462" s="2" t="str">
        <f t="shared" si="34"/>
        <v>52100852</v>
      </c>
      <c r="B462" s="2">
        <f t="shared" si="33"/>
        <v>85</v>
      </c>
      <c r="C462" s="2">
        <v>2</v>
      </c>
      <c r="D462" s="2" t="s">
        <v>23</v>
      </c>
      <c r="E462" s="2" t="s">
        <v>187</v>
      </c>
      <c r="F462" s="2">
        <f>VLOOKUP($E462,数据!$G:$J,3,0)</f>
        <v>18</v>
      </c>
      <c r="G462" s="2">
        <f>VLOOKUP($E462,数据!$G:$J,2,0)</f>
        <v>7100052</v>
      </c>
      <c r="H462" s="2">
        <f t="shared" si="35"/>
        <v>85</v>
      </c>
      <c r="I462" s="2">
        <v>8</v>
      </c>
      <c r="J462" s="2" t="b">
        <f>EXACT(VLOOKUP($E462,数据!$G:$J,4,0),D462)</f>
        <v>1</v>
      </c>
    </row>
    <row r="463" spans="1:10" x14ac:dyDescent="0.15">
      <c r="A463" s="2" t="str">
        <f t="shared" si="34"/>
        <v>52100852</v>
      </c>
      <c r="B463" s="2">
        <f t="shared" si="33"/>
        <v>85</v>
      </c>
      <c r="C463" s="2">
        <v>2</v>
      </c>
      <c r="D463" s="2" t="s">
        <v>24</v>
      </c>
      <c r="E463" s="2" t="s">
        <v>188</v>
      </c>
      <c r="F463" s="2">
        <f>VLOOKUP($E463,数据!$G:$J,3,0)</f>
        <v>18</v>
      </c>
      <c r="G463" s="2">
        <f>VLOOKUP($E463,数据!$G:$J,2,0)</f>
        <v>7100053</v>
      </c>
      <c r="H463" s="2">
        <f t="shared" si="35"/>
        <v>85</v>
      </c>
      <c r="I463" s="2">
        <v>8</v>
      </c>
      <c r="J463" s="2" t="b">
        <f>EXACT(VLOOKUP($E463,数据!$G:$J,4,0),D463)</f>
        <v>1</v>
      </c>
    </row>
    <row r="464" spans="1:10" x14ac:dyDescent="0.15">
      <c r="A464" s="2" t="str">
        <f t="shared" si="34"/>
        <v>52100852</v>
      </c>
      <c r="B464" s="2">
        <f t="shared" si="33"/>
        <v>85</v>
      </c>
      <c r="C464" s="2">
        <v>2</v>
      </c>
      <c r="D464" s="2" t="s">
        <v>25</v>
      </c>
      <c r="E464" s="2" t="s">
        <v>189</v>
      </c>
      <c r="F464" s="2">
        <f>VLOOKUP($E464,数据!$G:$J,3,0)</f>
        <v>18</v>
      </c>
      <c r="G464" s="2">
        <f>VLOOKUP($E464,数据!$G:$J,2,0)</f>
        <v>7100054</v>
      </c>
      <c r="H464" s="2">
        <f t="shared" si="35"/>
        <v>85</v>
      </c>
      <c r="I464" s="2">
        <v>8</v>
      </c>
      <c r="J464" s="2" t="b">
        <f>EXACT(VLOOKUP($E464,数据!$G:$J,4,0),D464)</f>
        <v>1</v>
      </c>
    </row>
    <row r="465" spans="1:10" x14ac:dyDescent="0.15">
      <c r="A465" s="2" t="str">
        <f t="shared" si="34"/>
        <v>52100853</v>
      </c>
      <c r="B465" s="2">
        <f t="shared" si="33"/>
        <v>85</v>
      </c>
      <c r="C465" s="2">
        <v>3</v>
      </c>
      <c r="D465" s="2" t="s">
        <v>20</v>
      </c>
      <c r="E465" s="2" t="s">
        <v>172</v>
      </c>
      <c r="F465" s="2">
        <f>VLOOKUP($E465,数据!$G:$J,3,0)</f>
        <v>17</v>
      </c>
      <c r="G465" s="2">
        <f>VLOOKUP($E465,数据!$G:$J,2,0)</f>
        <v>7100037</v>
      </c>
      <c r="H465" s="2">
        <f t="shared" si="35"/>
        <v>85</v>
      </c>
      <c r="I465" s="2">
        <v>7</v>
      </c>
      <c r="J465" s="2" t="b">
        <f>EXACT(VLOOKUP($E465,数据!$G:$J,4,0),D465)</f>
        <v>1</v>
      </c>
    </row>
    <row r="466" spans="1:10" x14ac:dyDescent="0.15">
      <c r="A466" s="2" t="str">
        <f t="shared" si="34"/>
        <v>52100853</v>
      </c>
      <c r="B466" s="2">
        <f t="shared" si="33"/>
        <v>85</v>
      </c>
      <c r="C466" s="2">
        <v>3</v>
      </c>
      <c r="D466" s="2" t="s">
        <v>21</v>
      </c>
      <c r="E466" s="2" t="s">
        <v>173</v>
      </c>
      <c r="F466" s="2">
        <f>VLOOKUP($E466,数据!$G:$J,3,0)</f>
        <v>17</v>
      </c>
      <c r="G466" s="2">
        <f>VLOOKUP($E466,数据!$G:$J,2,0)</f>
        <v>7100038</v>
      </c>
      <c r="H466" s="2">
        <f t="shared" si="35"/>
        <v>85</v>
      </c>
      <c r="I466" s="2">
        <v>7</v>
      </c>
      <c r="J466" s="2" t="b">
        <f>EXACT(VLOOKUP($E466,数据!$G:$J,4,0),D466)</f>
        <v>1</v>
      </c>
    </row>
    <row r="467" spans="1:10" x14ac:dyDescent="0.15">
      <c r="A467" s="2" t="str">
        <f t="shared" si="34"/>
        <v>52100853</v>
      </c>
      <c r="B467" s="2">
        <f t="shared" si="33"/>
        <v>85</v>
      </c>
      <c r="C467" s="2">
        <v>3</v>
      </c>
      <c r="D467" s="2" t="s">
        <v>22</v>
      </c>
      <c r="E467" s="2" t="s">
        <v>174</v>
      </c>
      <c r="F467" s="2">
        <f>VLOOKUP($E467,数据!$G:$J,3,0)</f>
        <v>17</v>
      </c>
      <c r="G467" s="2">
        <f>VLOOKUP($E467,数据!$G:$J,2,0)</f>
        <v>7100039</v>
      </c>
      <c r="H467" s="2">
        <f t="shared" si="35"/>
        <v>85</v>
      </c>
      <c r="I467" s="2">
        <v>7</v>
      </c>
      <c r="J467" s="2" t="b">
        <f>EXACT(VLOOKUP($E467,数据!$G:$J,4,0),D467)</f>
        <v>1</v>
      </c>
    </row>
    <row r="468" spans="1:10" x14ac:dyDescent="0.15">
      <c r="A468" s="2" t="str">
        <f t="shared" si="34"/>
        <v>52100853</v>
      </c>
      <c r="B468" s="2">
        <f t="shared" si="33"/>
        <v>85</v>
      </c>
      <c r="C468" s="2">
        <v>3</v>
      </c>
      <c r="D468" s="2" t="s">
        <v>23</v>
      </c>
      <c r="E468" s="2" t="s">
        <v>175</v>
      </c>
      <c r="F468" s="2">
        <f>VLOOKUP($E468,数据!$G:$J,3,0)</f>
        <v>17</v>
      </c>
      <c r="G468" s="2">
        <f>VLOOKUP($E468,数据!$G:$J,2,0)</f>
        <v>7100040</v>
      </c>
      <c r="H468" s="2">
        <f t="shared" si="35"/>
        <v>85</v>
      </c>
      <c r="I468" s="2">
        <v>7</v>
      </c>
      <c r="J468" s="2" t="b">
        <f>EXACT(VLOOKUP($E468,数据!$G:$J,4,0),D468)</f>
        <v>1</v>
      </c>
    </row>
    <row r="469" spans="1:10" x14ac:dyDescent="0.15">
      <c r="A469" s="2" t="str">
        <f t="shared" si="34"/>
        <v>52100853</v>
      </c>
      <c r="B469" s="2">
        <f t="shared" si="33"/>
        <v>85</v>
      </c>
      <c r="C469" s="2">
        <v>3</v>
      </c>
      <c r="D469" s="2" t="s">
        <v>24</v>
      </c>
      <c r="E469" s="2" t="s">
        <v>176</v>
      </c>
      <c r="F469" s="2">
        <f>VLOOKUP($E469,数据!$G:$J,3,0)</f>
        <v>17</v>
      </c>
      <c r="G469" s="2">
        <f>VLOOKUP($E469,数据!$G:$J,2,0)</f>
        <v>7100041</v>
      </c>
      <c r="H469" s="2">
        <f t="shared" si="35"/>
        <v>85</v>
      </c>
      <c r="I469" s="2">
        <v>7</v>
      </c>
      <c r="J469" s="2" t="b">
        <f>EXACT(VLOOKUP($E469,数据!$G:$J,4,0),D469)</f>
        <v>1</v>
      </c>
    </row>
    <row r="470" spans="1:10" x14ac:dyDescent="0.15">
      <c r="A470" s="2" t="str">
        <f t="shared" si="34"/>
        <v>52100853</v>
      </c>
      <c r="B470" s="2">
        <f t="shared" si="33"/>
        <v>85</v>
      </c>
      <c r="C470" s="2">
        <v>3</v>
      </c>
      <c r="D470" s="2" t="s">
        <v>25</v>
      </c>
      <c r="E470" s="2" t="s">
        <v>177</v>
      </c>
      <c r="F470" s="2">
        <f>VLOOKUP($E470,数据!$G:$J,3,0)</f>
        <v>17</v>
      </c>
      <c r="G470" s="2">
        <f>VLOOKUP($E470,数据!$G:$J,2,0)</f>
        <v>7100042</v>
      </c>
      <c r="H470" s="2">
        <f t="shared" si="35"/>
        <v>85</v>
      </c>
      <c r="I470" s="2">
        <v>7</v>
      </c>
      <c r="J470" s="2" t="b">
        <f>EXACT(VLOOKUP($E470,数据!$G:$J,4,0),D470)</f>
        <v>1</v>
      </c>
    </row>
    <row r="471" spans="1:10" x14ac:dyDescent="0.15">
      <c r="A471" s="2" t="str">
        <f t="shared" si="34"/>
        <v>52100854</v>
      </c>
      <c r="B471" s="2">
        <f t="shared" si="33"/>
        <v>85</v>
      </c>
      <c r="C471" s="2">
        <v>4</v>
      </c>
      <c r="D471" s="2" t="s">
        <v>20</v>
      </c>
      <c r="E471" s="2" t="s">
        <v>172</v>
      </c>
      <c r="F471" s="2">
        <f>VLOOKUP($E471,数据!$G:$J,3,0)</f>
        <v>17</v>
      </c>
      <c r="G471" s="2">
        <f>VLOOKUP($E471,数据!$G:$J,2,0)</f>
        <v>7100037</v>
      </c>
      <c r="H471" s="2">
        <f t="shared" si="35"/>
        <v>85</v>
      </c>
      <c r="I471" s="2">
        <v>7</v>
      </c>
      <c r="J471" s="2" t="b">
        <f>EXACT(VLOOKUP($E471,数据!$G:$J,4,0),D471)</f>
        <v>1</v>
      </c>
    </row>
    <row r="472" spans="1:10" x14ac:dyDescent="0.15">
      <c r="A472" s="2" t="str">
        <f t="shared" si="34"/>
        <v>52100854</v>
      </c>
      <c r="B472" s="2">
        <f t="shared" si="33"/>
        <v>85</v>
      </c>
      <c r="C472" s="2">
        <v>4</v>
      </c>
      <c r="D472" s="2" t="s">
        <v>21</v>
      </c>
      <c r="E472" s="2" t="s">
        <v>173</v>
      </c>
      <c r="F472" s="2">
        <f>VLOOKUP($E472,数据!$G:$J,3,0)</f>
        <v>17</v>
      </c>
      <c r="G472" s="2">
        <f>VLOOKUP($E472,数据!$G:$J,2,0)</f>
        <v>7100038</v>
      </c>
      <c r="H472" s="2">
        <f t="shared" si="35"/>
        <v>85</v>
      </c>
      <c r="I472" s="2">
        <v>7</v>
      </c>
      <c r="J472" s="2" t="b">
        <f>EXACT(VLOOKUP($E472,数据!$G:$J,4,0),D472)</f>
        <v>1</v>
      </c>
    </row>
    <row r="473" spans="1:10" x14ac:dyDescent="0.15">
      <c r="A473" s="2" t="str">
        <f t="shared" si="34"/>
        <v>52100854</v>
      </c>
      <c r="B473" s="2">
        <f t="shared" si="33"/>
        <v>85</v>
      </c>
      <c r="C473" s="2">
        <v>4</v>
      </c>
      <c r="D473" s="2" t="s">
        <v>22</v>
      </c>
      <c r="E473" s="2" t="s">
        <v>174</v>
      </c>
      <c r="F473" s="2">
        <f>VLOOKUP($E473,数据!$G:$J,3,0)</f>
        <v>17</v>
      </c>
      <c r="G473" s="2">
        <f>VLOOKUP($E473,数据!$G:$J,2,0)</f>
        <v>7100039</v>
      </c>
      <c r="H473" s="2">
        <f t="shared" si="35"/>
        <v>85</v>
      </c>
      <c r="I473" s="2">
        <v>7</v>
      </c>
      <c r="J473" s="2" t="b">
        <f>EXACT(VLOOKUP($E473,数据!$G:$J,4,0),D473)</f>
        <v>1</v>
      </c>
    </row>
    <row r="474" spans="1:10" x14ac:dyDescent="0.15">
      <c r="A474" s="2" t="str">
        <f t="shared" si="34"/>
        <v>52100854</v>
      </c>
      <c r="B474" s="2">
        <f t="shared" si="33"/>
        <v>85</v>
      </c>
      <c r="C474" s="2">
        <v>4</v>
      </c>
      <c r="D474" s="2" t="s">
        <v>23</v>
      </c>
      <c r="E474" s="2" t="s">
        <v>175</v>
      </c>
      <c r="F474" s="2">
        <f>VLOOKUP($E474,数据!$G:$J,3,0)</f>
        <v>17</v>
      </c>
      <c r="G474" s="2">
        <f>VLOOKUP($E474,数据!$G:$J,2,0)</f>
        <v>7100040</v>
      </c>
      <c r="H474" s="2">
        <f t="shared" si="35"/>
        <v>85</v>
      </c>
      <c r="I474" s="2">
        <v>7</v>
      </c>
      <c r="J474" s="2" t="b">
        <f>EXACT(VLOOKUP($E474,数据!$G:$J,4,0),D474)</f>
        <v>1</v>
      </c>
    </row>
    <row r="475" spans="1:10" x14ac:dyDescent="0.15">
      <c r="A475" s="2" t="str">
        <f t="shared" si="34"/>
        <v>52100854</v>
      </c>
      <c r="B475" s="2">
        <f t="shared" si="33"/>
        <v>85</v>
      </c>
      <c r="C475" s="2">
        <v>4</v>
      </c>
      <c r="D475" s="2" t="s">
        <v>24</v>
      </c>
      <c r="E475" s="2" t="s">
        <v>176</v>
      </c>
      <c r="F475" s="2">
        <f>VLOOKUP($E475,数据!$G:$J,3,0)</f>
        <v>17</v>
      </c>
      <c r="G475" s="2">
        <f>VLOOKUP($E475,数据!$G:$J,2,0)</f>
        <v>7100041</v>
      </c>
      <c r="H475" s="2">
        <f t="shared" si="35"/>
        <v>85</v>
      </c>
      <c r="I475" s="2">
        <v>7</v>
      </c>
      <c r="J475" s="2" t="b">
        <f>EXACT(VLOOKUP($E475,数据!$G:$J,4,0),D475)</f>
        <v>1</v>
      </c>
    </row>
    <row r="476" spans="1:10" x14ac:dyDescent="0.15">
      <c r="A476" s="2" t="str">
        <f t="shared" si="34"/>
        <v>52100854</v>
      </c>
      <c r="B476" s="2">
        <f t="shared" si="33"/>
        <v>85</v>
      </c>
      <c r="C476" s="2">
        <v>4</v>
      </c>
      <c r="D476" s="2" t="s">
        <v>25</v>
      </c>
      <c r="E476" s="2" t="s">
        <v>177</v>
      </c>
      <c r="F476" s="2">
        <f>VLOOKUP($E476,数据!$G:$J,3,0)</f>
        <v>17</v>
      </c>
      <c r="G476" s="2">
        <f>VLOOKUP($E476,数据!$G:$J,2,0)</f>
        <v>7100042</v>
      </c>
      <c r="H476" s="2">
        <f t="shared" si="35"/>
        <v>85</v>
      </c>
      <c r="I476" s="2">
        <v>7</v>
      </c>
      <c r="J476" s="2" t="b">
        <f>EXACT(VLOOKUP($E476,数据!$G:$J,4,0),D476)</f>
        <v>1</v>
      </c>
    </row>
    <row r="477" spans="1:10" x14ac:dyDescent="0.15">
      <c r="A477" s="2" t="str">
        <f t="shared" si="34"/>
        <v>52100855</v>
      </c>
      <c r="B477" s="2">
        <f t="shared" si="33"/>
        <v>85</v>
      </c>
      <c r="C477" s="2">
        <v>5</v>
      </c>
      <c r="D477" s="2" t="s">
        <v>20</v>
      </c>
      <c r="E477" s="2" t="s">
        <v>172</v>
      </c>
      <c r="F477" s="2">
        <f>VLOOKUP($E477,数据!$G:$J,3,0)</f>
        <v>17</v>
      </c>
      <c r="G477" s="2">
        <f>VLOOKUP($E477,数据!$G:$J,2,0)</f>
        <v>7100037</v>
      </c>
      <c r="H477" s="2">
        <f t="shared" si="35"/>
        <v>85</v>
      </c>
      <c r="I477" s="2">
        <v>7</v>
      </c>
      <c r="J477" s="2" t="b">
        <f>EXACT(VLOOKUP($E477,数据!$G:$J,4,0),D477)</f>
        <v>1</v>
      </c>
    </row>
    <row r="478" spans="1:10" x14ac:dyDescent="0.15">
      <c r="A478" s="2" t="str">
        <f t="shared" si="34"/>
        <v>52100855</v>
      </c>
      <c r="B478" s="2">
        <f t="shared" si="33"/>
        <v>85</v>
      </c>
      <c r="C478" s="2">
        <v>5</v>
      </c>
      <c r="D478" s="2" t="s">
        <v>21</v>
      </c>
      <c r="E478" s="2" t="s">
        <v>173</v>
      </c>
      <c r="F478" s="2">
        <f>VLOOKUP($E478,数据!$G:$J,3,0)</f>
        <v>17</v>
      </c>
      <c r="G478" s="2">
        <f>VLOOKUP($E478,数据!$G:$J,2,0)</f>
        <v>7100038</v>
      </c>
      <c r="H478" s="2">
        <f t="shared" si="35"/>
        <v>85</v>
      </c>
      <c r="I478" s="2">
        <v>7</v>
      </c>
      <c r="J478" s="2" t="b">
        <f>EXACT(VLOOKUP($E478,数据!$G:$J,4,0),D478)</f>
        <v>1</v>
      </c>
    </row>
    <row r="479" spans="1:10" x14ac:dyDescent="0.15">
      <c r="A479" s="2" t="str">
        <f t="shared" si="34"/>
        <v>52100855</v>
      </c>
      <c r="B479" s="2">
        <f t="shared" si="33"/>
        <v>85</v>
      </c>
      <c r="C479" s="2">
        <v>5</v>
      </c>
      <c r="D479" s="2" t="s">
        <v>22</v>
      </c>
      <c r="E479" s="2" t="s">
        <v>174</v>
      </c>
      <c r="F479" s="2">
        <f>VLOOKUP($E479,数据!$G:$J,3,0)</f>
        <v>17</v>
      </c>
      <c r="G479" s="2">
        <f>VLOOKUP($E479,数据!$G:$J,2,0)</f>
        <v>7100039</v>
      </c>
      <c r="H479" s="2">
        <f t="shared" si="35"/>
        <v>85</v>
      </c>
      <c r="I479" s="2">
        <v>7</v>
      </c>
      <c r="J479" s="2" t="b">
        <f>EXACT(VLOOKUP($E479,数据!$G:$J,4,0),D479)</f>
        <v>1</v>
      </c>
    </row>
    <row r="480" spans="1:10" x14ac:dyDescent="0.15">
      <c r="A480" s="2" t="str">
        <f t="shared" si="34"/>
        <v>52100855</v>
      </c>
      <c r="B480" s="2">
        <f t="shared" si="33"/>
        <v>85</v>
      </c>
      <c r="C480" s="2">
        <v>5</v>
      </c>
      <c r="D480" s="2" t="s">
        <v>23</v>
      </c>
      <c r="E480" s="2" t="s">
        <v>175</v>
      </c>
      <c r="F480" s="2">
        <f>VLOOKUP($E480,数据!$G:$J,3,0)</f>
        <v>17</v>
      </c>
      <c r="G480" s="2">
        <f>VLOOKUP($E480,数据!$G:$J,2,0)</f>
        <v>7100040</v>
      </c>
      <c r="H480" s="2">
        <f t="shared" si="35"/>
        <v>85</v>
      </c>
      <c r="I480" s="2">
        <v>7</v>
      </c>
      <c r="J480" s="2" t="b">
        <f>EXACT(VLOOKUP($E480,数据!$G:$J,4,0),D480)</f>
        <v>1</v>
      </c>
    </row>
    <row r="481" spans="1:10" x14ac:dyDescent="0.15">
      <c r="A481" s="2" t="str">
        <f t="shared" si="34"/>
        <v>52100855</v>
      </c>
      <c r="B481" s="2">
        <f t="shared" si="33"/>
        <v>85</v>
      </c>
      <c r="C481" s="2">
        <v>5</v>
      </c>
      <c r="D481" s="2" t="s">
        <v>24</v>
      </c>
      <c r="E481" s="2" t="s">
        <v>176</v>
      </c>
      <c r="F481" s="2">
        <f>VLOOKUP($E481,数据!$G:$J,3,0)</f>
        <v>17</v>
      </c>
      <c r="G481" s="2">
        <f>VLOOKUP($E481,数据!$G:$J,2,0)</f>
        <v>7100041</v>
      </c>
      <c r="H481" s="2">
        <f t="shared" si="35"/>
        <v>85</v>
      </c>
      <c r="I481" s="2">
        <v>7</v>
      </c>
      <c r="J481" s="2" t="b">
        <f>EXACT(VLOOKUP($E481,数据!$G:$J,4,0),D481)</f>
        <v>1</v>
      </c>
    </row>
    <row r="482" spans="1:10" x14ac:dyDescent="0.15">
      <c r="A482" s="2" t="str">
        <f t="shared" si="34"/>
        <v>52100855</v>
      </c>
      <c r="B482" s="2">
        <f t="shared" si="33"/>
        <v>85</v>
      </c>
      <c r="C482" s="2">
        <v>5</v>
      </c>
      <c r="D482" s="2" t="s">
        <v>25</v>
      </c>
      <c r="E482" s="2" t="s">
        <v>177</v>
      </c>
      <c r="F482" s="2">
        <f>VLOOKUP($E482,数据!$G:$J,3,0)</f>
        <v>17</v>
      </c>
      <c r="G482" s="2">
        <f>VLOOKUP($E482,数据!$G:$J,2,0)</f>
        <v>7100042</v>
      </c>
      <c r="H482" s="2">
        <f t="shared" si="35"/>
        <v>85</v>
      </c>
      <c r="I482" s="2">
        <v>7</v>
      </c>
      <c r="J482" s="2" t="b">
        <f>EXACT(VLOOKUP($E482,数据!$G:$J,4,0),D482)</f>
        <v>1</v>
      </c>
    </row>
    <row r="483" spans="1:10" x14ac:dyDescent="0.15">
      <c r="A483" s="2" t="str">
        <f t="shared" si="34"/>
        <v>52100901</v>
      </c>
      <c r="B483" s="2">
        <f>B453+5</f>
        <v>90</v>
      </c>
      <c r="C483" s="2">
        <v>1</v>
      </c>
      <c r="D483" s="2" t="s">
        <v>20</v>
      </c>
      <c r="E483" s="2" t="s">
        <v>184</v>
      </c>
      <c r="F483" s="2">
        <f>VLOOKUP($E483,数据!$G:$J,3,0)</f>
        <v>18</v>
      </c>
      <c r="G483" s="2">
        <f>VLOOKUP($E483,数据!$G:$J,2,0)</f>
        <v>7100049</v>
      </c>
      <c r="H483" s="2">
        <f t="shared" si="35"/>
        <v>90</v>
      </c>
      <c r="I483" s="2">
        <v>8</v>
      </c>
      <c r="J483" s="2" t="b">
        <f>EXACT(VLOOKUP($E483,数据!$G:$J,4,0),D483)</f>
        <v>1</v>
      </c>
    </row>
    <row r="484" spans="1:10" x14ac:dyDescent="0.15">
      <c r="A484" s="2" t="str">
        <f t="shared" si="34"/>
        <v>52100901</v>
      </c>
      <c r="B484" s="2">
        <f t="shared" si="33"/>
        <v>90</v>
      </c>
      <c r="C484" s="2">
        <v>1</v>
      </c>
      <c r="D484" s="2" t="s">
        <v>21</v>
      </c>
      <c r="E484" s="2" t="s">
        <v>185</v>
      </c>
      <c r="F484" s="2">
        <f>VLOOKUP($E484,数据!$G:$J,3,0)</f>
        <v>18</v>
      </c>
      <c r="G484" s="2">
        <f>VLOOKUP($E484,数据!$G:$J,2,0)</f>
        <v>7100050</v>
      </c>
      <c r="H484" s="2">
        <f t="shared" si="35"/>
        <v>90</v>
      </c>
      <c r="I484" s="2">
        <v>8</v>
      </c>
      <c r="J484" s="2" t="b">
        <f>EXACT(VLOOKUP($E484,数据!$G:$J,4,0),D484)</f>
        <v>1</v>
      </c>
    </row>
    <row r="485" spans="1:10" x14ac:dyDescent="0.15">
      <c r="A485" s="2" t="str">
        <f t="shared" si="34"/>
        <v>52100901</v>
      </c>
      <c r="B485" s="2">
        <f t="shared" si="33"/>
        <v>90</v>
      </c>
      <c r="C485" s="2">
        <v>1</v>
      </c>
      <c r="D485" s="2" t="s">
        <v>22</v>
      </c>
      <c r="E485" s="2" t="s">
        <v>186</v>
      </c>
      <c r="F485" s="2">
        <f>VLOOKUP($E485,数据!$G:$J,3,0)</f>
        <v>18</v>
      </c>
      <c r="G485" s="2">
        <f>VLOOKUP($E485,数据!$G:$J,2,0)</f>
        <v>7100051</v>
      </c>
      <c r="H485" s="2">
        <f t="shared" si="35"/>
        <v>90</v>
      </c>
      <c r="I485" s="2">
        <v>8</v>
      </c>
      <c r="J485" s="2" t="b">
        <f>EXACT(VLOOKUP($E485,数据!$G:$J,4,0),D485)</f>
        <v>1</v>
      </c>
    </row>
    <row r="486" spans="1:10" x14ac:dyDescent="0.15">
      <c r="A486" s="2" t="str">
        <f t="shared" si="34"/>
        <v>52100901</v>
      </c>
      <c r="B486" s="2">
        <f t="shared" si="33"/>
        <v>90</v>
      </c>
      <c r="C486" s="2">
        <v>1</v>
      </c>
      <c r="D486" s="2" t="s">
        <v>23</v>
      </c>
      <c r="E486" s="2" t="s">
        <v>187</v>
      </c>
      <c r="F486" s="2">
        <f>VLOOKUP($E486,数据!$G:$J,3,0)</f>
        <v>18</v>
      </c>
      <c r="G486" s="2">
        <f>VLOOKUP($E486,数据!$G:$J,2,0)</f>
        <v>7100052</v>
      </c>
      <c r="H486" s="2">
        <f t="shared" si="35"/>
        <v>90</v>
      </c>
      <c r="I486" s="2">
        <v>8</v>
      </c>
      <c r="J486" s="2" t="b">
        <f>EXACT(VLOOKUP($E486,数据!$G:$J,4,0),D486)</f>
        <v>1</v>
      </c>
    </row>
    <row r="487" spans="1:10" x14ac:dyDescent="0.15">
      <c r="A487" s="2" t="str">
        <f t="shared" si="34"/>
        <v>52100901</v>
      </c>
      <c r="B487" s="2">
        <f t="shared" si="33"/>
        <v>90</v>
      </c>
      <c r="C487" s="2">
        <v>1</v>
      </c>
      <c r="D487" s="2" t="s">
        <v>24</v>
      </c>
      <c r="E487" s="2" t="s">
        <v>188</v>
      </c>
      <c r="F487" s="2">
        <f>VLOOKUP($E487,数据!$G:$J,3,0)</f>
        <v>18</v>
      </c>
      <c r="G487" s="2">
        <f>VLOOKUP($E487,数据!$G:$J,2,0)</f>
        <v>7100053</v>
      </c>
      <c r="H487" s="2">
        <f t="shared" si="35"/>
        <v>90</v>
      </c>
      <c r="I487" s="2">
        <v>8</v>
      </c>
      <c r="J487" s="2" t="b">
        <f>EXACT(VLOOKUP($E487,数据!$G:$J,4,0),D487)</f>
        <v>1</v>
      </c>
    </row>
    <row r="488" spans="1:10" x14ac:dyDescent="0.15">
      <c r="A488" s="2" t="str">
        <f t="shared" si="34"/>
        <v>52100901</v>
      </c>
      <c r="B488" s="2">
        <f t="shared" ref="B488:B512" si="36">B458+5</f>
        <v>90</v>
      </c>
      <c r="C488" s="2">
        <v>1</v>
      </c>
      <c r="D488" s="2" t="s">
        <v>25</v>
      </c>
      <c r="E488" s="2" t="s">
        <v>189</v>
      </c>
      <c r="F488" s="2">
        <f>VLOOKUP($E488,数据!$G:$J,3,0)</f>
        <v>18</v>
      </c>
      <c r="G488" s="2">
        <f>VLOOKUP($E488,数据!$G:$J,2,0)</f>
        <v>7100054</v>
      </c>
      <c r="H488" s="2">
        <f t="shared" si="35"/>
        <v>90</v>
      </c>
      <c r="I488" s="2">
        <v>8</v>
      </c>
      <c r="J488" s="2" t="b">
        <f>EXACT(VLOOKUP($E488,数据!$G:$J,4,0),D488)</f>
        <v>1</v>
      </c>
    </row>
    <row r="489" spans="1:10" x14ac:dyDescent="0.15">
      <c r="A489" s="2" t="str">
        <f t="shared" si="34"/>
        <v>52100902</v>
      </c>
      <c r="B489" s="2">
        <f t="shared" si="36"/>
        <v>90</v>
      </c>
      <c r="C489" s="2">
        <v>2</v>
      </c>
      <c r="D489" s="2" t="s">
        <v>20</v>
      </c>
      <c r="E489" s="2" t="s">
        <v>184</v>
      </c>
      <c r="F489" s="2">
        <f>VLOOKUP($E489,数据!$G:$J,3,0)</f>
        <v>18</v>
      </c>
      <c r="G489" s="2">
        <f>VLOOKUP($E489,数据!$G:$J,2,0)</f>
        <v>7100049</v>
      </c>
      <c r="H489" s="2">
        <f t="shared" si="35"/>
        <v>90</v>
      </c>
      <c r="I489" s="2">
        <v>8</v>
      </c>
      <c r="J489" s="2" t="b">
        <f>EXACT(VLOOKUP($E489,数据!$G:$J,4,0),D489)</f>
        <v>1</v>
      </c>
    </row>
    <row r="490" spans="1:10" x14ac:dyDescent="0.15">
      <c r="A490" s="2" t="str">
        <f t="shared" si="34"/>
        <v>52100902</v>
      </c>
      <c r="B490" s="2">
        <f t="shared" si="36"/>
        <v>90</v>
      </c>
      <c r="C490" s="2">
        <v>2</v>
      </c>
      <c r="D490" s="2" t="s">
        <v>21</v>
      </c>
      <c r="E490" s="2" t="s">
        <v>185</v>
      </c>
      <c r="F490" s="2">
        <f>VLOOKUP($E490,数据!$G:$J,3,0)</f>
        <v>18</v>
      </c>
      <c r="G490" s="2">
        <f>VLOOKUP($E490,数据!$G:$J,2,0)</f>
        <v>7100050</v>
      </c>
      <c r="H490" s="2">
        <f t="shared" si="35"/>
        <v>90</v>
      </c>
      <c r="I490" s="2">
        <v>8</v>
      </c>
      <c r="J490" s="2" t="b">
        <f>EXACT(VLOOKUP($E490,数据!$G:$J,4,0),D490)</f>
        <v>1</v>
      </c>
    </row>
    <row r="491" spans="1:10" x14ac:dyDescent="0.15">
      <c r="A491" s="2" t="str">
        <f t="shared" si="34"/>
        <v>52100902</v>
      </c>
      <c r="B491" s="2">
        <f t="shared" si="36"/>
        <v>90</v>
      </c>
      <c r="C491" s="2">
        <v>2</v>
      </c>
      <c r="D491" s="2" t="s">
        <v>22</v>
      </c>
      <c r="E491" s="2" t="s">
        <v>186</v>
      </c>
      <c r="F491" s="2">
        <f>VLOOKUP($E491,数据!$G:$J,3,0)</f>
        <v>18</v>
      </c>
      <c r="G491" s="2">
        <f>VLOOKUP($E491,数据!$G:$J,2,0)</f>
        <v>7100051</v>
      </c>
      <c r="H491" s="2">
        <f t="shared" si="35"/>
        <v>90</v>
      </c>
      <c r="I491" s="2">
        <v>8</v>
      </c>
      <c r="J491" s="2" t="b">
        <f>EXACT(VLOOKUP($E491,数据!$G:$J,4,0),D491)</f>
        <v>1</v>
      </c>
    </row>
    <row r="492" spans="1:10" x14ac:dyDescent="0.15">
      <c r="A492" s="2" t="str">
        <f t="shared" si="34"/>
        <v>52100902</v>
      </c>
      <c r="B492" s="2">
        <f t="shared" si="36"/>
        <v>90</v>
      </c>
      <c r="C492" s="2">
        <v>2</v>
      </c>
      <c r="D492" s="2" t="s">
        <v>23</v>
      </c>
      <c r="E492" s="2" t="s">
        <v>187</v>
      </c>
      <c r="F492" s="2">
        <f>VLOOKUP($E492,数据!$G:$J,3,0)</f>
        <v>18</v>
      </c>
      <c r="G492" s="2">
        <f>VLOOKUP($E492,数据!$G:$J,2,0)</f>
        <v>7100052</v>
      </c>
      <c r="H492" s="2">
        <f t="shared" si="35"/>
        <v>90</v>
      </c>
      <c r="I492" s="2">
        <v>8</v>
      </c>
      <c r="J492" s="2" t="b">
        <f>EXACT(VLOOKUP($E492,数据!$G:$J,4,0),D492)</f>
        <v>1</v>
      </c>
    </row>
    <row r="493" spans="1:10" x14ac:dyDescent="0.15">
      <c r="A493" s="2" t="str">
        <f t="shared" si="34"/>
        <v>52100902</v>
      </c>
      <c r="B493" s="2">
        <f t="shared" si="36"/>
        <v>90</v>
      </c>
      <c r="C493" s="2">
        <v>2</v>
      </c>
      <c r="D493" s="2" t="s">
        <v>24</v>
      </c>
      <c r="E493" s="2" t="s">
        <v>188</v>
      </c>
      <c r="F493" s="2">
        <f>VLOOKUP($E493,数据!$G:$J,3,0)</f>
        <v>18</v>
      </c>
      <c r="G493" s="2">
        <f>VLOOKUP($E493,数据!$G:$J,2,0)</f>
        <v>7100053</v>
      </c>
      <c r="H493" s="2">
        <f t="shared" si="35"/>
        <v>90</v>
      </c>
      <c r="I493" s="2">
        <v>8</v>
      </c>
      <c r="J493" s="2" t="b">
        <f>EXACT(VLOOKUP($E493,数据!$G:$J,4,0),D493)</f>
        <v>1</v>
      </c>
    </row>
    <row r="494" spans="1:10" x14ac:dyDescent="0.15">
      <c r="A494" s="2" t="str">
        <f t="shared" si="34"/>
        <v>52100902</v>
      </c>
      <c r="B494" s="2">
        <f t="shared" si="36"/>
        <v>90</v>
      </c>
      <c r="C494" s="2">
        <v>2</v>
      </c>
      <c r="D494" s="2" t="s">
        <v>25</v>
      </c>
      <c r="E494" s="2" t="s">
        <v>189</v>
      </c>
      <c r="F494" s="2">
        <f>VLOOKUP($E494,数据!$G:$J,3,0)</f>
        <v>18</v>
      </c>
      <c r="G494" s="2">
        <f>VLOOKUP($E494,数据!$G:$J,2,0)</f>
        <v>7100054</v>
      </c>
      <c r="H494" s="2">
        <f t="shared" si="35"/>
        <v>90</v>
      </c>
      <c r="I494" s="2">
        <v>8</v>
      </c>
      <c r="J494" s="2" t="b">
        <f>EXACT(VLOOKUP($E494,数据!$G:$J,4,0),D494)</f>
        <v>1</v>
      </c>
    </row>
    <row r="495" spans="1:10" x14ac:dyDescent="0.15">
      <c r="A495" s="2" t="str">
        <f t="shared" si="34"/>
        <v>52100903</v>
      </c>
      <c r="B495" s="2">
        <f t="shared" si="36"/>
        <v>90</v>
      </c>
      <c r="C495" s="2">
        <v>3</v>
      </c>
      <c r="D495" s="2" t="s">
        <v>20</v>
      </c>
      <c r="E495" s="2" t="s">
        <v>172</v>
      </c>
      <c r="F495" s="2">
        <f>VLOOKUP($E495,数据!$G:$J,3,0)</f>
        <v>17</v>
      </c>
      <c r="G495" s="2">
        <f>VLOOKUP($E495,数据!$G:$J,2,0)</f>
        <v>7100037</v>
      </c>
      <c r="H495" s="2">
        <f t="shared" si="35"/>
        <v>90</v>
      </c>
      <c r="I495" s="2">
        <v>7</v>
      </c>
      <c r="J495" s="2" t="b">
        <f>EXACT(VLOOKUP($E495,数据!$G:$J,4,0),D495)</f>
        <v>1</v>
      </c>
    </row>
    <row r="496" spans="1:10" x14ac:dyDescent="0.15">
      <c r="A496" s="2" t="str">
        <f t="shared" si="34"/>
        <v>52100903</v>
      </c>
      <c r="B496" s="2">
        <f t="shared" si="36"/>
        <v>90</v>
      </c>
      <c r="C496" s="2">
        <v>3</v>
      </c>
      <c r="D496" s="2" t="s">
        <v>21</v>
      </c>
      <c r="E496" s="2" t="s">
        <v>173</v>
      </c>
      <c r="F496" s="2">
        <f>VLOOKUP($E496,数据!$G:$J,3,0)</f>
        <v>17</v>
      </c>
      <c r="G496" s="2">
        <f>VLOOKUP($E496,数据!$G:$J,2,0)</f>
        <v>7100038</v>
      </c>
      <c r="H496" s="2">
        <f t="shared" si="35"/>
        <v>90</v>
      </c>
      <c r="I496" s="2">
        <v>7</v>
      </c>
      <c r="J496" s="2" t="b">
        <f>EXACT(VLOOKUP($E496,数据!$G:$J,4,0),D496)</f>
        <v>1</v>
      </c>
    </row>
    <row r="497" spans="1:10" x14ac:dyDescent="0.15">
      <c r="A497" s="2" t="str">
        <f t="shared" si="34"/>
        <v>52100903</v>
      </c>
      <c r="B497" s="2">
        <f t="shared" si="36"/>
        <v>90</v>
      </c>
      <c r="C497" s="2">
        <v>3</v>
      </c>
      <c r="D497" s="2" t="s">
        <v>22</v>
      </c>
      <c r="E497" s="2" t="s">
        <v>174</v>
      </c>
      <c r="F497" s="2">
        <f>VLOOKUP($E497,数据!$G:$J,3,0)</f>
        <v>17</v>
      </c>
      <c r="G497" s="2">
        <f>VLOOKUP($E497,数据!$G:$J,2,0)</f>
        <v>7100039</v>
      </c>
      <c r="H497" s="2">
        <f t="shared" si="35"/>
        <v>90</v>
      </c>
      <c r="I497" s="2">
        <v>7</v>
      </c>
      <c r="J497" s="2" t="b">
        <f>EXACT(VLOOKUP($E497,数据!$G:$J,4,0),D497)</f>
        <v>1</v>
      </c>
    </row>
    <row r="498" spans="1:10" x14ac:dyDescent="0.15">
      <c r="A498" s="2" t="str">
        <f t="shared" si="34"/>
        <v>52100903</v>
      </c>
      <c r="B498" s="2">
        <f t="shared" si="36"/>
        <v>90</v>
      </c>
      <c r="C498" s="2">
        <v>3</v>
      </c>
      <c r="D498" s="2" t="s">
        <v>23</v>
      </c>
      <c r="E498" s="2" t="s">
        <v>175</v>
      </c>
      <c r="F498" s="2">
        <f>VLOOKUP($E498,数据!$G:$J,3,0)</f>
        <v>17</v>
      </c>
      <c r="G498" s="2">
        <f>VLOOKUP($E498,数据!$G:$J,2,0)</f>
        <v>7100040</v>
      </c>
      <c r="H498" s="2">
        <f t="shared" si="35"/>
        <v>90</v>
      </c>
      <c r="I498" s="2">
        <v>7</v>
      </c>
      <c r="J498" s="2" t="b">
        <f>EXACT(VLOOKUP($E498,数据!$G:$J,4,0),D498)</f>
        <v>1</v>
      </c>
    </row>
    <row r="499" spans="1:10" x14ac:dyDescent="0.15">
      <c r="A499" s="2" t="str">
        <f t="shared" si="34"/>
        <v>52100903</v>
      </c>
      <c r="B499" s="2">
        <f t="shared" si="36"/>
        <v>90</v>
      </c>
      <c r="C499" s="2">
        <v>3</v>
      </c>
      <c r="D499" s="2" t="s">
        <v>24</v>
      </c>
      <c r="E499" s="2" t="s">
        <v>176</v>
      </c>
      <c r="F499" s="2">
        <f>VLOOKUP($E499,数据!$G:$J,3,0)</f>
        <v>17</v>
      </c>
      <c r="G499" s="2">
        <f>VLOOKUP($E499,数据!$G:$J,2,0)</f>
        <v>7100041</v>
      </c>
      <c r="H499" s="2">
        <f t="shared" si="35"/>
        <v>90</v>
      </c>
      <c r="I499" s="2">
        <v>7</v>
      </c>
      <c r="J499" s="2" t="b">
        <f>EXACT(VLOOKUP($E499,数据!$G:$J,4,0),D499)</f>
        <v>1</v>
      </c>
    </row>
    <row r="500" spans="1:10" x14ac:dyDescent="0.15">
      <c r="A500" s="2" t="str">
        <f t="shared" si="34"/>
        <v>52100903</v>
      </c>
      <c r="B500" s="2">
        <f t="shared" si="36"/>
        <v>90</v>
      </c>
      <c r="C500" s="2">
        <v>3</v>
      </c>
      <c r="D500" s="2" t="s">
        <v>25</v>
      </c>
      <c r="E500" s="2" t="s">
        <v>177</v>
      </c>
      <c r="F500" s="2">
        <f>VLOOKUP($E500,数据!$G:$J,3,0)</f>
        <v>17</v>
      </c>
      <c r="G500" s="2">
        <f>VLOOKUP($E500,数据!$G:$J,2,0)</f>
        <v>7100042</v>
      </c>
      <c r="H500" s="2">
        <f t="shared" si="35"/>
        <v>90</v>
      </c>
      <c r="I500" s="2">
        <v>7</v>
      </c>
      <c r="J500" s="2" t="b">
        <f>EXACT(VLOOKUP($E500,数据!$G:$J,4,0),D500)</f>
        <v>1</v>
      </c>
    </row>
    <row r="501" spans="1:10" x14ac:dyDescent="0.15">
      <c r="A501" s="2" t="str">
        <f t="shared" si="34"/>
        <v>52100904</v>
      </c>
      <c r="B501" s="2">
        <f t="shared" si="36"/>
        <v>90</v>
      </c>
      <c r="C501" s="2">
        <v>4</v>
      </c>
      <c r="D501" s="2" t="s">
        <v>20</v>
      </c>
      <c r="E501" s="2" t="s">
        <v>172</v>
      </c>
      <c r="F501" s="2">
        <f>VLOOKUP($E501,数据!$G:$J,3,0)</f>
        <v>17</v>
      </c>
      <c r="G501" s="2">
        <f>VLOOKUP($E501,数据!$G:$J,2,0)</f>
        <v>7100037</v>
      </c>
      <c r="H501" s="2">
        <f t="shared" si="35"/>
        <v>90</v>
      </c>
      <c r="I501" s="2">
        <v>7</v>
      </c>
      <c r="J501" s="2" t="b">
        <f>EXACT(VLOOKUP($E501,数据!$G:$J,4,0),D501)</f>
        <v>1</v>
      </c>
    </row>
    <row r="502" spans="1:10" x14ac:dyDescent="0.15">
      <c r="A502" s="2" t="str">
        <f t="shared" si="34"/>
        <v>52100904</v>
      </c>
      <c r="B502" s="2">
        <f t="shared" si="36"/>
        <v>90</v>
      </c>
      <c r="C502" s="2">
        <v>4</v>
      </c>
      <c r="D502" s="2" t="s">
        <v>21</v>
      </c>
      <c r="E502" s="2" t="s">
        <v>173</v>
      </c>
      <c r="F502" s="2">
        <f>VLOOKUP($E502,数据!$G:$J,3,0)</f>
        <v>17</v>
      </c>
      <c r="G502" s="2">
        <f>VLOOKUP($E502,数据!$G:$J,2,0)</f>
        <v>7100038</v>
      </c>
      <c r="H502" s="2">
        <f t="shared" si="35"/>
        <v>90</v>
      </c>
      <c r="I502" s="2">
        <v>7</v>
      </c>
      <c r="J502" s="2" t="b">
        <f>EXACT(VLOOKUP($E502,数据!$G:$J,4,0),D502)</f>
        <v>1</v>
      </c>
    </row>
    <row r="503" spans="1:10" x14ac:dyDescent="0.15">
      <c r="A503" s="2" t="str">
        <f t="shared" si="34"/>
        <v>52100904</v>
      </c>
      <c r="B503" s="2">
        <f t="shared" si="36"/>
        <v>90</v>
      </c>
      <c r="C503" s="2">
        <v>4</v>
      </c>
      <c r="D503" s="2" t="s">
        <v>22</v>
      </c>
      <c r="E503" s="2" t="s">
        <v>174</v>
      </c>
      <c r="F503" s="2">
        <f>VLOOKUP($E503,数据!$G:$J,3,0)</f>
        <v>17</v>
      </c>
      <c r="G503" s="2">
        <f>VLOOKUP($E503,数据!$G:$J,2,0)</f>
        <v>7100039</v>
      </c>
      <c r="H503" s="2">
        <f t="shared" si="35"/>
        <v>90</v>
      </c>
      <c r="I503" s="2">
        <v>7</v>
      </c>
      <c r="J503" s="2" t="b">
        <f>EXACT(VLOOKUP($E503,数据!$G:$J,4,0),D503)</f>
        <v>1</v>
      </c>
    </row>
    <row r="504" spans="1:10" x14ac:dyDescent="0.15">
      <c r="A504" s="2" t="str">
        <f t="shared" si="34"/>
        <v>52100904</v>
      </c>
      <c r="B504" s="2">
        <f t="shared" si="36"/>
        <v>90</v>
      </c>
      <c r="C504" s="2">
        <v>4</v>
      </c>
      <c r="D504" s="2" t="s">
        <v>23</v>
      </c>
      <c r="E504" s="2" t="s">
        <v>175</v>
      </c>
      <c r="F504" s="2">
        <f>VLOOKUP($E504,数据!$G:$J,3,0)</f>
        <v>17</v>
      </c>
      <c r="G504" s="2">
        <f>VLOOKUP($E504,数据!$G:$J,2,0)</f>
        <v>7100040</v>
      </c>
      <c r="H504" s="2">
        <f t="shared" si="35"/>
        <v>90</v>
      </c>
      <c r="I504" s="2">
        <v>7</v>
      </c>
      <c r="J504" s="2" t="b">
        <f>EXACT(VLOOKUP($E504,数据!$G:$J,4,0),D504)</f>
        <v>1</v>
      </c>
    </row>
    <row r="505" spans="1:10" x14ac:dyDescent="0.15">
      <c r="A505" s="2" t="str">
        <f t="shared" si="34"/>
        <v>52100904</v>
      </c>
      <c r="B505" s="2">
        <f t="shared" si="36"/>
        <v>90</v>
      </c>
      <c r="C505" s="2">
        <v>4</v>
      </c>
      <c r="D505" s="2" t="s">
        <v>24</v>
      </c>
      <c r="E505" s="2" t="s">
        <v>176</v>
      </c>
      <c r="F505" s="2">
        <f>VLOOKUP($E505,数据!$G:$J,3,0)</f>
        <v>17</v>
      </c>
      <c r="G505" s="2">
        <f>VLOOKUP($E505,数据!$G:$J,2,0)</f>
        <v>7100041</v>
      </c>
      <c r="H505" s="2">
        <f t="shared" si="35"/>
        <v>90</v>
      </c>
      <c r="I505" s="2">
        <v>7</v>
      </c>
      <c r="J505" s="2" t="b">
        <f>EXACT(VLOOKUP($E505,数据!$G:$J,4,0),D505)</f>
        <v>1</v>
      </c>
    </row>
    <row r="506" spans="1:10" x14ac:dyDescent="0.15">
      <c r="A506" s="2" t="str">
        <f t="shared" si="34"/>
        <v>52100904</v>
      </c>
      <c r="B506" s="2">
        <f t="shared" si="36"/>
        <v>90</v>
      </c>
      <c r="C506" s="2">
        <v>4</v>
      </c>
      <c r="D506" s="2" t="s">
        <v>25</v>
      </c>
      <c r="E506" s="2" t="s">
        <v>177</v>
      </c>
      <c r="F506" s="2">
        <f>VLOOKUP($E506,数据!$G:$J,3,0)</f>
        <v>17</v>
      </c>
      <c r="G506" s="2">
        <f>VLOOKUP($E506,数据!$G:$J,2,0)</f>
        <v>7100042</v>
      </c>
      <c r="H506" s="2">
        <f t="shared" si="35"/>
        <v>90</v>
      </c>
      <c r="I506" s="2">
        <v>7</v>
      </c>
      <c r="J506" s="2" t="b">
        <f>EXACT(VLOOKUP($E506,数据!$G:$J,4,0),D506)</f>
        <v>1</v>
      </c>
    </row>
    <row r="507" spans="1:10" x14ac:dyDescent="0.15">
      <c r="A507" s="2" t="str">
        <f t="shared" si="34"/>
        <v>52100905</v>
      </c>
      <c r="B507" s="2">
        <f t="shared" si="36"/>
        <v>90</v>
      </c>
      <c r="C507" s="2">
        <v>5</v>
      </c>
      <c r="D507" s="2" t="s">
        <v>20</v>
      </c>
      <c r="E507" s="2" t="s">
        <v>172</v>
      </c>
      <c r="F507" s="2">
        <f>VLOOKUP($E507,数据!$G:$J,3,0)</f>
        <v>17</v>
      </c>
      <c r="G507" s="2">
        <f>VLOOKUP($E507,数据!$G:$J,2,0)</f>
        <v>7100037</v>
      </c>
      <c r="H507" s="2">
        <f t="shared" si="35"/>
        <v>90</v>
      </c>
      <c r="I507" s="2">
        <v>7</v>
      </c>
      <c r="J507" s="2" t="b">
        <f>EXACT(VLOOKUP($E507,数据!$G:$J,4,0),D507)</f>
        <v>1</v>
      </c>
    </row>
    <row r="508" spans="1:10" x14ac:dyDescent="0.15">
      <c r="A508" s="2" t="str">
        <f t="shared" si="34"/>
        <v>52100905</v>
      </c>
      <c r="B508" s="2">
        <f t="shared" si="36"/>
        <v>90</v>
      </c>
      <c r="C508" s="2">
        <v>5</v>
      </c>
      <c r="D508" s="2" t="s">
        <v>21</v>
      </c>
      <c r="E508" s="2" t="s">
        <v>173</v>
      </c>
      <c r="F508" s="2">
        <f>VLOOKUP($E508,数据!$G:$J,3,0)</f>
        <v>17</v>
      </c>
      <c r="G508" s="2">
        <f>VLOOKUP($E508,数据!$G:$J,2,0)</f>
        <v>7100038</v>
      </c>
      <c r="H508" s="2">
        <f t="shared" si="35"/>
        <v>90</v>
      </c>
      <c r="I508" s="2">
        <v>7</v>
      </c>
      <c r="J508" s="2" t="b">
        <f>EXACT(VLOOKUP($E508,数据!$G:$J,4,0),D508)</f>
        <v>1</v>
      </c>
    </row>
    <row r="509" spans="1:10" x14ac:dyDescent="0.15">
      <c r="A509" s="2" t="str">
        <f t="shared" si="34"/>
        <v>52100905</v>
      </c>
      <c r="B509" s="2">
        <f t="shared" si="36"/>
        <v>90</v>
      </c>
      <c r="C509" s="2">
        <v>5</v>
      </c>
      <c r="D509" s="2" t="s">
        <v>22</v>
      </c>
      <c r="E509" s="2" t="s">
        <v>174</v>
      </c>
      <c r="F509" s="2">
        <f>VLOOKUP($E509,数据!$G:$J,3,0)</f>
        <v>17</v>
      </c>
      <c r="G509" s="2">
        <f>VLOOKUP($E509,数据!$G:$J,2,0)</f>
        <v>7100039</v>
      </c>
      <c r="H509" s="2">
        <f t="shared" si="35"/>
        <v>90</v>
      </c>
      <c r="I509" s="2">
        <v>7</v>
      </c>
      <c r="J509" s="2" t="b">
        <f>EXACT(VLOOKUP($E509,数据!$G:$J,4,0),D509)</f>
        <v>1</v>
      </c>
    </row>
    <row r="510" spans="1:10" x14ac:dyDescent="0.15">
      <c r="A510" s="2" t="str">
        <f t="shared" si="34"/>
        <v>52100905</v>
      </c>
      <c r="B510" s="2">
        <f t="shared" si="36"/>
        <v>90</v>
      </c>
      <c r="C510" s="2">
        <v>5</v>
      </c>
      <c r="D510" s="2" t="s">
        <v>23</v>
      </c>
      <c r="E510" s="2" t="s">
        <v>175</v>
      </c>
      <c r="F510" s="2">
        <f>VLOOKUP($E510,数据!$G:$J,3,0)</f>
        <v>17</v>
      </c>
      <c r="G510" s="2">
        <f>VLOOKUP($E510,数据!$G:$J,2,0)</f>
        <v>7100040</v>
      </c>
      <c r="H510" s="2">
        <f t="shared" si="35"/>
        <v>90</v>
      </c>
      <c r="I510" s="2">
        <v>7</v>
      </c>
      <c r="J510" s="2" t="b">
        <f>EXACT(VLOOKUP($E510,数据!$G:$J,4,0),D510)</f>
        <v>1</v>
      </c>
    </row>
    <row r="511" spans="1:10" x14ac:dyDescent="0.15">
      <c r="A511" s="2" t="str">
        <f t="shared" si="34"/>
        <v>52100905</v>
      </c>
      <c r="B511" s="2">
        <f t="shared" si="36"/>
        <v>90</v>
      </c>
      <c r="C511" s="2">
        <v>5</v>
      </c>
      <c r="D511" s="2" t="s">
        <v>24</v>
      </c>
      <c r="E511" s="2" t="s">
        <v>176</v>
      </c>
      <c r="F511" s="2">
        <f>VLOOKUP($E511,数据!$G:$J,3,0)</f>
        <v>17</v>
      </c>
      <c r="G511" s="2">
        <f>VLOOKUP($E511,数据!$G:$J,2,0)</f>
        <v>7100041</v>
      </c>
      <c r="H511" s="2">
        <f t="shared" si="35"/>
        <v>90</v>
      </c>
      <c r="I511" s="2">
        <v>7</v>
      </c>
      <c r="J511" s="2" t="b">
        <f>EXACT(VLOOKUP($E511,数据!$G:$J,4,0),D511)</f>
        <v>1</v>
      </c>
    </row>
    <row r="512" spans="1:10" x14ac:dyDescent="0.15">
      <c r="A512" s="2" t="str">
        <f t="shared" si="34"/>
        <v>52100905</v>
      </c>
      <c r="B512" s="2">
        <f t="shared" si="36"/>
        <v>90</v>
      </c>
      <c r="C512" s="2">
        <v>5</v>
      </c>
      <c r="D512" s="2" t="s">
        <v>25</v>
      </c>
      <c r="E512" s="2" t="s">
        <v>177</v>
      </c>
      <c r="F512" s="2">
        <f>VLOOKUP($E512,数据!$G:$J,3,0)</f>
        <v>17</v>
      </c>
      <c r="G512" s="2">
        <f>VLOOKUP($E512,数据!$G:$J,2,0)</f>
        <v>7100042</v>
      </c>
      <c r="H512" s="2">
        <f t="shared" si="35"/>
        <v>90</v>
      </c>
      <c r="I512" s="2">
        <v>7</v>
      </c>
      <c r="J512" s="2" t="b">
        <f>EXACT(VLOOKUP($E512,数据!$G:$J,4,0),D512)</f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zoomScale="115" zoomScaleNormal="115" workbookViewId="0">
      <pane ySplit="2" topLeftCell="A114" activePane="bottomLeft" state="frozen"/>
      <selection pane="bottomLeft" activeCell="A125" sqref="A125:L134"/>
    </sheetView>
  </sheetViews>
  <sheetFormatPr defaultRowHeight="16.5" x14ac:dyDescent="0.15"/>
  <cols>
    <col min="1" max="1" width="12.875" style="2" bestFit="1" customWidth="1"/>
    <col min="2" max="4" width="9.25" style="2" bestFit="1" customWidth="1"/>
    <col min="5" max="6" width="9.25" style="2" customWidth="1"/>
    <col min="7" max="7" width="10.75" style="2" bestFit="1" customWidth="1"/>
    <col min="8" max="9" width="9.25" style="2" bestFit="1" customWidth="1"/>
    <col min="10" max="10" width="13.75" style="2" bestFit="1" customWidth="1"/>
    <col min="11" max="11" width="14.375" style="2" bestFit="1" customWidth="1"/>
    <col min="12" max="12" width="17.375" style="2" customWidth="1"/>
    <col min="13" max="16384" width="9" style="2"/>
  </cols>
  <sheetData>
    <row r="1" spans="1:12" x14ac:dyDescent="0.15">
      <c r="A1" s="2" t="s">
        <v>8</v>
      </c>
      <c r="B1" s="2" t="s">
        <v>0</v>
      </c>
      <c r="C1" s="2" t="s">
        <v>2</v>
      </c>
      <c r="D1" s="2" t="s">
        <v>28</v>
      </c>
      <c r="E1" s="2" t="s">
        <v>207</v>
      </c>
      <c r="F1" s="2" t="s">
        <v>208</v>
      </c>
      <c r="G1" s="2" t="s">
        <v>14</v>
      </c>
      <c r="H1" s="2" t="s">
        <v>15</v>
      </c>
      <c r="I1" s="2" t="s">
        <v>16</v>
      </c>
      <c r="J1" s="2" t="s">
        <v>32</v>
      </c>
      <c r="K1" s="2" t="s">
        <v>33</v>
      </c>
      <c r="L1" s="2" t="s">
        <v>34</v>
      </c>
    </row>
    <row r="2" spans="1:12" x14ac:dyDescent="0.15">
      <c r="A2" s="2" t="s">
        <v>10</v>
      </c>
      <c r="D2" s="2" t="s">
        <v>29</v>
      </c>
      <c r="G2" s="2" t="s">
        <v>18</v>
      </c>
      <c r="H2" s="2" t="s">
        <v>13</v>
      </c>
      <c r="I2" s="2" t="s">
        <v>17</v>
      </c>
      <c r="J2" s="2" t="s">
        <v>35</v>
      </c>
      <c r="K2" s="2" t="s">
        <v>36</v>
      </c>
      <c r="L2" s="2" t="s">
        <v>37</v>
      </c>
    </row>
    <row r="3" spans="1:12" x14ac:dyDescent="0.3">
      <c r="A3" s="2" t="str">
        <f t="shared" ref="A3:A34" si="0">52200&amp;B3&amp;C3</f>
        <v>52200251</v>
      </c>
      <c r="B3" s="4">
        <v>25</v>
      </c>
      <c r="C3" s="4">
        <v>1</v>
      </c>
      <c r="D3" s="5">
        <v>1</v>
      </c>
      <c r="E3" s="2" t="s">
        <v>213</v>
      </c>
      <c r="F3" s="5">
        <f>VLOOKUP($E3,数据!$L:$O,3,0)</f>
        <v>7</v>
      </c>
      <c r="G3" s="5">
        <f>VLOOKUP($E3,数据!$L:$O,2,0)</f>
        <v>81000005</v>
      </c>
      <c r="H3" s="2">
        <f>B3-10</f>
        <v>15</v>
      </c>
      <c r="J3" s="2" t="s">
        <v>254</v>
      </c>
      <c r="K3" s="2" t="s">
        <v>277</v>
      </c>
      <c r="L3" s="2" t="s">
        <v>278</v>
      </c>
    </row>
    <row r="4" spans="1:12" x14ac:dyDescent="0.3">
      <c r="A4" s="2" t="str">
        <f t="shared" si="0"/>
        <v>52200251</v>
      </c>
      <c r="B4" s="4">
        <v>25</v>
      </c>
      <c r="C4" s="4">
        <v>1</v>
      </c>
      <c r="D4" s="5">
        <v>2</v>
      </c>
      <c r="E4" s="2" t="s">
        <v>214</v>
      </c>
      <c r="F4" s="5">
        <f>VLOOKUP($E4,数据!$L:$O,3,0)</f>
        <v>7</v>
      </c>
      <c r="G4" s="5">
        <f>VLOOKUP($E4,数据!$L:$O,2,0)</f>
        <v>81000006</v>
      </c>
      <c r="H4" s="2">
        <f t="shared" ref="H4:H14" si="1">B4-10</f>
        <v>15</v>
      </c>
      <c r="J4" s="2" t="str">
        <f>J3</f>
        <v>phyatk,46,2</v>
      </c>
      <c r="K4" s="2" t="str">
        <f>K3</f>
        <v>hp,2375,2</v>
      </c>
      <c r="L4" s="2" t="str">
        <f>L3</f>
        <v>magatk,46,2</v>
      </c>
    </row>
    <row r="5" spans="1:12" x14ac:dyDescent="0.3">
      <c r="A5" s="2" t="str">
        <f t="shared" si="0"/>
        <v>52200301</v>
      </c>
      <c r="B5" s="4">
        <v>30</v>
      </c>
      <c r="C5" s="4">
        <v>1</v>
      </c>
      <c r="D5" s="2">
        <v>1</v>
      </c>
      <c r="E5" s="2" t="s">
        <v>213</v>
      </c>
      <c r="F5" s="5">
        <f>VLOOKUP($E5,数据!$L:$O,3,0)</f>
        <v>7</v>
      </c>
      <c r="G5" s="5">
        <f>VLOOKUP($E5,数据!$L:$O,2,0)</f>
        <v>81000005</v>
      </c>
      <c r="H5" s="2">
        <f t="shared" si="1"/>
        <v>20</v>
      </c>
      <c r="J5" s="2" t="s">
        <v>298</v>
      </c>
      <c r="K5" s="2" t="s">
        <v>255</v>
      </c>
      <c r="L5" s="2" t="s">
        <v>272</v>
      </c>
    </row>
    <row r="6" spans="1:12" x14ac:dyDescent="0.3">
      <c r="A6" s="2" t="str">
        <f t="shared" si="0"/>
        <v>52200301</v>
      </c>
      <c r="B6" s="4">
        <v>30</v>
      </c>
      <c r="C6" s="4">
        <v>1</v>
      </c>
      <c r="D6" s="2">
        <v>2</v>
      </c>
      <c r="E6" s="2" t="s">
        <v>214</v>
      </c>
      <c r="F6" s="5">
        <f>VLOOKUP($E6,数据!$L:$O,3,0)</f>
        <v>7</v>
      </c>
      <c r="G6" s="5">
        <f>VLOOKUP($E6,数据!$L:$O,2,0)</f>
        <v>81000006</v>
      </c>
      <c r="H6" s="2">
        <f t="shared" si="1"/>
        <v>20</v>
      </c>
      <c r="J6" s="2" t="str">
        <f>J5</f>
        <v>phyatk,132,2</v>
      </c>
      <c r="K6" s="2" t="str">
        <f>K5</f>
        <v>hp,3327,2</v>
      </c>
      <c r="L6" s="2" t="str">
        <f>L5</f>
        <v>magatk,132,2</v>
      </c>
    </row>
    <row r="7" spans="1:12" x14ac:dyDescent="0.3">
      <c r="A7" s="2" t="str">
        <f t="shared" si="0"/>
        <v>52200302</v>
      </c>
      <c r="B7" s="4">
        <v>30</v>
      </c>
      <c r="C7" s="4">
        <v>2</v>
      </c>
      <c r="D7" s="2">
        <v>1</v>
      </c>
      <c r="E7" s="2" t="s">
        <v>217</v>
      </c>
      <c r="F7" s="5">
        <f>VLOOKUP($E7,数据!$L:$O,3,0)</f>
        <v>12</v>
      </c>
      <c r="G7" s="5">
        <f>VLOOKUP($E7,数据!$L:$O,2,0)</f>
        <v>81000009</v>
      </c>
      <c r="H7" s="2">
        <f t="shared" si="1"/>
        <v>20</v>
      </c>
      <c r="J7" s="2" t="str">
        <f t="shared" ref="J7:J14" si="2">J6</f>
        <v>phyatk,132,2</v>
      </c>
      <c r="K7" s="2" t="str">
        <f t="shared" ref="K7:K14" si="3">K6</f>
        <v>hp,3327,2</v>
      </c>
      <c r="L7" s="2" t="str">
        <f t="shared" ref="L7:L14" si="4">L6</f>
        <v>magatk,132,2</v>
      </c>
    </row>
    <row r="8" spans="1:12" x14ac:dyDescent="0.3">
      <c r="A8" s="2" t="str">
        <f t="shared" si="0"/>
        <v>52200302</v>
      </c>
      <c r="B8" s="4">
        <v>30</v>
      </c>
      <c r="C8" s="4">
        <v>2</v>
      </c>
      <c r="D8" s="2">
        <v>2</v>
      </c>
      <c r="E8" s="2" t="s">
        <v>218</v>
      </c>
      <c r="F8" s="5">
        <f>VLOOKUP($E8,数据!$L:$O,3,0)</f>
        <v>12</v>
      </c>
      <c r="G8" s="5">
        <f>VLOOKUP($E8,数据!$L:$O,2,0)</f>
        <v>81000010</v>
      </c>
      <c r="H8" s="2">
        <f t="shared" si="1"/>
        <v>20</v>
      </c>
      <c r="J8" s="2" t="str">
        <f t="shared" si="2"/>
        <v>phyatk,132,2</v>
      </c>
      <c r="K8" s="2" t="str">
        <f t="shared" si="3"/>
        <v>hp,3327,2</v>
      </c>
      <c r="L8" s="2" t="str">
        <f t="shared" si="4"/>
        <v>magatk,132,2</v>
      </c>
    </row>
    <row r="9" spans="1:12" x14ac:dyDescent="0.3">
      <c r="A9" s="2" t="str">
        <f t="shared" si="0"/>
        <v>52200303</v>
      </c>
      <c r="B9" s="4">
        <v>30</v>
      </c>
      <c r="C9" s="4">
        <v>3</v>
      </c>
      <c r="D9" s="2">
        <v>1</v>
      </c>
      <c r="E9" s="2" t="s">
        <v>213</v>
      </c>
      <c r="F9" s="5">
        <f>VLOOKUP($E9,数据!$L:$O,3,0)</f>
        <v>7</v>
      </c>
      <c r="G9" s="5">
        <f>VLOOKUP($E9,数据!$L:$O,2,0)</f>
        <v>81000005</v>
      </c>
      <c r="H9" s="2">
        <f>B9-10</f>
        <v>20</v>
      </c>
      <c r="J9" s="2" t="str">
        <f t="shared" si="2"/>
        <v>phyatk,132,2</v>
      </c>
      <c r="K9" s="2" t="str">
        <f t="shared" si="3"/>
        <v>hp,3327,2</v>
      </c>
      <c r="L9" s="2" t="str">
        <f t="shared" si="4"/>
        <v>magatk,132,2</v>
      </c>
    </row>
    <row r="10" spans="1:12" x14ac:dyDescent="0.3">
      <c r="A10" s="2" t="str">
        <f t="shared" si="0"/>
        <v>52200303</v>
      </c>
      <c r="B10" s="4">
        <v>30</v>
      </c>
      <c r="C10" s="4">
        <v>3</v>
      </c>
      <c r="D10" s="2">
        <v>2</v>
      </c>
      <c r="E10" s="2" t="s">
        <v>214</v>
      </c>
      <c r="F10" s="5">
        <f>VLOOKUP($E10,数据!$L:$O,3,0)</f>
        <v>7</v>
      </c>
      <c r="G10" s="5">
        <f>VLOOKUP($E10,数据!$L:$O,2,0)</f>
        <v>81000006</v>
      </c>
      <c r="H10" s="2">
        <f t="shared" si="1"/>
        <v>20</v>
      </c>
      <c r="J10" s="2" t="str">
        <f t="shared" si="2"/>
        <v>phyatk,132,2</v>
      </c>
      <c r="K10" s="2" t="str">
        <f t="shared" si="3"/>
        <v>hp,3327,2</v>
      </c>
      <c r="L10" s="2" t="str">
        <f t="shared" si="4"/>
        <v>magatk,132,2</v>
      </c>
    </row>
    <row r="11" spans="1:12" x14ac:dyDescent="0.3">
      <c r="A11" s="2" t="str">
        <f t="shared" si="0"/>
        <v>52200304</v>
      </c>
      <c r="B11" s="4">
        <v>30</v>
      </c>
      <c r="C11" s="4">
        <v>4</v>
      </c>
      <c r="D11" s="2">
        <v>1</v>
      </c>
      <c r="E11" s="2" t="s">
        <v>213</v>
      </c>
      <c r="F11" s="5">
        <f>VLOOKUP($E11,数据!$L:$O,3,0)</f>
        <v>7</v>
      </c>
      <c r="G11" s="5">
        <f>VLOOKUP($E11,数据!$L:$O,2,0)</f>
        <v>81000005</v>
      </c>
      <c r="H11" s="2">
        <f t="shared" si="1"/>
        <v>20</v>
      </c>
      <c r="J11" s="2" t="str">
        <f t="shared" si="2"/>
        <v>phyatk,132,2</v>
      </c>
      <c r="K11" s="2" t="str">
        <f t="shared" si="3"/>
        <v>hp,3327,2</v>
      </c>
      <c r="L11" s="2" t="str">
        <f t="shared" si="4"/>
        <v>magatk,132,2</v>
      </c>
    </row>
    <row r="12" spans="1:12" x14ac:dyDescent="0.3">
      <c r="A12" s="2" t="str">
        <f t="shared" si="0"/>
        <v>52200304</v>
      </c>
      <c r="B12" s="4">
        <v>30</v>
      </c>
      <c r="C12" s="4">
        <v>4</v>
      </c>
      <c r="D12" s="2">
        <v>2</v>
      </c>
      <c r="E12" s="2" t="s">
        <v>214</v>
      </c>
      <c r="F12" s="5">
        <f>VLOOKUP($E12,数据!$L:$O,3,0)</f>
        <v>7</v>
      </c>
      <c r="G12" s="5">
        <f>VLOOKUP($E12,数据!$L:$O,2,0)</f>
        <v>81000006</v>
      </c>
      <c r="H12" s="2">
        <f t="shared" si="1"/>
        <v>20</v>
      </c>
      <c r="J12" s="2" t="str">
        <f t="shared" si="2"/>
        <v>phyatk,132,2</v>
      </c>
      <c r="K12" s="2" t="str">
        <f t="shared" si="3"/>
        <v>hp,3327,2</v>
      </c>
      <c r="L12" s="2" t="str">
        <f t="shared" si="4"/>
        <v>magatk,132,2</v>
      </c>
    </row>
    <row r="13" spans="1:12" x14ac:dyDescent="0.3">
      <c r="A13" s="2" t="str">
        <f t="shared" si="0"/>
        <v>52200305</v>
      </c>
      <c r="B13" s="4">
        <v>30</v>
      </c>
      <c r="C13" s="4">
        <v>5</v>
      </c>
      <c r="D13" s="2">
        <v>1</v>
      </c>
      <c r="E13" s="2" t="s">
        <v>213</v>
      </c>
      <c r="F13" s="5">
        <f>VLOOKUP($E13,数据!$L:$O,3,0)</f>
        <v>7</v>
      </c>
      <c r="G13" s="5">
        <f>VLOOKUP($E13,数据!$L:$O,2,0)</f>
        <v>81000005</v>
      </c>
      <c r="H13" s="2">
        <f t="shared" si="1"/>
        <v>20</v>
      </c>
      <c r="J13" s="2" t="str">
        <f t="shared" si="2"/>
        <v>phyatk,132,2</v>
      </c>
      <c r="K13" s="2" t="str">
        <f t="shared" si="3"/>
        <v>hp,3327,2</v>
      </c>
      <c r="L13" s="2" t="str">
        <f t="shared" si="4"/>
        <v>magatk,132,2</v>
      </c>
    </row>
    <row r="14" spans="1:12" x14ac:dyDescent="0.3">
      <c r="A14" s="2" t="str">
        <f t="shared" si="0"/>
        <v>52200305</v>
      </c>
      <c r="B14" s="4">
        <v>30</v>
      </c>
      <c r="C14" s="4">
        <v>5</v>
      </c>
      <c r="D14" s="2">
        <v>2</v>
      </c>
      <c r="E14" s="2" t="s">
        <v>214</v>
      </c>
      <c r="F14" s="5">
        <f>VLOOKUP($E14,数据!$L:$O,3,0)</f>
        <v>7</v>
      </c>
      <c r="G14" s="5">
        <f>VLOOKUP($E14,数据!$L:$O,2,0)</f>
        <v>81000006</v>
      </c>
      <c r="H14" s="2">
        <f t="shared" si="1"/>
        <v>20</v>
      </c>
      <c r="J14" s="2" t="str">
        <f t="shared" si="2"/>
        <v>phyatk,132,2</v>
      </c>
      <c r="K14" s="2" t="str">
        <f t="shared" si="3"/>
        <v>hp,3327,2</v>
      </c>
      <c r="L14" s="2" t="str">
        <f t="shared" si="4"/>
        <v>magatk,132,2</v>
      </c>
    </row>
    <row r="15" spans="1:12" x14ac:dyDescent="0.3">
      <c r="A15" s="2" t="str">
        <f t="shared" si="0"/>
        <v>52200351</v>
      </c>
      <c r="B15" s="4">
        <f>B5+5</f>
        <v>35</v>
      </c>
      <c r="C15" s="4">
        <v>1</v>
      </c>
      <c r="D15" s="2">
        <v>1</v>
      </c>
      <c r="E15" s="2" t="s">
        <v>217</v>
      </c>
      <c r="F15" s="5">
        <f>VLOOKUP($E15,数据!$L:$O,3,0)</f>
        <v>12</v>
      </c>
      <c r="G15" s="5">
        <f>VLOOKUP($E15,数据!$L:$O,2,0)</f>
        <v>81000009</v>
      </c>
      <c r="H15" s="2">
        <f t="shared" ref="H15:H24" si="5">B15-10</f>
        <v>25</v>
      </c>
      <c r="I15" s="2">
        <v>1</v>
      </c>
      <c r="J15" s="2" t="s">
        <v>256</v>
      </c>
      <c r="K15" s="2" t="s">
        <v>257</v>
      </c>
      <c r="L15" s="2" t="s">
        <v>273</v>
      </c>
    </row>
    <row r="16" spans="1:12" x14ac:dyDescent="0.3">
      <c r="A16" s="2" t="str">
        <f t="shared" si="0"/>
        <v>52200351</v>
      </c>
      <c r="B16" s="4">
        <f t="shared" ref="B16:B79" si="6">B6+5</f>
        <v>35</v>
      </c>
      <c r="C16" s="4">
        <v>1</v>
      </c>
      <c r="D16" s="2">
        <v>2</v>
      </c>
      <c r="E16" s="2" t="s">
        <v>218</v>
      </c>
      <c r="F16" s="5">
        <f>VLOOKUP($E16,数据!$L:$O,3,0)</f>
        <v>12</v>
      </c>
      <c r="G16" s="5">
        <f>VLOOKUP($E16,数据!$L:$O,2,0)</f>
        <v>81000010</v>
      </c>
      <c r="H16" s="2">
        <f t="shared" si="5"/>
        <v>25</v>
      </c>
      <c r="I16" s="2">
        <v>1</v>
      </c>
      <c r="J16" s="2" t="str">
        <f>J15</f>
        <v>phyatk,172,2</v>
      </c>
      <c r="K16" s="2" t="str">
        <f>K15</f>
        <v>hp,4277,2</v>
      </c>
      <c r="L16" s="2" t="str">
        <f>L15</f>
        <v>magatk,172,2</v>
      </c>
    </row>
    <row r="17" spans="1:12" x14ac:dyDescent="0.3">
      <c r="A17" s="2" t="str">
        <f t="shared" si="0"/>
        <v>52200352</v>
      </c>
      <c r="B17" s="4">
        <f t="shared" si="6"/>
        <v>35</v>
      </c>
      <c r="C17" s="4">
        <v>2</v>
      </c>
      <c r="D17" s="2">
        <v>1</v>
      </c>
      <c r="E17" s="2" t="s">
        <v>217</v>
      </c>
      <c r="F17" s="5">
        <f>VLOOKUP($E17,数据!$L:$O,3,0)</f>
        <v>12</v>
      </c>
      <c r="G17" s="5">
        <f>VLOOKUP($E17,数据!$L:$O,2,0)</f>
        <v>81000009</v>
      </c>
      <c r="H17" s="2">
        <f t="shared" si="5"/>
        <v>25</v>
      </c>
      <c r="I17" s="2">
        <v>1</v>
      </c>
      <c r="J17" s="2" t="str">
        <f t="shared" ref="J17:J24" si="7">J16</f>
        <v>phyatk,172,2</v>
      </c>
      <c r="K17" s="2" t="str">
        <f t="shared" ref="K17:K24" si="8">K16</f>
        <v>hp,4277,2</v>
      </c>
      <c r="L17" s="2" t="str">
        <f t="shared" ref="L17:L24" si="9">L16</f>
        <v>magatk,172,2</v>
      </c>
    </row>
    <row r="18" spans="1:12" x14ac:dyDescent="0.3">
      <c r="A18" s="2" t="str">
        <f t="shared" si="0"/>
        <v>52200352</v>
      </c>
      <c r="B18" s="4">
        <f t="shared" si="6"/>
        <v>35</v>
      </c>
      <c r="C18" s="4">
        <v>2</v>
      </c>
      <c r="D18" s="2">
        <v>2</v>
      </c>
      <c r="E18" s="2" t="s">
        <v>218</v>
      </c>
      <c r="F18" s="5">
        <f>VLOOKUP($E18,数据!$L:$O,3,0)</f>
        <v>12</v>
      </c>
      <c r="G18" s="5">
        <f>VLOOKUP($E18,数据!$L:$O,2,0)</f>
        <v>81000010</v>
      </c>
      <c r="H18" s="2">
        <f t="shared" si="5"/>
        <v>25</v>
      </c>
      <c r="I18" s="2">
        <v>1</v>
      </c>
      <c r="J18" s="2" t="str">
        <f t="shared" si="7"/>
        <v>phyatk,172,2</v>
      </c>
      <c r="K18" s="2" t="str">
        <f t="shared" si="8"/>
        <v>hp,4277,2</v>
      </c>
      <c r="L18" s="2" t="str">
        <f t="shared" si="9"/>
        <v>magatk,172,2</v>
      </c>
    </row>
    <row r="19" spans="1:12" x14ac:dyDescent="0.3">
      <c r="A19" s="2" t="str">
        <f t="shared" si="0"/>
        <v>52200353</v>
      </c>
      <c r="B19" s="4">
        <f t="shared" si="6"/>
        <v>35</v>
      </c>
      <c r="C19" s="4">
        <v>3</v>
      </c>
      <c r="D19" s="2">
        <v>1</v>
      </c>
      <c r="E19" s="2" t="s">
        <v>217</v>
      </c>
      <c r="F19" s="5">
        <f>VLOOKUP($E19,数据!$L:$O,3,0)</f>
        <v>12</v>
      </c>
      <c r="G19" s="5">
        <f>VLOOKUP($E19,数据!$L:$O,2,0)</f>
        <v>81000009</v>
      </c>
      <c r="H19" s="2">
        <f t="shared" si="5"/>
        <v>25</v>
      </c>
      <c r="I19" s="2">
        <v>2</v>
      </c>
      <c r="J19" s="2" t="str">
        <f t="shared" si="7"/>
        <v>phyatk,172,2</v>
      </c>
      <c r="K19" s="2" t="str">
        <f t="shared" si="8"/>
        <v>hp,4277,2</v>
      </c>
      <c r="L19" s="2" t="str">
        <f t="shared" si="9"/>
        <v>magatk,172,2</v>
      </c>
    </row>
    <row r="20" spans="1:12" x14ac:dyDescent="0.3">
      <c r="A20" s="2" t="str">
        <f t="shared" si="0"/>
        <v>52200353</v>
      </c>
      <c r="B20" s="4">
        <f t="shared" si="6"/>
        <v>35</v>
      </c>
      <c r="C20" s="4">
        <v>3</v>
      </c>
      <c r="D20" s="2">
        <v>2</v>
      </c>
      <c r="E20" s="2" t="s">
        <v>218</v>
      </c>
      <c r="F20" s="5">
        <f>VLOOKUP($E20,数据!$L:$O,3,0)</f>
        <v>12</v>
      </c>
      <c r="G20" s="5">
        <f>VLOOKUP($E20,数据!$L:$O,2,0)</f>
        <v>81000010</v>
      </c>
      <c r="H20" s="2">
        <f t="shared" si="5"/>
        <v>25</v>
      </c>
      <c r="I20" s="2">
        <v>2</v>
      </c>
      <c r="J20" s="2" t="str">
        <f t="shared" si="7"/>
        <v>phyatk,172,2</v>
      </c>
      <c r="K20" s="2" t="str">
        <f t="shared" si="8"/>
        <v>hp,4277,2</v>
      </c>
      <c r="L20" s="2" t="str">
        <f t="shared" si="9"/>
        <v>magatk,172,2</v>
      </c>
    </row>
    <row r="21" spans="1:12" x14ac:dyDescent="0.3">
      <c r="A21" s="2" t="str">
        <f t="shared" si="0"/>
        <v>52200354</v>
      </c>
      <c r="B21" s="4">
        <f t="shared" si="6"/>
        <v>35</v>
      </c>
      <c r="C21" s="4">
        <v>4</v>
      </c>
      <c r="D21" s="2">
        <v>1</v>
      </c>
      <c r="E21" s="2" t="s">
        <v>213</v>
      </c>
      <c r="F21" s="5">
        <f>VLOOKUP($E21,数据!$L:$O,3,0)</f>
        <v>7</v>
      </c>
      <c r="G21" s="5">
        <f>VLOOKUP($E21,数据!$L:$O,2,0)</f>
        <v>81000005</v>
      </c>
      <c r="H21" s="2">
        <f t="shared" si="5"/>
        <v>25</v>
      </c>
      <c r="I21" s="2">
        <v>3</v>
      </c>
      <c r="J21" s="2" t="str">
        <f t="shared" si="7"/>
        <v>phyatk,172,2</v>
      </c>
      <c r="K21" s="2" t="str">
        <f t="shared" si="8"/>
        <v>hp,4277,2</v>
      </c>
      <c r="L21" s="2" t="str">
        <f t="shared" si="9"/>
        <v>magatk,172,2</v>
      </c>
    </row>
    <row r="22" spans="1:12" x14ac:dyDescent="0.3">
      <c r="A22" s="2" t="str">
        <f t="shared" si="0"/>
        <v>52200354</v>
      </c>
      <c r="B22" s="4">
        <f t="shared" si="6"/>
        <v>35</v>
      </c>
      <c r="C22" s="4">
        <v>4</v>
      </c>
      <c r="D22" s="2">
        <v>2</v>
      </c>
      <c r="E22" s="2" t="s">
        <v>214</v>
      </c>
      <c r="F22" s="5">
        <f>VLOOKUP($E22,数据!$L:$O,3,0)</f>
        <v>7</v>
      </c>
      <c r="G22" s="5">
        <f>VLOOKUP($E22,数据!$L:$O,2,0)</f>
        <v>81000006</v>
      </c>
      <c r="H22" s="2">
        <f t="shared" si="5"/>
        <v>25</v>
      </c>
      <c r="I22" s="2">
        <v>3</v>
      </c>
      <c r="J22" s="2" t="str">
        <f t="shared" si="7"/>
        <v>phyatk,172,2</v>
      </c>
      <c r="K22" s="2" t="str">
        <f t="shared" si="8"/>
        <v>hp,4277,2</v>
      </c>
      <c r="L22" s="2" t="str">
        <f t="shared" si="9"/>
        <v>magatk,172,2</v>
      </c>
    </row>
    <row r="23" spans="1:12" x14ac:dyDescent="0.3">
      <c r="A23" s="2" t="str">
        <f t="shared" si="0"/>
        <v>52200355</v>
      </c>
      <c r="B23" s="4">
        <f t="shared" si="6"/>
        <v>35</v>
      </c>
      <c r="C23" s="4">
        <v>5</v>
      </c>
      <c r="D23" s="2">
        <v>1</v>
      </c>
      <c r="E23" s="2" t="s">
        <v>213</v>
      </c>
      <c r="F23" s="5">
        <f>VLOOKUP($E23,数据!$L:$O,3,0)</f>
        <v>7</v>
      </c>
      <c r="G23" s="5">
        <f>VLOOKUP($E23,数据!$L:$O,2,0)</f>
        <v>81000005</v>
      </c>
      <c r="H23" s="2">
        <f t="shared" si="5"/>
        <v>25</v>
      </c>
      <c r="I23" s="2">
        <v>3</v>
      </c>
      <c r="J23" s="2" t="str">
        <f t="shared" si="7"/>
        <v>phyatk,172,2</v>
      </c>
      <c r="K23" s="2" t="str">
        <f t="shared" si="8"/>
        <v>hp,4277,2</v>
      </c>
      <c r="L23" s="2" t="str">
        <f t="shared" si="9"/>
        <v>magatk,172,2</v>
      </c>
    </row>
    <row r="24" spans="1:12" x14ac:dyDescent="0.3">
      <c r="A24" s="2" t="str">
        <f t="shared" si="0"/>
        <v>52200355</v>
      </c>
      <c r="B24" s="4">
        <f t="shared" si="6"/>
        <v>35</v>
      </c>
      <c r="C24" s="4">
        <v>5</v>
      </c>
      <c r="D24" s="2">
        <v>2</v>
      </c>
      <c r="E24" s="2" t="s">
        <v>214</v>
      </c>
      <c r="F24" s="5">
        <f>VLOOKUP($E24,数据!$L:$O,3,0)</f>
        <v>7</v>
      </c>
      <c r="G24" s="5">
        <f>VLOOKUP($E24,数据!$L:$O,2,0)</f>
        <v>81000006</v>
      </c>
      <c r="H24" s="2">
        <f t="shared" si="5"/>
        <v>25</v>
      </c>
      <c r="I24" s="2">
        <v>3</v>
      </c>
      <c r="J24" s="2" t="str">
        <f t="shared" si="7"/>
        <v>phyatk,172,2</v>
      </c>
      <c r="K24" s="2" t="str">
        <f t="shared" si="8"/>
        <v>hp,4277,2</v>
      </c>
      <c r="L24" s="2" t="str">
        <f t="shared" si="9"/>
        <v>magatk,172,2</v>
      </c>
    </row>
    <row r="25" spans="1:12" x14ac:dyDescent="0.3">
      <c r="A25" s="2" t="str">
        <f t="shared" si="0"/>
        <v>52200401</v>
      </c>
      <c r="B25" s="4">
        <f>B15+5</f>
        <v>40</v>
      </c>
      <c r="C25" s="4">
        <v>1</v>
      </c>
      <c r="D25" s="2">
        <v>1</v>
      </c>
      <c r="E25" s="2" t="s">
        <v>217</v>
      </c>
      <c r="F25" s="5">
        <f>VLOOKUP($E25,数据!$L:$O,3,0)</f>
        <v>12</v>
      </c>
      <c r="G25" s="5">
        <f>VLOOKUP($E25,数据!$L:$O,2,0)</f>
        <v>81000009</v>
      </c>
      <c r="H25" s="2">
        <f t="shared" ref="H25:H88" si="10">B25-10</f>
        <v>30</v>
      </c>
      <c r="I25" s="2">
        <v>3</v>
      </c>
      <c r="J25" s="2" t="s">
        <v>258</v>
      </c>
      <c r="K25" s="2" t="s">
        <v>259</v>
      </c>
      <c r="L25" s="2" t="s">
        <v>279</v>
      </c>
    </row>
    <row r="26" spans="1:12" x14ac:dyDescent="0.3">
      <c r="A26" s="2" t="str">
        <f t="shared" si="0"/>
        <v>52200401</v>
      </c>
      <c r="B26" s="4">
        <f t="shared" si="6"/>
        <v>40</v>
      </c>
      <c r="C26" s="4">
        <v>1</v>
      </c>
      <c r="D26" s="2">
        <v>2</v>
      </c>
      <c r="E26" s="2" t="s">
        <v>218</v>
      </c>
      <c r="F26" s="5">
        <f>VLOOKUP($E26,数据!$L:$O,3,0)</f>
        <v>12</v>
      </c>
      <c r="G26" s="5">
        <f>VLOOKUP($E26,数据!$L:$O,2,0)</f>
        <v>81000010</v>
      </c>
      <c r="H26" s="2">
        <f t="shared" si="10"/>
        <v>30</v>
      </c>
      <c r="I26" s="2">
        <v>3</v>
      </c>
      <c r="J26" s="2" t="str">
        <f t="shared" ref="J26:J34" si="11">J25</f>
        <v>phyatk,318,2</v>
      </c>
      <c r="K26" s="2" t="str">
        <f t="shared" ref="K26:K34" si="12">K25</f>
        <v>hp,5228,2</v>
      </c>
      <c r="L26" s="2" t="str">
        <f t="shared" ref="L26:L34" si="13">L25</f>
        <v>magatk,318,2</v>
      </c>
    </row>
    <row r="27" spans="1:12" x14ac:dyDescent="0.3">
      <c r="A27" s="2" t="str">
        <f t="shared" si="0"/>
        <v>52200402</v>
      </c>
      <c r="B27" s="4">
        <f t="shared" si="6"/>
        <v>40</v>
      </c>
      <c r="C27" s="4">
        <v>2</v>
      </c>
      <c r="D27" s="2">
        <v>1</v>
      </c>
      <c r="E27" s="2" t="s">
        <v>217</v>
      </c>
      <c r="F27" s="5">
        <f>VLOOKUP($E27,数据!$L:$O,3,0)</f>
        <v>12</v>
      </c>
      <c r="G27" s="5">
        <f>VLOOKUP($E27,数据!$L:$O,2,0)</f>
        <v>81000009</v>
      </c>
      <c r="H27" s="2">
        <f t="shared" si="10"/>
        <v>30</v>
      </c>
      <c r="I27" s="2">
        <v>3</v>
      </c>
      <c r="J27" s="2" t="str">
        <f t="shared" si="11"/>
        <v>phyatk,318,2</v>
      </c>
      <c r="K27" s="2" t="str">
        <f t="shared" si="12"/>
        <v>hp,5228,2</v>
      </c>
      <c r="L27" s="2" t="str">
        <f t="shared" si="13"/>
        <v>magatk,318,2</v>
      </c>
    </row>
    <row r="28" spans="1:12" x14ac:dyDescent="0.3">
      <c r="A28" s="2" t="str">
        <f t="shared" si="0"/>
        <v>52200402</v>
      </c>
      <c r="B28" s="4">
        <f t="shared" si="6"/>
        <v>40</v>
      </c>
      <c r="C28" s="4">
        <v>2</v>
      </c>
      <c r="D28" s="2">
        <v>2</v>
      </c>
      <c r="E28" s="2" t="s">
        <v>218</v>
      </c>
      <c r="F28" s="5">
        <f>VLOOKUP($E28,数据!$L:$O,3,0)</f>
        <v>12</v>
      </c>
      <c r="G28" s="5">
        <f>VLOOKUP($E28,数据!$L:$O,2,0)</f>
        <v>81000010</v>
      </c>
      <c r="H28" s="2">
        <f t="shared" si="10"/>
        <v>30</v>
      </c>
      <c r="I28" s="2">
        <v>3</v>
      </c>
      <c r="J28" s="2" t="str">
        <f t="shared" si="11"/>
        <v>phyatk,318,2</v>
      </c>
      <c r="K28" s="2" t="str">
        <f t="shared" si="12"/>
        <v>hp,5228,2</v>
      </c>
      <c r="L28" s="2" t="str">
        <f t="shared" si="13"/>
        <v>magatk,318,2</v>
      </c>
    </row>
    <row r="29" spans="1:12" x14ac:dyDescent="0.3">
      <c r="A29" s="2" t="str">
        <f t="shared" si="0"/>
        <v>52200403</v>
      </c>
      <c r="B29" s="4">
        <f t="shared" si="6"/>
        <v>40</v>
      </c>
      <c r="C29" s="4">
        <v>3</v>
      </c>
      <c r="D29" s="2">
        <v>1</v>
      </c>
      <c r="E29" s="2" t="s">
        <v>217</v>
      </c>
      <c r="F29" s="5">
        <f>VLOOKUP($E29,数据!$L:$O,3,0)</f>
        <v>12</v>
      </c>
      <c r="G29" s="5">
        <f>VLOOKUP($E29,数据!$L:$O,2,0)</f>
        <v>81000009</v>
      </c>
      <c r="H29" s="2">
        <f t="shared" si="10"/>
        <v>30</v>
      </c>
      <c r="I29" s="2">
        <v>3</v>
      </c>
      <c r="J29" s="2" t="str">
        <f t="shared" si="11"/>
        <v>phyatk,318,2</v>
      </c>
      <c r="K29" s="2" t="str">
        <f t="shared" si="12"/>
        <v>hp,5228,2</v>
      </c>
      <c r="L29" s="2" t="str">
        <f t="shared" si="13"/>
        <v>magatk,318,2</v>
      </c>
    </row>
    <row r="30" spans="1:12" x14ac:dyDescent="0.3">
      <c r="A30" s="2" t="str">
        <f t="shared" si="0"/>
        <v>52200403</v>
      </c>
      <c r="B30" s="4">
        <f t="shared" si="6"/>
        <v>40</v>
      </c>
      <c r="C30" s="4">
        <v>3</v>
      </c>
      <c r="D30" s="2">
        <v>2</v>
      </c>
      <c r="E30" s="2" t="s">
        <v>218</v>
      </c>
      <c r="F30" s="5">
        <f>VLOOKUP($E30,数据!$L:$O,3,0)</f>
        <v>12</v>
      </c>
      <c r="G30" s="5">
        <f>VLOOKUP($E30,数据!$L:$O,2,0)</f>
        <v>81000010</v>
      </c>
      <c r="H30" s="2">
        <f t="shared" si="10"/>
        <v>30</v>
      </c>
      <c r="I30" s="2">
        <v>3</v>
      </c>
      <c r="J30" s="2" t="str">
        <f t="shared" si="11"/>
        <v>phyatk,318,2</v>
      </c>
      <c r="K30" s="2" t="str">
        <f t="shared" si="12"/>
        <v>hp,5228,2</v>
      </c>
      <c r="L30" s="2" t="str">
        <f t="shared" si="13"/>
        <v>magatk,318,2</v>
      </c>
    </row>
    <row r="31" spans="1:12" x14ac:dyDescent="0.3">
      <c r="A31" s="2" t="str">
        <f t="shared" si="0"/>
        <v>52200404</v>
      </c>
      <c r="B31" s="4">
        <f t="shared" si="6"/>
        <v>40</v>
      </c>
      <c r="C31" s="4">
        <v>4</v>
      </c>
      <c r="D31" s="2">
        <v>1</v>
      </c>
      <c r="E31" s="2" t="s">
        <v>217</v>
      </c>
      <c r="F31" s="5">
        <f>VLOOKUP($E31,数据!$L:$O,3,0)</f>
        <v>12</v>
      </c>
      <c r="G31" s="5">
        <f>VLOOKUP($E31,数据!$L:$O,2,0)</f>
        <v>81000009</v>
      </c>
      <c r="H31" s="2">
        <f t="shared" si="10"/>
        <v>30</v>
      </c>
      <c r="I31" s="2">
        <v>3</v>
      </c>
      <c r="J31" s="2" t="str">
        <f t="shared" si="11"/>
        <v>phyatk,318,2</v>
      </c>
      <c r="K31" s="2" t="str">
        <f t="shared" si="12"/>
        <v>hp,5228,2</v>
      </c>
      <c r="L31" s="2" t="str">
        <f t="shared" si="13"/>
        <v>magatk,318,2</v>
      </c>
    </row>
    <row r="32" spans="1:12" x14ac:dyDescent="0.3">
      <c r="A32" s="2" t="str">
        <f t="shared" si="0"/>
        <v>52200404</v>
      </c>
      <c r="B32" s="4">
        <f t="shared" si="6"/>
        <v>40</v>
      </c>
      <c r="C32" s="4">
        <v>4</v>
      </c>
      <c r="D32" s="2">
        <v>2</v>
      </c>
      <c r="E32" s="2" t="s">
        <v>218</v>
      </c>
      <c r="F32" s="5">
        <f>VLOOKUP($E32,数据!$L:$O,3,0)</f>
        <v>12</v>
      </c>
      <c r="G32" s="5">
        <f>VLOOKUP($E32,数据!$L:$O,2,0)</f>
        <v>81000010</v>
      </c>
      <c r="H32" s="2">
        <f t="shared" si="10"/>
        <v>30</v>
      </c>
      <c r="I32" s="2">
        <v>3</v>
      </c>
      <c r="J32" s="2" t="str">
        <f t="shared" si="11"/>
        <v>phyatk,318,2</v>
      </c>
      <c r="K32" s="2" t="str">
        <f t="shared" si="12"/>
        <v>hp,5228,2</v>
      </c>
      <c r="L32" s="2" t="str">
        <f t="shared" si="13"/>
        <v>magatk,318,2</v>
      </c>
    </row>
    <row r="33" spans="1:12" x14ac:dyDescent="0.3">
      <c r="A33" s="2" t="str">
        <f t="shared" si="0"/>
        <v>52200405</v>
      </c>
      <c r="B33" s="4">
        <f t="shared" si="6"/>
        <v>40</v>
      </c>
      <c r="C33" s="4">
        <v>5</v>
      </c>
      <c r="D33" s="2">
        <v>1</v>
      </c>
      <c r="E33" s="2" t="s">
        <v>217</v>
      </c>
      <c r="F33" s="5">
        <f>VLOOKUP($E33,数据!$L:$O,3,0)</f>
        <v>12</v>
      </c>
      <c r="G33" s="5">
        <f>VLOOKUP($E33,数据!$L:$O,2,0)</f>
        <v>81000009</v>
      </c>
      <c r="H33" s="2">
        <f t="shared" si="10"/>
        <v>30</v>
      </c>
      <c r="I33" s="2">
        <v>3</v>
      </c>
      <c r="J33" s="2" t="str">
        <f t="shared" si="11"/>
        <v>phyatk,318,2</v>
      </c>
      <c r="K33" s="2" t="str">
        <f t="shared" si="12"/>
        <v>hp,5228,2</v>
      </c>
      <c r="L33" s="2" t="str">
        <f t="shared" si="13"/>
        <v>magatk,318,2</v>
      </c>
    </row>
    <row r="34" spans="1:12" x14ac:dyDescent="0.3">
      <c r="A34" s="2" t="str">
        <f t="shared" si="0"/>
        <v>52200405</v>
      </c>
      <c r="B34" s="4">
        <f t="shared" si="6"/>
        <v>40</v>
      </c>
      <c r="C34" s="4">
        <v>5</v>
      </c>
      <c r="D34" s="2">
        <v>2</v>
      </c>
      <c r="E34" s="2" t="s">
        <v>218</v>
      </c>
      <c r="F34" s="5">
        <f>VLOOKUP($E34,数据!$L:$O,3,0)</f>
        <v>12</v>
      </c>
      <c r="G34" s="5">
        <f>VLOOKUP($E34,数据!$L:$O,2,0)</f>
        <v>81000010</v>
      </c>
      <c r="H34" s="2">
        <f t="shared" si="10"/>
        <v>30</v>
      </c>
      <c r="I34" s="2">
        <v>3</v>
      </c>
      <c r="J34" s="2" t="str">
        <f t="shared" si="11"/>
        <v>phyatk,318,2</v>
      </c>
      <c r="K34" s="2" t="str">
        <f t="shared" si="12"/>
        <v>hp,5228,2</v>
      </c>
      <c r="L34" s="2" t="str">
        <f t="shared" si="13"/>
        <v>magatk,318,2</v>
      </c>
    </row>
    <row r="35" spans="1:12" x14ac:dyDescent="0.3">
      <c r="A35" s="2" t="str">
        <f t="shared" ref="A35:A66" si="14">52200&amp;B35&amp;C35</f>
        <v>52200451</v>
      </c>
      <c r="B35" s="4">
        <f>B25+5</f>
        <v>45</v>
      </c>
      <c r="C35" s="4">
        <v>1</v>
      </c>
      <c r="D35" s="2">
        <v>1</v>
      </c>
      <c r="E35" s="2" t="s">
        <v>217</v>
      </c>
      <c r="F35" s="5">
        <f>VLOOKUP($E35,数据!$L:$O,3,0)</f>
        <v>12</v>
      </c>
      <c r="G35" s="5">
        <f>VLOOKUP($E35,数据!$L:$O,2,0)</f>
        <v>81000009</v>
      </c>
      <c r="H35" s="2">
        <f t="shared" si="10"/>
        <v>35</v>
      </c>
      <c r="I35" s="2">
        <v>4</v>
      </c>
      <c r="J35" s="2" t="s">
        <v>280</v>
      </c>
      <c r="K35" s="2" t="s">
        <v>260</v>
      </c>
      <c r="L35" s="2" t="s">
        <v>281</v>
      </c>
    </row>
    <row r="36" spans="1:12" x14ac:dyDescent="0.3">
      <c r="A36" s="2" t="str">
        <f t="shared" si="14"/>
        <v>52200451</v>
      </c>
      <c r="B36" s="4">
        <f t="shared" si="6"/>
        <v>45</v>
      </c>
      <c r="C36" s="4">
        <v>1</v>
      </c>
      <c r="D36" s="2">
        <v>2</v>
      </c>
      <c r="E36" s="2" t="s">
        <v>218</v>
      </c>
      <c r="F36" s="5">
        <f>VLOOKUP($E36,数据!$L:$O,3,0)</f>
        <v>12</v>
      </c>
      <c r="G36" s="5">
        <f>VLOOKUP($E36,数据!$L:$O,2,0)</f>
        <v>81000010</v>
      </c>
      <c r="H36" s="2">
        <f t="shared" si="10"/>
        <v>35</v>
      </c>
      <c r="I36" s="2">
        <v>4</v>
      </c>
      <c r="J36" s="2" t="str">
        <f t="shared" ref="J36:J44" si="15">J35</f>
        <v>phyatk,375,2</v>
      </c>
      <c r="K36" s="2" t="str">
        <f t="shared" ref="K36:K44" si="16">K35</f>
        <v>hp,6179,2</v>
      </c>
      <c r="L36" s="2" t="str">
        <f t="shared" ref="L36:L44" si="17">L35</f>
        <v>magatk,375,2</v>
      </c>
    </row>
    <row r="37" spans="1:12" x14ac:dyDescent="0.3">
      <c r="A37" s="2" t="str">
        <f t="shared" si="14"/>
        <v>52200452</v>
      </c>
      <c r="B37" s="4">
        <f t="shared" si="6"/>
        <v>45</v>
      </c>
      <c r="C37" s="4">
        <v>2</v>
      </c>
      <c r="D37" s="2">
        <v>1</v>
      </c>
      <c r="E37" s="2" t="s">
        <v>217</v>
      </c>
      <c r="F37" s="5">
        <f>VLOOKUP($E37,数据!$L:$O,3,0)</f>
        <v>12</v>
      </c>
      <c r="G37" s="5">
        <f>VLOOKUP($E37,数据!$L:$O,2,0)</f>
        <v>81000009</v>
      </c>
      <c r="H37" s="2">
        <f t="shared" si="10"/>
        <v>35</v>
      </c>
      <c r="I37" s="2">
        <v>4</v>
      </c>
      <c r="J37" s="2" t="str">
        <f t="shared" si="15"/>
        <v>phyatk,375,2</v>
      </c>
      <c r="K37" s="2" t="str">
        <f t="shared" si="16"/>
        <v>hp,6179,2</v>
      </c>
      <c r="L37" s="2" t="str">
        <f t="shared" si="17"/>
        <v>magatk,375,2</v>
      </c>
    </row>
    <row r="38" spans="1:12" x14ac:dyDescent="0.3">
      <c r="A38" s="2" t="str">
        <f t="shared" si="14"/>
        <v>52200452</v>
      </c>
      <c r="B38" s="4">
        <f t="shared" si="6"/>
        <v>45</v>
      </c>
      <c r="C38" s="4">
        <v>2</v>
      </c>
      <c r="D38" s="2">
        <v>2</v>
      </c>
      <c r="E38" s="2" t="s">
        <v>218</v>
      </c>
      <c r="F38" s="5">
        <f>VLOOKUP($E38,数据!$L:$O,3,0)</f>
        <v>12</v>
      </c>
      <c r="G38" s="5">
        <f>VLOOKUP($E38,数据!$L:$O,2,0)</f>
        <v>81000010</v>
      </c>
      <c r="H38" s="2">
        <f t="shared" si="10"/>
        <v>35</v>
      </c>
      <c r="I38" s="2">
        <v>4</v>
      </c>
      <c r="J38" s="2" t="str">
        <f t="shared" si="15"/>
        <v>phyatk,375,2</v>
      </c>
      <c r="K38" s="2" t="str">
        <f t="shared" si="16"/>
        <v>hp,6179,2</v>
      </c>
      <c r="L38" s="2" t="str">
        <f t="shared" si="17"/>
        <v>magatk,375,2</v>
      </c>
    </row>
    <row r="39" spans="1:12" x14ac:dyDescent="0.3">
      <c r="A39" s="2" t="str">
        <f t="shared" si="14"/>
        <v>52200453</v>
      </c>
      <c r="B39" s="4">
        <f t="shared" si="6"/>
        <v>45</v>
      </c>
      <c r="C39" s="4">
        <v>3</v>
      </c>
      <c r="D39" s="2">
        <v>1</v>
      </c>
      <c r="E39" s="2" t="s">
        <v>217</v>
      </c>
      <c r="F39" s="5">
        <f>VLOOKUP($E39,数据!$L:$O,3,0)</f>
        <v>12</v>
      </c>
      <c r="G39" s="5">
        <f>VLOOKUP($E39,数据!$L:$O,2,0)</f>
        <v>81000009</v>
      </c>
      <c r="H39" s="2">
        <f t="shared" si="10"/>
        <v>35</v>
      </c>
      <c r="I39" s="2">
        <v>3</v>
      </c>
      <c r="J39" s="2" t="str">
        <f t="shared" si="15"/>
        <v>phyatk,375,2</v>
      </c>
      <c r="K39" s="2" t="str">
        <f t="shared" si="16"/>
        <v>hp,6179,2</v>
      </c>
      <c r="L39" s="2" t="str">
        <f t="shared" si="17"/>
        <v>magatk,375,2</v>
      </c>
    </row>
    <row r="40" spans="1:12" x14ac:dyDescent="0.3">
      <c r="A40" s="2" t="str">
        <f t="shared" si="14"/>
        <v>52200453</v>
      </c>
      <c r="B40" s="4">
        <f t="shared" si="6"/>
        <v>45</v>
      </c>
      <c r="C40" s="4">
        <v>3</v>
      </c>
      <c r="D40" s="2">
        <v>2</v>
      </c>
      <c r="E40" s="2" t="s">
        <v>218</v>
      </c>
      <c r="F40" s="5">
        <f>VLOOKUP($E40,数据!$L:$O,3,0)</f>
        <v>12</v>
      </c>
      <c r="G40" s="5">
        <f>VLOOKUP($E40,数据!$L:$O,2,0)</f>
        <v>81000010</v>
      </c>
      <c r="H40" s="2">
        <f t="shared" si="10"/>
        <v>35</v>
      </c>
      <c r="I40" s="2">
        <v>3</v>
      </c>
      <c r="J40" s="2" t="str">
        <f t="shared" si="15"/>
        <v>phyatk,375,2</v>
      </c>
      <c r="K40" s="2" t="str">
        <f t="shared" si="16"/>
        <v>hp,6179,2</v>
      </c>
      <c r="L40" s="2" t="str">
        <f t="shared" si="17"/>
        <v>magatk,375,2</v>
      </c>
    </row>
    <row r="41" spans="1:12" x14ac:dyDescent="0.3">
      <c r="A41" s="2" t="str">
        <f t="shared" si="14"/>
        <v>52200454</v>
      </c>
      <c r="B41" s="4">
        <f t="shared" si="6"/>
        <v>45</v>
      </c>
      <c r="C41" s="4">
        <v>4</v>
      </c>
      <c r="D41" s="2">
        <v>1</v>
      </c>
      <c r="E41" s="2" t="s">
        <v>217</v>
      </c>
      <c r="F41" s="5">
        <f>VLOOKUP($E41,数据!$L:$O,3,0)</f>
        <v>12</v>
      </c>
      <c r="G41" s="5">
        <f>VLOOKUP($E41,数据!$L:$O,2,0)</f>
        <v>81000009</v>
      </c>
      <c r="H41" s="2">
        <f t="shared" si="10"/>
        <v>35</v>
      </c>
      <c r="I41" s="2">
        <v>3</v>
      </c>
      <c r="J41" s="2" t="str">
        <f t="shared" si="15"/>
        <v>phyatk,375,2</v>
      </c>
      <c r="K41" s="2" t="str">
        <f t="shared" si="16"/>
        <v>hp,6179,2</v>
      </c>
      <c r="L41" s="2" t="str">
        <f t="shared" si="17"/>
        <v>magatk,375,2</v>
      </c>
    </row>
    <row r="42" spans="1:12" x14ac:dyDescent="0.3">
      <c r="A42" s="2" t="str">
        <f t="shared" si="14"/>
        <v>52200454</v>
      </c>
      <c r="B42" s="4">
        <f t="shared" si="6"/>
        <v>45</v>
      </c>
      <c r="C42" s="4">
        <v>4</v>
      </c>
      <c r="D42" s="2">
        <v>2</v>
      </c>
      <c r="E42" s="2" t="s">
        <v>218</v>
      </c>
      <c r="F42" s="5">
        <f>VLOOKUP($E42,数据!$L:$O,3,0)</f>
        <v>12</v>
      </c>
      <c r="G42" s="5">
        <f>VLOOKUP($E42,数据!$L:$O,2,0)</f>
        <v>81000010</v>
      </c>
      <c r="H42" s="2">
        <f t="shared" si="10"/>
        <v>35</v>
      </c>
      <c r="I42" s="2">
        <v>3</v>
      </c>
      <c r="J42" s="2" t="str">
        <f t="shared" si="15"/>
        <v>phyatk,375,2</v>
      </c>
      <c r="K42" s="2" t="str">
        <f t="shared" si="16"/>
        <v>hp,6179,2</v>
      </c>
      <c r="L42" s="2" t="str">
        <f t="shared" si="17"/>
        <v>magatk,375,2</v>
      </c>
    </row>
    <row r="43" spans="1:12" x14ac:dyDescent="0.3">
      <c r="A43" s="2" t="str">
        <f t="shared" si="14"/>
        <v>52200455</v>
      </c>
      <c r="B43" s="4">
        <f t="shared" si="6"/>
        <v>45</v>
      </c>
      <c r="C43" s="4">
        <v>5</v>
      </c>
      <c r="D43" s="2">
        <v>1</v>
      </c>
      <c r="E43" s="2" t="s">
        <v>219</v>
      </c>
      <c r="F43" s="5">
        <f>VLOOKUP($E43,数据!$L:$O,3,0)</f>
        <v>16</v>
      </c>
      <c r="G43" s="5">
        <f>VLOOKUP($E43,数据!$L:$O,2,0)</f>
        <v>81000011</v>
      </c>
      <c r="H43" s="2">
        <f t="shared" si="10"/>
        <v>35</v>
      </c>
      <c r="I43" s="2">
        <v>3</v>
      </c>
      <c r="J43" s="2" t="str">
        <f t="shared" si="15"/>
        <v>phyatk,375,2</v>
      </c>
      <c r="K43" s="2" t="str">
        <f t="shared" si="16"/>
        <v>hp,6179,2</v>
      </c>
      <c r="L43" s="2" t="str">
        <f t="shared" si="17"/>
        <v>magatk,375,2</v>
      </c>
    </row>
    <row r="44" spans="1:12" x14ac:dyDescent="0.3">
      <c r="A44" s="2" t="str">
        <f t="shared" si="14"/>
        <v>52200455</v>
      </c>
      <c r="B44" s="4">
        <f t="shared" si="6"/>
        <v>45</v>
      </c>
      <c r="C44" s="4">
        <v>5</v>
      </c>
      <c r="D44" s="2">
        <v>2</v>
      </c>
      <c r="E44" s="2" t="s">
        <v>223</v>
      </c>
      <c r="F44" s="5">
        <f>VLOOKUP($E44,数据!$L:$O,3,0)</f>
        <v>16</v>
      </c>
      <c r="G44" s="5">
        <f>VLOOKUP($E44,数据!$L:$O,2,0)</f>
        <v>81000015</v>
      </c>
      <c r="H44" s="2">
        <f t="shared" si="10"/>
        <v>35</v>
      </c>
      <c r="I44" s="2">
        <v>3</v>
      </c>
      <c r="J44" s="2" t="str">
        <f t="shared" si="15"/>
        <v>phyatk,375,2</v>
      </c>
      <c r="K44" s="2" t="str">
        <f t="shared" si="16"/>
        <v>hp,6179,2</v>
      </c>
      <c r="L44" s="2" t="str">
        <f t="shared" si="17"/>
        <v>magatk,375,2</v>
      </c>
    </row>
    <row r="45" spans="1:12" x14ac:dyDescent="0.3">
      <c r="A45" s="2" t="str">
        <f t="shared" si="14"/>
        <v>52200501</v>
      </c>
      <c r="B45" s="4">
        <f>B35+5</f>
        <v>50</v>
      </c>
      <c r="C45" s="4">
        <v>1</v>
      </c>
      <c r="D45" s="2">
        <v>1</v>
      </c>
      <c r="E45" s="2" t="s">
        <v>217</v>
      </c>
      <c r="F45" s="5">
        <f>VLOOKUP($E45,数据!$L:$O,3,0)</f>
        <v>12</v>
      </c>
      <c r="G45" s="5">
        <f>VLOOKUP($E45,数据!$L:$O,2,0)</f>
        <v>81000009</v>
      </c>
      <c r="H45" s="2">
        <f t="shared" si="10"/>
        <v>40</v>
      </c>
      <c r="I45" s="2">
        <v>4</v>
      </c>
      <c r="J45" s="2" t="s">
        <v>261</v>
      </c>
      <c r="K45" s="2" t="s">
        <v>262</v>
      </c>
      <c r="L45" s="2" t="s">
        <v>282</v>
      </c>
    </row>
    <row r="46" spans="1:12" x14ac:dyDescent="0.3">
      <c r="A46" s="2" t="str">
        <f t="shared" si="14"/>
        <v>52200501</v>
      </c>
      <c r="B46" s="4">
        <f t="shared" si="6"/>
        <v>50</v>
      </c>
      <c r="C46" s="4">
        <v>1</v>
      </c>
      <c r="D46" s="2">
        <v>2</v>
      </c>
      <c r="E46" s="2" t="s">
        <v>218</v>
      </c>
      <c r="F46" s="5">
        <f>VLOOKUP($E46,数据!$L:$O,3,0)</f>
        <v>12</v>
      </c>
      <c r="G46" s="5">
        <f>VLOOKUP($E46,数据!$L:$O,2,0)</f>
        <v>81000010</v>
      </c>
      <c r="H46" s="2">
        <f t="shared" si="10"/>
        <v>40</v>
      </c>
      <c r="I46" s="2">
        <v>4</v>
      </c>
      <c r="J46" s="2" t="str">
        <f t="shared" ref="J46:J53" si="18">J45</f>
        <v>phyatk,435,2</v>
      </c>
      <c r="K46" s="2" t="str">
        <f t="shared" ref="K46:K54" si="19">K45</f>
        <v>hp,7129,2</v>
      </c>
      <c r="L46" s="2" t="str">
        <f t="shared" ref="L46:L54" si="20">L45</f>
        <v>magatk,435,2</v>
      </c>
    </row>
    <row r="47" spans="1:12" x14ac:dyDescent="0.3">
      <c r="A47" s="2" t="str">
        <f t="shared" si="14"/>
        <v>52200502</v>
      </c>
      <c r="B47" s="4">
        <f t="shared" si="6"/>
        <v>50</v>
      </c>
      <c r="C47" s="4">
        <v>2</v>
      </c>
      <c r="D47" s="2">
        <v>1</v>
      </c>
      <c r="E47" s="2" t="s">
        <v>217</v>
      </c>
      <c r="F47" s="5">
        <f>VLOOKUP($E47,数据!$L:$O,3,0)</f>
        <v>12</v>
      </c>
      <c r="G47" s="5">
        <f>VLOOKUP($E47,数据!$L:$O,2,0)</f>
        <v>81000009</v>
      </c>
      <c r="H47" s="2">
        <f t="shared" si="10"/>
        <v>40</v>
      </c>
      <c r="I47" s="2">
        <v>4</v>
      </c>
      <c r="J47" s="2" t="str">
        <f t="shared" si="18"/>
        <v>phyatk,435,2</v>
      </c>
      <c r="K47" s="2" t="str">
        <f t="shared" si="19"/>
        <v>hp,7129,2</v>
      </c>
      <c r="L47" s="2" t="str">
        <f t="shared" si="20"/>
        <v>magatk,435,2</v>
      </c>
    </row>
    <row r="48" spans="1:12" x14ac:dyDescent="0.3">
      <c r="A48" s="2" t="str">
        <f t="shared" si="14"/>
        <v>52200502</v>
      </c>
      <c r="B48" s="4">
        <f t="shared" si="6"/>
        <v>50</v>
      </c>
      <c r="C48" s="4">
        <v>2</v>
      </c>
      <c r="D48" s="2">
        <v>2</v>
      </c>
      <c r="E48" s="2" t="s">
        <v>218</v>
      </c>
      <c r="F48" s="5">
        <f>VLOOKUP($E48,数据!$L:$O,3,0)</f>
        <v>12</v>
      </c>
      <c r="G48" s="5">
        <f>VLOOKUP($E48,数据!$L:$O,2,0)</f>
        <v>81000010</v>
      </c>
      <c r="H48" s="2">
        <f t="shared" si="10"/>
        <v>40</v>
      </c>
      <c r="I48" s="2">
        <v>4</v>
      </c>
      <c r="J48" s="2" t="str">
        <f t="shared" si="18"/>
        <v>phyatk,435,2</v>
      </c>
      <c r="K48" s="2" t="str">
        <f t="shared" si="19"/>
        <v>hp,7129,2</v>
      </c>
      <c r="L48" s="2" t="str">
        <f t="shared" si="20"/>
        <v>magatk,435,2</v>
      </c>
    </row>
    <row r="49" spans="1:12" x14ac:dyDescent="0.3">
      <c r="A49" s="2" t="str">
        <f t="shared" si="14"/>
        <v>52200503</v>
      </c>
      <c r="B49" s="4">
        <f t="shared" si="6"/>
        <v>50</v>
      </c>
      <c r="C49" s="4">
        <v>3</v>
      </c>
      <c r="D49" s="2">
        <v>1</v>
      </c>
      <c r="E49" s="2" t="s">
        <v>217</v>
      </c>
      <c r="F49" s="5">
        <f>VLOOKUP($E49,数据!$L:$O,3,0)</f>
        <v>12</v>
      </c>
      <c r="G49" s="5">
        <f>VLOOKUP($E49,数据!$L:$O,2,0)</f>
        <v>81000009</v>
      </c>
      <c r="H49" s="2">
        <f t="shared" si="10"/>
        <v>40</v>
      </c>
      <c r="I49" s="2">
        <v>4</v>
      </c>
      <c r="J49" s="2" t="str">
        <f t="shared" si="18"/>
        <v>phyatk,435,2</v>
      </c>
      <c r="K49" s="2" t="str">
        <f t="shared" si="19"/>
        <v>hp,7129,2</v>
      </c>
      <c r="L49" s="2" t="str">
        <f t="shared" si="20"/>
        <v>magatk,435,2</v>
      </c>
    </row>
    <row r="50" spans="1:12" x14ac:dyDescent="0.3">
      <c r="A50" s="2" t="str">
        <f t="shared" si="14"/>
        <v>52200503</v>
      </c>
      <c r="B50" s="4">
        <f t="shared" si="6"/>
        <v>50</v>
      </c>
      <c r="C50" s="4">
        <v>3</v>
      </c>
      <c r="D50" s="2">
        <v>2</v>
      </c>
      <c r="E50" s="2" t="s">
        <v>218</v>
      </c>
      <c r="F50" s="5">
        <f>VLOOKUP($E50,数据!$L:$O,3,0)</f>
        <v>12</v>
      </c>
      <c r="G50" s="5">
        <f>VLOOKUP($E50,数据!$L:$O,2,0)</f>
        <v>81000010</v>
      </c>
      <c r="H50" s="2">
        <f t="shared" si="10"/>
        <v>40</v>
      </c>
      <c r="I50" s="2">
        <v>4</v>
      </c>
      <c r="J50" s="2" t="str">
        <f t="shared" si="18"/>
        <v>phyatk,435,2</v>
      </c>
      <c r="K50" s="2" t="str">
        <f t="shared" si="19"/>
        <v>hp,7129,2</v>
      </c>
      <c r="L50" s="2" t="str">
        <f t="shared" si="20"/>
        <v>magatk,435,2</v>
      </c>
    </row>
    <row r="51" spans="1:12" x14ac:dyDescent="0.3">
      <c r="A51" s="2" t="str">
        <f t="shared" si="14"/>
        <v>52200504</v>
      </c>
      <c r="B51" s="4">
        <f t="shared" si="6"/>
        <v>50</v>
      </c>
      <c r="C51" s="4">
        <v>4</v>
      </c>
      <c r="D51" s="2">
        <v>1</v>
      </c>
      <c r="E51" s="2" t="s">
        <v>219</v>
      </c>
      <c r="F51" s="5">
        <f>VLOOKUP($E51,数据!$L:$O,3,0)</f>
        <v>16</v>
      </c>
      <c r="G51" s="5">
        <f>VLOOKUP($E51,数据!$L:$O,2,0)</f>
        <v>81000011</v>
      </c>
      <c r="H51" s="2">
        <f t="shared" si="10"/>
        <v>40</v>
      </c>
      <c r="I51" s="2">
        <v>4</v>
      </c>
      <c r="J51" s="2" t="str">
        <f t="shared" si="18"/>
        <v>phyatk,435,2</v>
      </c>
      <c r="K51" s="2" t="str">
        <f t="shared" si="19"/>
        <v>hp,7129,2</v>
      </c>
      <c r="L51" s="2" t="str">
        <f t="shared" si="20"/>
        <v>magatk,435,2</v>
      </c>
    </row>
    <row r="52" spans="1:12" x14ac:dyDescent="0.3">
      <c r="A52" s="2" t="str">
        <f t="shared" si="14"/>
        <v>52200504</v>
      </c>
      <c r="B52" s="4">
        <f t="shared" si="6"/>
        <v>50</v>
      </c>
      <c r="C52" s="4">
        <v>4</v>
      </c>
      <c r="D52" s="2">
        <v>2</v>
      </c>
      <c r="E52" s="2" t="s">
        <v>223</v>
      </c>
      <c r="F52" s="5">
        <f>VLOOKUP($E52,数据!$L:$O,3,0)</f>
        <v>16</v>
      </c>
      <c r="G52" s="5">
        <f>VLOOKUP($E52,数据!$L:$O,2,0)</f>
        <v>81000015</v>
      </c>
      <c r="H52" s="2">
        <f t="shared" si="10"/>
        <v>40</v>
      </c>
      <c r="I52" s="2">
        <v>4</v>
      </c>
      <c r="J52" s="2" t="str">
        <f t="shared" si="18"/>
        <v>phyatk,435,2</v>
      </c>
      <c r="K52" s="2" t="str">
        <f t="shared" si="19"/>
        <v>hp,7129,2</v>
      </c>
      <c r="L52" s="2" t="str">
        <f t="shared" si="20"/>
        <v>magatk,435,2</v>
      </c>
    </row>
    <row r="53" spans="1:12" x14ac:dyDescent="0.3">
      <c r="A53" s="2" t="str">
        <f t="shared" si="14"/>
        <v>52200505</v>
      </c>
      <c r="B53" s="4">
        <f t="shared" si="6"/>
        <v>50</v>
      </c>
      <c r="C53" s="4">
        <v>5</v>
      </c>
      <c r="D53" s="2">
        <v>1</v>
      </c>
      <c r="E53" s="2" t="s">
        <v>219</v>
      </c>
      <c r="F53" s="5">
        <f>VLOOKUP($E53,数据!$L:$O,3,0)</f>
        <v>16</v>
      </c>
      <c r="G53" s="5">
        <f>VLOOKUP($E53,数据!$L:$O,2,0)</f>
        <v>81000011</v>
      </c>
      <c r="H53" s="2">
        <f t="shared" si="10"/>
        <v>40</v>
      </c>
      <c r="I53" s="2">
        <v>3</v>
      </c>
      <c r="J53" s="2" t="str">
        <f t="shared" si="18"/>
        <v>phyatk,435,2</v>
      </c>
      <c r="K53" s="2" t="str">
        <f t="shared" si="19"/>
        <v>hp,7129,2</v>
      </c>
      <c r="L53" s="2" t="str">
        <f t="shared" si="20"/>
        <v>magatk,435,2</v>
      </c>
    </row>
    <row r="54" spans="1:12" x14ac:dyDescent="0.3">
      <c r="A54" s="2" t="str">
        <f t="shared" si="14"/>
        <v>52200505</v>
      </c>
      <c r="B54" s="4">
        <f t="shared" si="6"/>
        <v>50</v>
      </c>
      <c r="C54" s="4">
        <v>5</v>
      </c>
      <c r="D54" s="2">
        <v>2</v>
      </c>
      <c r="E54" s="2" t="s">
        <v>223</v>
      </c>
      <c r="F54" s="5">
        <f>VLOOKUP($E54,数据!$L:$O,3,0)</f>
        <v>16</v>
      </c>
      <c r="G54" s="5">
        <f>VLOOKUP($E54,数据!$L:$O,2,0)</f>
        <v>81000015</v>
      </c>
      <c r="H54" s="2">
        <f t="shared" si="10"/>
        <v>40</v>
      </c>
      <c r="I54" s="2">
        <v>3</v>
      </c>
      <c r="J54" s="2" t="str">
        <f>J53</f>
        <v>phyatk,435,2</v>
      </c>
      <c r="K54" s="2" t="str">
        <f t="shared" si="19"/>
        <v>hp,7129,2</v>
      </c>
      <c r="L54" s="2" t="str">
        <f t="shared" si="20"/>
        <v>magatk,435,2</v>
      </c>
    </row>
    <row r="55" spans="1:12" x14ac:dyDescent="0.3">
      <c r="A55" s="2" t="str">
        <f t="shared" si="14"/>
        <v>52200551</v>
      </c>
      <c r="B55" s="4">
        <f>B45+5</f>
        <v>55</v>
      </c>
      <c r="C55" s="4">
        <v>1</v>
      </c>
      <c r="D55" s="2">
        <v>1</v>
      </c>
      <c r="E55" s="2" t="s">
        <v>217</v>
      </c>
      <c r="F55" s="5">
        <f>VLOOKUP($E55,数据!$L:$O,3,0)</f>
        <v>12</v>
      </c>
      <c r="G55" s="5">
        <f>VLOOKUP($E55,数据!$L:$O,2,0)</f>
        <v>81000009</v>
      </c>
      <c r="H55" s="2">
        <f t="shared" si="10"/>
        <v>45</v>
      </c>
      <c r="I55" s="2">
        <v>4</v>
      </c>
      <c r="J55" s="2" t="s">
        <v>283</v>
      </c>
      <c r="K55" s="2" t="s">
        <v>263</v>
      </c>
      <c r="L55" s="2" t="s">
        <v>284</v>
      </c>
    </row>
    <row r="56" spans="1:12" x14ac:dyDescent="0.3">
      <c r="A56" s="2" t="str">
        <f t="shared" si="14"/>
        <v>52200551</v>
      </c>
      <c r="B56" s="4">
        <f t="shared" si="6"/>
        <v>55</v>
      </c>
      <c r="C56" s="4">
        <v>1</v>
      </c>
      <c r="D56" s="2">
        <v>2</v>
      </c>
      <c r="E56" s="2" t="s">
        <v>218</v>
      </c>
      <c r="F56" s="5">
        <f>VLOOKUP($E56,数据!$L:$O,3,0)</f>
        <v>12</v>
      </c>
      <c r="G56" s="5">
        <f>VLOOKUP($E56,数据!$L:$O,2,0)</f>
        <v>81000010</v>
      </c>
      <c r="H56" s="2">
        <f t="shared" si="10"/>
        <v>45</v>
      </c>
      <c r="I56" s="2">
        <v>4</v>
      </c>
      <c r="J56" s="2" t="str">
        <f t="shared" ref="J56:J64" si="21">J55</f>
        <v>phyatk,496,2</v>
      </c>
      <c r="K56" s="2" t="str">
        <f t="shared" ref="K56:K64" si="22">K55</f>
        <v>hp,8080,2</v>
      </c>
      <c r="L56" s="2" t="str">
        <f t="shared" ref="L56:L64" si="23">L55</f>
        <v>magatk,496,2</v>
      </c>
    </row>
    <row r="57" spans="1:12" x14ac:dyDescent="0.3">
      <c r="A57" s="2" t="str">
        <f t="shared" si="14"/>
        <v>52200552</v>
      </c>
      <c r="B57" s="4">
        <f t="shared" si="6"/>
        <v>55</v>
      </c>
      <c r="C57" s="4">
        <v>2</v>
      </c>
      <c r="D57" s="2">
        <v>1</v>
      </c>
      <c r="E57" s="2" t="s">
        <v>217</v>
      </c>
      <c r="F57" s="5">
        <f>VLOOKUP($E57,数据!$L:$O,3,0)</f>
        <v>12</v>
      </c>
      <c r="G57" s="5">
        <f>VLOOKUP($E57,数据!$L:$O,2,0)</f>
        <v>81000009</v>
      </c>
      <c r="H57" s="2">
        <f t="shared" si="10"/>
        <v>45</v>
      </c>
      <c r="I57" s="2">
        <v>4</v>
      </c>
      <c r="J57" s="2" t="str">
        <f t="shared" si="21"/>
        <v>phyatk,496,2</v>
      </c>
      <c r="K57" s="2" t="str">
        <f t="shared" si="22"/>
        <v>hp,8080,2</v>
      </c>
      <c r="L57" s="2" t="str">
        <f t="shared" si="23"/>
        <v>magatk,496,2</v>
      </c>
    </row>
    <row r="58" spans="1:12" x14ac:dyDescent="0.3">
      <c r="A58" s="2" t="str">
        <f t="shared" si="14"/>
        <v>52200552</v>
      </c>
      <c r="B58" s="4">
        <f t="shared" si="6"/>
        <v>55</v>
      </c>
      <c r="C58" s="4">
        <v>2</v>
      </c>
      <c r="D58" s="2">
        <v>2</v>
      </c>
      <c r="E58" s="2" t="s">
        <v>218</v>
      </c>
      <c r="F58" s="5">
        <f>VLOOKUP($E58,数据!$L:$O,3,0)</f>
        <v>12</v>
      </c>
      <c r="G58" s="5">
        <f>VLOOKUP($E58,数据!$L:$O,2,0)</f>
        <v>81000010</v>
      </c>
      <c r="H58" s="2">
        <f t="shared" si="10"/>
        <v>45</v>
      </c>
      <c r="I58" s="2">
        <v>4</v>
      </c>
      <c r="J58" s="2" t="str">
        <f t="shared" si="21"/>
        <v>phyatk,496,2</v>
      </c>
      <c r="K58" s="2" t="str">
        <f t="shared" si="22"/>
        <v>hp,8080,2</v>
      </c>
      <c r="L58" s="2" t="str">
        <f t="shared" si="23"/>
        <v>magatk,496,2</v>
      </c>
    </row>
    <row r="59" spans="1:12" x14ac:dyDescent="0.3">
      <c r="A59" s="2" t="str">
        <f t="shared" si="14"/>
        <v>52200553</v>
      </c>
      <c r="B59" s="4">
        <f t="shared" si="6"/>
        <v>55</v>
      </c>
      <c r="C59" s="4">
        <v>3</v>
      </c>
      <c r="D59" s="2">
        <v>1</v>
      </c>
      <c r="E59" s="2" t="s">
        <v>219</v>
      </c>
      <c r="F59" s="5">
        <f>VLOOKUP($E59,数据!$L:$O,3,0)</f>
        <v>16</v>
      </c>
      <c r="G59" s="5">
        <f>VLOOKUP($E59,数据!$L:$O,2,0)</f>
        <v>81000011</v>
      </c>
      <c r="H59" s="2">
        <f t="shared" si="10"/>
        <v>45</v>
      </c>
      <c r="I59" s="2">
        <v>4</v>
      </c>
      <c r="J59" s="2" t="str">
        <f t="shared" si="21"/>
        <v>phyatk,496,2</v>
      </c>
      <c r="K59" s="2" t="str">
        <f t="shared" si="22"/>
        <v>hp,8080,2</v>
      </c>
      <c r="L59" s="2" t="str">
        <f t="shared" si="23"/>
        <v>magatk,496,2</v>
      </c>
    </row>
    <row r="60" spans="1:12" x14ac:dyDescent="0.3">
      <c r="A60" s="2" t="str">
        <f t="shared" si="14"/>
        <v>52200553</v>
      </c>
      <c r="B60" s="4">
        <f t="shared" si="6"/>
        <v>55</v>
      </c>
      <c r="C60" s="4">
        <v>3</v>
      </c>
      <c r="D60" s="2">
        <v>2</v>
      </c>
      <c r="E60" s="2" t="s">
        <v>223</v>
      </c>
      <c r="F60" s="5">
        <f>VLOOKUP($E60,数据!$L:$O,3,0)</f>
        <v>16</v>
      </c>
      <c r="G60" s="5">
        <f>VLOOKUP($E60,数据!$L:$O,2,0)</f>
        <v>81000015</v>
      </c>
      <c r="H60" s="2">
        <f t="shared" si="10"/>
        <v>45</v>
      </c>
      <c r="I60" s="2">
        <v>4</v>
      </c>
      <c r="J60" s="2" t="str">
        <f t="shared" si="21"/>
        <v>phyatk,496,2</v>
      </c>
      <c r="K60" s="2" t="str">
        <f t="shared" si="22"/>
        <v>hp,8080,2</v>
      </c>
      <c r="L60" s="2" t="str">
        <f t="shared" si="23"/>
        <v>magatk,496,2</v>
      </c>
    </row>
    <row r="61" spans="1:12" x14ac:dyDescent="0.3">
      <c r="A61" s="2" t="str">
        <f t="shared" si="14"/>
        <v>52200554</v>
      </c>
      <c r="B61" s="4">
        <f t="shared" si="6"/>
        <v>55</v>
      </c>
      <c r="C61" s="4">
        <v>4</v>
      </c>
      <c r="D61" s="2">
        <v>1</v>
      </c>
      <c r="E61" s="2" t="s">
        <v>219</v>
      </c>
      <c r="F61" s="5">
        <f>VLOOKUP($E61,数据!$L:$O,3,0)</f>
        <v>16</v>
      </c>
      <c r="G61" s="5">
        <f>VLOOKUP($E61,数据!$L:$O,2,0)</f>
        <v>81000011</v>
      </c>
      <c r="H61" s="2">
        <f t="shared" si="10"/>
        <v>45</v>
      </c>
      <c r="I61" s="2">
        <v>4</v>
      </c>
      <c r="J61" s="2" t="str">
        <f t="shared" si="21"/>
        <v>phyatk,496,2</v>
      </c>
      <c r="K61" s="2" t="str">
        <f t="shared" si="22"/>
        <v>hp,8080,2</v>
      </c>
      <c r="L61" s="2" t="str">
        <f t="shared" si="23"/>
        <v>magatk,496,2</v>
      </c>
    </row>
    <row r="62" spans="1:12" x14ac:dyDescent="0.3">
      <c r="A62" s="2" t="str">
        <f t="shared" si="14"/>
        <v>52200554</v>
      </c>
      <c r="B62" s="4">
        <f t="shared" si="6"/>
        <v>55</v>
      </c>
      <c r="C62" s="4">
        <v>4</v>
      </c>
      <c r="D62" s="2">
        <v>2</v>
      </c>
      <c r="E62" s="2" t="s">
        <v>223</v>
      </c>
      <c r="F62" s="5">
        <f>VLOOKUP($E62,数据!$L:$O,3,0)</f>
        <v>16</v>
      </c>
      <c r="G62" s="5">
        <f>VLOOKUP($E62,数据!$L:$O,2,0)</f>
        <v>81000015</v>
      </c>
      <c r="H62" s="2">
        <f t="shared" si="10"/>
        <v>45</v>
      </c>
      <c r="I62" s="2">
        <v>4</v>
      </c>
      <c r="J62" s="2" t="str">
        <f t="shared" si="21"/>
        <v>phyatk,496,2</v>
      </c>
      <c r="K62" s="2" t="str">
        <f t="shared" si="22"/>
        <v>hp,8080,2</v>
      </c>
      <c r="L62" s="2" t="str">
        <f t="shared" si="23"/>
        <v>magatk,496,2</v>
      </c>
    </row>
    <row r="63" spans="1:12" x14ac:dyDescent="0.3">
      <c r="A63" s="2" t="str">
        <f t="shared" si="14"/>
        <v>52200555</v>
      </c>
      <c r="B63" s="4">
        <f t="shared" si="6"/>
        <v>55</v>
      </c>
      <c r="C63" s="4">
        <v>5</v>
      </c>
      <c r="D63" s="2">
        <v>1</v>
      </c>
      <c r="E63" s="2" t="s">
        <v>219</v>
      </c>
      <c r="F63" s="5">
        <f>VLOOKUP($E63,数据!$L:$O,3,0)</f>
        <v>16</v>
      </c>
      <c r="G63" s="5">
        <f>VLOOKUP($E63,数据!$L:$O,2,0)</f>
        <v>81000011</v>
      </c>
      <c r="H63" s="2">
        <f t="shared" si="10"/>
        <v>45</v>
      </c>
      <c r="I63" s="2">
        <v>5</v>
      </c>
      <c r="J63" s="2" t="str">
        <f t="shared" si="21"/>
        <v>phyatk,496,2</v>
      </c>
      <c r="K63" s="2" t="str">
        <f t="shared" si="22"/>
        <v>hp,8080,2</v>
      </c>
      <c r="L63" s="2" t="str">
        <f t="shared" si="23"/>
        <v>magatk,496,2</v>
      </c>
    </row>
    <row r="64" spans="1:12" x14ac:dyDescent="0.3">
      <c r="A64" s="2" t="str">
        <f t="shared" si="14"/>
        <v>52200555</v>
      </c>
      <c r="B64" s="4">
        <f t="shared" si="6"/>
        <v>55</v>
      </c>
      <c r="C64" s="4">
        <v>5</v>
      </c>
      <c r="D64" s="2">
        <v>2</v>
      </c>
      <c r="E64" s="2" t="s">
        <v>223</v>
      </c>
      <c r="F64" s="5">
        <f>VLOOKUP($E64,数据!$L:$O,3,0)</f>
        <v>16</v>
      </c>
      <c r="G64" s="5">
        <f>VLOOKUP($E64,数据!$L:$O,2,0)</f>
        <v>81000015</v>
      </c>
      <c r="H64" s="2">
        <f t="shared" si="10"/>
        <v>45</v>
      </c>
      <c r="I64" s="2">
        <v>5</v>
      </c>
      <c r="J64" s="2" t="str">
        <f t="shared" si="21"/>
        <v>phyatk,496,2</v>
      </c>
      <c r="K64" s="2" t="str">
        <f t="shared" si="22"/>
        <v>hp,8080,2</v>
      </c>
      <c r="L64" s="2" t="str">
        <f t="shared" si="23"/>
        <v>magatk,496,2</v>
      </c>
    </row>
    <row r="65" spans="1:12" x14ac:dyDescent="0.3">
      <c r="A65" s="2" t="str">
        <f t="shared" si="14"/>
        <v>52200601</v>
      </c>
      <c r="B65" s="4">
        <f>B55+5</f>
        <v>60</v>
      </c>
      <c r="C65" s="4">
        <v>1</v>
      </c>
      <c r="D65" s="2">
        <v>1</v>
      </c>
      <c r="E65" s="2" t="s">
        <v>219</v>
      </c>
      <c r="F65" s="5">
        <f>VLOOKUP($E65,数据!$L:$O,3,0)</f>
        <v>16</v>
      </c>
      <c r="G65" s="5">
        <f>VLOOKUP($E65,数据!$L:$O,2,0)</f>
        <v>81000011</v>
      </c>
      <c r="H65" s="2">
        <f t="shared" si="10"/>
        <v>50</v>
      </c>
      <c r="I65" s="2">
        <v>5</v>
      </c>
      <c r="J65" s="2" t="s">
        <v>264</v>
      </c>
      <c r="K65" s="2" t="s">
        <v>265</v>
      </c>
      <c r="L65" s="2" t="s">
        <v>285</v>
      </c>
    </row>
    <row r="66" spans="1:12" x14ac:dyDescent="0.3">
      <c r="A66" s="2" t="str">
        <f t="shared" si="14"/>
        <v>52200601</v>
      </c>
      <c r="B66" s="4">
        <f t="shared" si="6"/>
        <v>60</v>
      </c>
      <c r="C66" s="4">
        <v>1</v>
      </c>
      <c r="D66" s="2">
        <v>2</v>
      </c>
      <c r="E66" s="2" t="s">
        <v>223</v>
      </c>
      <c r="F66" s="5">
        <f>VLOOKUP($E66,数据!$L:$O,3,0)</f>
        <v>16</v>
      </c>
      <c r="G66" s="5">
        <f>VLOOKUP($E66,数据!$L:$O,2,0)</f>
        <v>81000015</v>
      </c>
      <c r="H66" s="2">
        <f t="shared" si="10"/>
        <v>50</v>
      </c>
      <c r="I66" s="2">
        <v>5</v>
      </c>
      <c r="J66" s="2" t="str">
        <f>J65</f>
        <v>phyatk,555,2</v>
      </c>
      <c r="K66" s="2" t="str">
        <f>K65</f>
        <v>hp,9031,2</v>
      </c>
      <c r="L66" s="2" t="str">
        <f>L65</f>
        <v>magatk,555,2</v>
      </c>
    </row>
    <row r="67" spans="1:12" x14ac:dyDescent="0.3">
      <c r="A67" s="2" t="str">
        <f t="shared" ref="A67:A98" si="24">52200&amp;B67&amp;C67</f>
        <v>52200602</v>
      </c>
      <c r="B67" s="4">
        <f t="shared" si="6"/>
        <v>60</v>
      </c>
      <c r="C67" s="4">
        <v>2</v>
      </c>
      <c r="D67" s="2">
        <v>1</v>
      </c>
      <c r="E67" s="2" t="s">
        <v>219</v>
      </c>
      <c r="F67" s="5">
        <f>VLOOKUP($E67,数据!$L:$O,3,0)</f>
        <v>16</v>
      </c>
      <c r="G67" s="5">
        <f>VLOOKUP($E67,数据!$L:$O,2,0)</f>
        <v>81000011</v>
      </c>
      <c r="H67" s="2">
        <f t="shared" si="10"/>
        <v>50</v>
      </c>
      <c r="I67" s="2">
        <v>5</v>
      </c>
      <c r="J67" s="2" t="str">
        <f t="shared" ref="J67:J74" si="25">J66</f>
        <v>phyatk,555,2</v>
      </c>
      <c r="K67" s="2" t="str">
        <f t="shared" ref="K67:K74" si="26">K66</f>
        <v>hp,9031,2</v>
      </c>
      <c r="L67" s="2" t="str">
        <f t="shared" ref="L67:L74" si="27">L66</f>
        <v>magatk,555,2</v>
      </c>
    </row>
    <row r="68" spans="1:12" x14ac:dyDescent="0.3">
      <c r="A68" s="2" t="str">
        <f t="shared" si="24"/>
        <v>52200602</v>
      </c>
      <c r="B68" s="4">
        <f t="shared" si="6"/>
        <v>60</v>
      </c>
      <c r="C68" s="4">
        <v>2</v>
      </c>
      <c r="D68" s="2">
        <v>2</v>
      </c>
      <c r="E68" s="2" t="s">
        <v>223</v>
      </c>
      <c r="F68" s="5">
        <f>VLOOKUP($E68,数据!$L:$O,3,0)</f>
        <v>16</v>
      </c>
      <c r="G68" s="5">
        <f>VLOOKUP($E68,数据!$L:$O,2,0)</f>
        <v>81000015</v>
      </c>
      <c r="H68" s="2">
        <f t="shared" si="10"/>
        <v>50</v>
      </c>
      <c r="I68" s="2">
        <v>5</v>
      </c>
      <c r="J68" s="2" t="str">
        <f t="shared" si="25"/>
        <v>phyatk,555,2</v>
      </c>
      <c r="K68" s="2" t="str">
        <f t="shared" si="26"/>
        <v>hp,9031,2</v>
      </c>
      <c r="L68" s="2" t="str">
        <f t="shared" si="27"/>
        <v>magatk,555,2</v>
      </c>
    </row>
    <row r="69" spans="1:12" x14ac:dyDescent="0.3">
      <c r="A69" s="2" t="str">
        <f t="shared" si="24"/>
        <v>52200603</v>
      </c>
      <c r="B69" s="4">
        <f t="shared" si="6"/>
        <v>60</v>
      </c>
      <c r="C69" s="4">
        <v>3</v>
      </c>
      <c r="D69" s="2">
        <v>1</v>
      </c>
      <c r="E69" s="2" t="s">
        <v>219</v>
      </c>
      <c r="F69" s="5">
        <f>VLOOKUP($E69,数据!$L:$O,3,0)</f>
        <v>16</v>
      </c>
      <c r="G69" s="5">
        <f>VLOOKUP($E69,数据!$L:$O,2,0)</f>
        <v>81000011</v>
      </c>
      <c r="H69" s="2">
        <f t="shared" si="10"/>
        <v>50</v>
      </c>
      <c r="I69" s="2">
        <v>5</v>
      </c>
      <c r="J69" s="2" t="str">
        <f t="shared" si="25"/>
        <v>phyatk,555,2</v>
      </c>
      <c r="K69" s="2" t="str">
        <f t="shared" si="26"/>
        <v>hp,9031,2</v>
      </c>
      <c r="L69" s="2" t="str">
        <f t="shared" si="27"/>
        <v>magatk,555,2</v>
      </c>
    </row>
    <row r="70" spans="1:12" x14ac:dyDescent="0.3">
      <c r="A70" s="2" t="str">
        <f t="shared" si="24"/>
        <v>52200603</v>
      </c>
      <c r="B70" s="4">
        <f t="shared" si="6"/>
        <v>60</v>
      </c>
      <c r="C70" s="4">
        <v>3</v>
      </c>
      <c r="D70" s="2">
        <v>2</v>
      </c>
      <c r="E70" s="2" t="s">
        <v>223</v>
      </c>
      <c r="F70" s="5">
        <f>VLOOKUP($E70,数据!$L:$O,3,0)</f>
        <v>16</v>
      </c>
      <c r="G70" s="5">
        <f>VLOOKUP($E70,数据!$L:$O,2,0)</f>
        <v>81000015</v>
      </c>
      <c r="H70" s="2">
        <f t="shared" si="10"/>
        <v>50</v>
      </c>
      <c r="I70" s="2">
        <v>5</v>
      </c>
      <c r="J70" s="2" t="str">
        <f t="shared" si="25"/>
        <v>phyatk,555,2</v>
      </c>
      <c r="K70" s="2" t="str">
        <f t="shared" si="26"/>
        <v>hp,9031,2</v>
      </c>
      <c r="L70" s="2" t="str">
        <f t="shared" si="27"/>
        <v>magatk,555,2</v>
      </c>
    </row>
    <row r="71" spans="1:12" x14ac:dyDescent="0.3">
      <c r="A71" s="2" t="str">
        <f t="shared" si="24"/>
        <v>52200604</v>
      </c>
      <c r="B71" s="4">
        <f t="shared" si="6"/>
        <v>60</v>
      </c>
      <c r="C71" s="4">
        <v>4</v>
      </c>
      <c r="D71" s="2">
        <v>1</v>
      </c>
      <c r="E71" s="2" t="s">
        <v>219</v>
      </c>
      <c r="F71" s="5">
        <f>VLOOKUP($E71,数据!$L:$O,3,0)</f>
        <v>16</v>
      </c>
      <c r="G71" s="5">
        <f>VLOOKUP($E71,数据!$L:$O,2,0)</f>
        <v>81000011</v>
      </c>
      <c r="H71" s="2">
        <f t="shared" si="10"/>
        <v>50</v>
      </c>
      <c r="I71" s="2">
        <v>5</v>
      </c>
      <c r="J71" s="2" t="str">
        <f t="shared" si="25"/>
        <v>phyatk,555,2</v>
      </c>
      <c r="K71" s="2" t="str">
        <f t="shared" si="26"/>
        <v>hp,9031,2</v>
      </c>
      <c r="L71" s="2" t="str">
        <f t="shared" si="27"/>
        <v>magatk,555,2</v>
      </c>
    </row>
    <row r="72" spans="1:12" x14ac:dyDescent="0.3">
      <c r="A72" s="2" t="str">
        <f t="shared" si="24"/>
        <v>52200604</v>
      </c>
      <c r="B72" s="4">
        <f t="shared" si="6"/>
        <v>60</v>
      </c>
      <c r="C72" s="4">
        <v>4</v>
      </c>
      <c r="D72" s="2">
        <v>2</v>
      </c>
      <c r="E72" s="2" t="s">
        <v>223</v>
      </c>
      <c r="F72" s="5">
        <f>VLOOKUP($E72,数据!$L:$O,3,0)</f>
        <v>16</v>
      </c>
      <c r="G72" s="5">
        <f>VLOOKUP($E72,数据!$L:$O,2,0)</f>
        <v>81000015</v>
      </c>
      <c r="H72" s="2">
        <f t="shared" si="10"/>
        <v>50</v>
      </c>
      <c r="I72" s="2">
        <v>5</v>
      </c>
      <c r="J72" s="2" t="str">
        <f t="shared" si="25"/>
        <v>phyatk,555,2</v>
      </c>
      <c r="K72" s="2" t="str">
        <f t="shared" si="26"/>
        <v>hp,9031,2</v>
      </c>
      <c r="L72" s="2" t="str">
        <f t="shared" si="27"/>
        <v>magatk,555,2</v>
      </c>
    </row>
    <row r="73" spans="1:12" x14ac:dyDescent="0.3">
      <c r="A73" s="2" t="str">
        <f t="shared" si="24"/>
        <v>52200605</v>
      </c>
      <c r="B73" s="4">
        <f t="shared" si="6"/>
        <v>60</v>
      </c>
      <c r="C73" s="4">
        <v>5</v>
      </c>
      <c r="D73" s="2">
        <v>1</v>
      </c>
      <c r="E73" s="2" t="s">
        <v>219</v>
      </c>
      <c r="F73" s="5">
        <f>VLOOKUP($E73,数据!$L:$O,3,0)</f>
        <v>16</v>
      </c>
      <c r="G73" s="5">
        <f>VLOOKUP($E73,数据!$L:$O,2,0)</f>
        <v>81000011</v>
      </c>
      <c r="H73" s="2">
        <f t="shared" si="10"/>
        <v>50</v>
      </c>
      <c r="I73" s="2">
        <v>5</v>
      </c>
      <c r="J73" s="2" t="str">
        <f t="shared" si="25"/>
        <v>phyatk,555,2</v>
      </c>
      <c r="K73" s="2" t="str">
        <f t="shared" si="26"/>
        <v>hp,9031,2</v>
      </c>
      <c r="L73" s="2" t="str">
        <f t="shared" si="27"/>
        <v>magatk,555,2</v>
      </c>
    </row>
    <row r="74" spans="1:12" x14ac:dyDescent="0.3">
      <c r="A74" s="2" t="str">
        <f t="shared" si="24"/>
        <v>52200605</v>
      </c>
      <c r="B74" s="4">
        <f t="shared" si="6"/>
        <v>60</v>
      </c>
      <c r="C74" s="4">
        <v>5</v>
      </c>
      <c r="D74" s="2">
        <v>2</v>
      </c>
      <c r="E74" s="2" t="s">
        <v>223</v>
      </c>
      <c r="F74" s="5">
        <f>VLOOKUP($E74,数据!$L:$O,3,0)</f>
        <v>16</v>
      </c>
      <c r="G74" s="5">
        <f>VLOOKUP($E74,数据!$L:$O,2,0)</f>
        <v>81000015</v>
      </c>
      <c r="H74" s="2">
        <f t="shared" si="10"/>
        <v>50</v>
      </c>
      <c r="I74" s="2">
        <v>5</v>
      </c>
      <c r="J74" s="2" t="str">
        <f t="shared" si="25"/>
        <v>phyatk,555,2</v>
      </c>
      <c r="K74" s="2" t="str">
        <f t="shared" si="26"/>
        <v>hp,9031,2</v>
      </c>
      <c r="L74" s="2" t="str">
        <f t="shared" si="27"/>
        <v>magatk,555,2</v>
      </c>
    </row>
    <row r="75" spans="1:12" x14ac:dyDescent="0.3">
      <c r="A75" s="2" t="str">
        <f t="shared" si="24"/>
        <v>52200651</v>
      </c>
      <c r="B75" s="4">
        <f>B65+5</f>
        <v>65</v>
      </c>
      <c r="C75" s="4">
        <v>1</v>
      </c>
      <c r="D75" s="2">
        <v>1</v>
      </c>
      <c r="E75" s="2" t="s">
        <v>219</v>
      </c>
      <c r="F75" s="5">
        <f>VLOOKUP($E75,数据!$L:$O,3,0)</f>
        <v>16</v>
      </c>
      <c r="G75" s="5">
        <f>VLOOKUP($E75,数据!$L:$O,2,0)</f>
        <v>81000011</v>
      </c>
      <c r="H75" s="2">
        <f t="shared" si="10"/>
        <v>55</v>
      </c>
      <c r="I75" s="2">
        <v>5</v>
      </c>
      <c r="J75" s="2" t="s">
        <v>266</v>
      </c>
      <c r="K75" s="2" t="s">
        <v>267</v>
      </c>
      <c r="L75" s="2" t="s">
        <v>286</v>
      </c>
    </row>
    <row r="76" spans="1:12" x14ac:dyDescent="0.3">
      <c r="A76" s="2" t="str">
        <f t="shared" si="24"/>
        <v>52200651</v>
      </c>
      <c r="B76" s="4">
        <f t="shared" si="6"/>
        <v>65</v>
      </c>
      <c r="C76" s="4">
        <v>1</v>
      </c>
      <c r="D76" s="2">
        <v>2</v>
      </c>
      <c r="E76" s="2" t="s">
        <v>223</v>
      </c>
      <c r="F76" s="5">
        <f>VLOOKUP($E76,数据!$L:$O,3,0)</f>
        <v>16</v>
      </c>
      <c r="G76" s="5">
        <f>VLOOKUP($E76,数据!$L:$O,2,0)</f>
        <v>81000015</v>
      </c>
      <c r="H76" s="2">
        <f t="shared" si="10"/>
        <v>55</v>
      </c>
      <c r="I76" s="2">
        <v>5</v>
      </c>
      <c r="J76" s="2" t="str">
        <f>J75</f>
        <v>phyatk,615,2</v>
      </c>
      <c r="K76" s="2" t="str">
        <f>K75</f>
        <v>hp,9981,2</v>
      </c>
      <c r="L76" s="2" t="str">
        <f>L75</f>
        <v>magatk,615,2</v>
      </c>
    </row>
    <row r="77" spans="1:12" x14ac:dyDescent="0.3">
      <c r="A77" s="2" t="str">
        <f t="shared" si="24"/>
        <v>52200652</v>
      </c>
      <c r="B77" s="4">
        <f t="shared" si="6"/>
        <v>65</v>
      </c>
      <c r="C77" s="4">
        <v>2</v>
      </c>
      <c r="D77" s="2">
        <v>1</v>
      </c>
      <c r="E77" s="2" t="s">
        <v>219</v>
      </c>
      <c r="F77" s="5">
        <f>VLOOKUP($E77,数据!$L:$O,3,0)</f>
        <v>16</v>
      </c>
      <c r="G77" s="5">
        <f>VLOOKUP($E77,数据!$L:$O,2,0)</f>
        <v>81000011</v>
      </c>
      <c r="H77" s="2">
        <f t="shared" si="10"/>
        <v>55</v>
      </c>
      <c r="I77" s="2">
        <v>5</v>
      </c>
      <c r="J77" s="2" t="str">
        <f t="shared" ref="J77:J84" si="28">J76</f>
        <v>phyatk,615,2</v>
      </c>
      <c r="K77" s="2" t="str">
        <f t="shared" ref="K77:K84" si="29">K76</f>
        <v>hp,9981,2</v>
      </c>
      <c r="L77" s="2" t="str">
        <f t="shared" ref="L77:L84" si="30">L76</f>
        <v>magatk,615,2</v>
      </c>
    </row>
    <row r="78" spans="1:12" x14ac:dyDescent="0.3">
      <c r="A78" s="2" t="str">
        <f t="shared" si="24"/>
        <v>52200652</v>
      </c>
      <c r="B78" s="4">
        <f t="shared" si="6"/>
        <v>65</v>
      </c>
      <c r="C78" s="4">
        <v>2</v>
      </c>
      <c r="D78" s="2">
        <v>2</v>
      </c>
      <c r="E78" s="2" t="s">
        <v>223</v>
      </c>
      <c r="F78" s="5">
        <f>VLOOKUP($E78,数据!$L:$O,3,0)</f>
        <v>16</v>
      </c>
      <c r="G78" s="5">
        <f>VLOOKUP($E78,数据!$L:$O,2,0)</f>
        <v>81000015</v>
      </c>
      <c r="H78" s="2">
        <f t="shared" si="10"/>
        <v>55</v>
      </c>
      <c r="I78" s="2">
        <v>5</v>
      </c>
      <c r="J78" s="2" t="str">
        <f t="shared" si="28"/>
        <v>phyatk,615,2</v>
      </c>
      <c r="K78" s="2" t="str">
        <f t="shared" si="29"/>
        <v>hp,9981,2</v>
      </c>
      <c r="L78" s="2" t="str">
        <f t="shared" si="30"/>
        <v>magatk,615,2</v>
      </c>
    </row>
    <row r="79" spans="1:12" x14ac:dyDescent="0.3">
      <c r="A79" s="2" t="str">
        <f t="shared" si="24"/>
        <v>52200653</v>
      </c>
      <c r="B79" s="4">
        <f t="shared" si="6"/>
        <v>65</v>
      </c>
      <c r="C79" s="4">
        <v>3</v>
      </c>
      <c r="D79" s="2">
        <v>1</v>
      </c>
      <c r="E79" s="2" t="s">
        <v>219</v>
      </c>
      <c r="F79" s="5">
        <f>VLOOKUP($E79,数据!$L:$O,3,0)</f>
        <v>16</v>
      </c>
      <c r="G79" s="5">
        <f>VLOOKUP($E79,数据!$L:$O,2,0)</f>
        <v>81000011</v>
      </c>
      <c r="H79" s="2">
        <f t="shared" si="10"/>
        <v>55</v>
      </c>
      <c r="I79" s="2">
        <v>5</v>
      </c>
      <c r="J79" s="2" t="str">
        <f t="shared" si="28"/>
        <v>phyatk,615,2</v>
      </c>
      <c r="K79" s="2" t="str">
        <f t="shared" si="29"/>
        <v>hp,9981,2</v>
      </c>
      <c r="L79" s="2" t="str">
        <f t="shared" si="30"/>
        <v>magatk,615,2</v>
      </c>
    </row>
    <row r="80" spans="1:12" x14ac:dyDescent="0.3">
      <c r="A80" s="2" t="str">
        <f t="shared" si="24"/>
        <v>52200653</v>
      </c>
      <c r="B80" s="4">
        <f t="shared" ref="B80:B84" si="31">B70+5</f>
        <v>65</v>
      </c>
      <c r="C80" s="4">
        <v>3</v>
      </c>
      <c r="D80" s="2">
        <v>2</v>
      </c>
      <c r="E80" s="2" t="s">
        <v>223</v>
      </c>
      <c r="F80" s="5">
        <f>VLOOKUP($E80,数据!$L:$O,3,0)</f>
        <v>16</v>
      </c>
      <c r="G80" s="5">
        <f>VLOOKUP($E80,数据!$L:$O,2,0)</f>
        <v>81000015</v>
      </c>
      <c r="H80" s="2">
        <f t="shared" si="10"/>
        <v>55</v>
      </c>
      <c r="I80" s="2">
        <v>5</v>
      </c>
      <c r="J80" s="2" t="str">
        <f t="shared" si="28"/>
        <v>phyatk,615,2</v>
      </c>
      <c r="K80" s="2" t="str">
        <f t="shared" si="29"/>
        <v>hp,9981,2</v>
      </c>
      <c r="L80" s="2" t="str">
        <f t="shared" si="30"/>
        <v>magatk,615,2</v>
      </c>
    </row>
    <row r="81" spans="1:12" x14ac:dyDescent="0.3">
      <c r="A81" s="2" t="str">
        <f t="shared" si="24"/>
        <v>52200654</v>
      </c>
      <c r="B81" s="4">
        <f t="shared" si="31"/>
        <v>65</v>
      </c>
      <c r="C81" s="4">
        <v>4</v>
      </c>
      <c r="D81" s="2">
        <v>1</v>
      </c>
      <c r="E81" s="2" t="s">
        <v>219</v>
      </c>
      <c r="F81" s="5">
        <f>VLOOKUP($E81,数据!$L:$O,3,0)</f>
        <v>16</v>
      </c>
      <c r="G81" s="5">
        <f>VLOOKUP($E81,数据!$L:$O,2,0)</f>
        <v>81000011</v>
      </c>
      <c r="H81" s="2">
        <f t="shared" si="10"/>
        <v>55</v>
      </c>
      <c r="I81" s="2">
        <v>5</v>
      </c>
      <c r="J81" s="2" t="str">
        <f t="shared" si="28"/>
        <v>phyatk,615,2</v>
      </c>
      <c r="K81" s="2" t="str">
        <f t="shared" si="29"/>
        <v>hp,9981,2</v>
      </c>
      <c r="L81" s="2" t="str">
        <f t="shared" si="30"/>
        <v>magatk,615,2</v>
      </c>
    </row>
    <row r="82" spans="1:12" x14ac:dyDescent="0.3">
      <c r="A82" s="2" t="str">
        <f t="shared" si="24"/>
        <v>52200654</v>
      </c>
      <c r="B82" s="4">
        <f t="shared" si="31"/>
        <v>65</v>
      </c>
      <c r="C82" s="4">
        <v>4</v>
      </c>
      <c r="D82" s="2">
        <v>2</v>
      </c>
      <c r="E82" s="2" t="s">
        <v>223</v>
      </c>
      <c r="F82" s="5">
        <f>VLOOKUP($E82,数据!$L:$O,3,0)</f>
        <v>16</v>
      </c>
      <c r="G82" s="5">
        <f>VLOOKUP($E82,数据!$L:$O,2,0)</f>
        <v>81000015</v>
      </c>
      <c r="H82" s="2">
        <f t="shared" si="10"/>
        <v>55</v>
      </c>
      <c r="I82" s="2">
        <v>5</v>
      </c>
      <c r="J82" s="2" t="str">
        <f t="shared" si="28"/>
        <v>phyatk,615,2</v>
      </c>
      <c r="K82" s="2" t="str">
        <f t="shared" si="29"/>
        <v>hp,9981,2</v>
      </c>
      <c r="L82" s="2" t="str">
        <f t="shared" si="30"/>
        <v>magatk,615,2</v>
      </c>
    </row>
    <row r="83" spans="1:12" x14ac:dyDescent="0.3">
      <c r="A83" s="2" t="str">
        <f t="shared" si="24"/>
        <v>52200655</v>
      </c>
      <c r="B83" s="4">
        <f t="shared" si="31"/>
        <v>65</v>
      </c>
      <c r="C83" s="4">
        <v>5</v>
      </c>
      <c r="D83" s="2">
        <v>1</v>
      </c>
      <c r="E83" s="2" t="s">
        <v>219</v>
      </c>
      <c r="F83" s="5">
        <f>VLOOKUP($E83,数据!$L:$O,3,0)</f>
        <v>16</v>
      </c>
      <c r="G83" s="5">
        <f>VLOOKUP($E83,数据!$L:$O,2,0)</f>
        <v>81000011</v>
      </c>
      <c r="H83" s="2">
        <f t="shared" si="10"/>
        <v>55</v>
      </c>
      <c r="I83" s="2">
        <v>6</v>
      </c>
      <c r="J83" s="2" t="str">
        <f t="shared" si="28"/>
        <v>phyatk,615,2</v>
      </c>
      <c r="K83" s="2" t="str">
        <f t="shared" si="29"/>
        <v>hp,9981,2</v>
      </c>
      <c r="L83" s="2" t="str">
        <f t="shared" si="30"/>
        <v>magatk,615,2</v>
      </c>
    </row>
    <row r="84" spans="1:12" x14ac:dyDescent="0.3">
      <c r="A84" s="2" t="str">
        <f t="shared" si="24"/>
        <v>52200655</v>
      </c>
      <c r="B84" s="4">
        <f t="shared" si="31"/>
        <v>65</v>
      </c>
      <c r="C84" s="4">
        <v>5</v>
      </c>
      <c r="D84" s="2">
        <v>2</v>
      </c>
      <c r="E84" s="2" t="s">
        <v>223</v>
      </c>
      <c r="F84" s="5">
        <f>VLOOKUP($E84,数据!$L:$O,3,0)</f>
        <v>16</v>
      </c>
      <c r="G84" s="5">
        <f>VLOOKUP($E84,数据!$L:$O,2,0)</f>
        <v>81000015</v>
      </c>
      <c r="H84" s="2">
        <f t="shared" si="10"/>
        <v>55</v>
      </c>
      <c r="I84" s="2">
        <v>6</v>
      </c>
      <c r="J84" s="2" t="str">
        <f t="shared" si="28"/>
        <v>phyatk,615,2</v>
      </c>
      <c r="K84" s="2" t="str">
        <f t="shared" si="29"/>
        <v>hp,9981,2</v>
      </c>
      <c r="L84" s="2" t="str">
        <f t="shared" si="30"/>
        <v>magatk,615,2</v>
      </c>
    </row>
    <row r="85" spans="1:12" x14ac:dyDescent="0.3">
      <c r="A85" s="2" t="str">
        <f t="shared" si="24"/>
        <v>52200701</v>
      </c>
      <c r="B85" s="4">
        <f>B75+5</f>
        <v>70</v>
      </c>
      <c r="C85" s="4">
        <v>1</v>
      </c>
      <c r="D85" s="2">
        <v>1</v>
      </c>
      <c r="E85" s="2" t="s">
        <v>227</v>
      </c>
      <c r="F85" s="5">
        <f>VLOOKUP($E85,数据!$L:$O,3,0)</f>
        <v>17</v>
      </c>
      <c r="G85" s="5">
        <f>VLOOKUP($E85,数据!$L:$O,2,0)</f>
        <v>81000019</v>
      </c>
      <c r="H85" s="2">
        <f t="shared" si="10"/>
        <v>60</v>
      </c>
      <c r="I85" s="2">
        <v>6</v>
      </c>
      <c r="J85" s="2" t="s">
        <v>268</v>
      </c>
      <c r="K85" s="2" t="s">
        <v>269</v>
      </c>
      <c r="L85" s="2" t="s">
        <v>287</v>
      </c>
    </row>
    <row r="86" spans="1:12" x14ac:dyDescent="0.3">
      <c r="A86" s="2" t="str">
        <f t="shared" si="24"/>
        <v>52200701</v>
      </c>
      <c r="B86" s="4">
        <f t="shared" ref="B86:B94" si="32">B76+5</f>
        <v>70</v>
      </c>
      <c r="C86" s="4">
        <v>1</v>
      </c>
      <c r="D86" s="2">
        <v>2</v>
      </c>
      <c r="E86" s="2" t="s">
        <v>228</v>
      </c>
      <c r="F86" s="5">
        <f>VLOOKUP($E86,数据!$L:$O,3,0)</f>
        <v>17</v>
      </c>
      <c r="G86" s="5">
        <f>VLOOKUP($E86,数据!$L:$O,2,0)</f>
        <v>81000020</v>
      </c>
      <c r="H86" s="2">
        <f t="shared" si="10"/>
        <v>60</v>
      </c>
      <c r="I86" s="2">
        <v>6</v>
      </c>
      <c r="J86" s="2" t="str">
        <f>J85</f>
        <v>phyatk,675,2</v>
      </c>
      <c r="K86" s="2" t="str">
        <f>K85</f>
        <v>hp,10932,2</v>
      </c>
      <c r="L86" s="2" t="str">
        <f>L85</f>
        <v>magatk,675,2</v>
      </c>
    </row>
    <row r="87" spans="1:12" x14ac:dyDescent="0.3">
      <c r="A87" s="2" t="str">
        <f t="shared" si="24"/>
        <v>52200702</v>
      </c>
      <c r="B87" s="4">
        <f t="shared" si="32"/>
        <v>70</v>
      </c>
      <c r="C87" s="4">
        <v>2</v>
      </c>
      <c r="D87" s="2">
        <v>1</v>
      </c>
      <c r="E87" s="2" t="s">
        <v>227</v>
      </c>
      <c r="F87" s="5">
        <f>VLOOKUP($E87,数据!$L:$O,3,0)</f>
        <v>17</v>
      </c>
      <c r="G87" s="5">
        <f>VLOOKUP($E87,数据!$L:$O,2,0)</f>
        <v>81000019</v>
      </c>
      <c r="H87" s="2">
        <f t="shared" si="10"/>
        <v>60</v>
      </c>
      <c r="I87" s="2">
        <v>6</v>
      </c>
      <c r="J87" s="2" t="str">
        <f t="shared" ref="J87:J94" si="33">J86</f>
        <v>phyatk,675,2</v>
      </c>
      <c r="K87" s="2" t="str">
        <f t="shared" ref="K87:K94" si="34">K86</f>
        <v>hp,10932,2</v>
      </c>
      <c r="L87" s="2" t="str">
        <f t="shared" ref="L87:L94" si="35">L86</f>
        <v>magatk,675,2</v>
      </c>
    </row>
    <row r="88" spans="1:12" x14ac:dyDescent="0.3">
      <c r="A88" s="2" t="str">
        <f t="shared" si="24"/>
        <v>52200702</v>
      </c>
      <c r="B88" s="4">
        <f t="shared" si="32"/>
        <v>70</v>
      </c>
      <c r="C88" s="4">
        <v>2</v>
      </c>
      <c r="D88" s="2">
        <v>2</v>
      </c>
      <c r="E88" s="2" t="s">
        <v>228</v>
      </c>
      <c r="F88" s="5">
        <f>VLOOKUP($E88,数据!$L:$O,3,0)</f>
        <v>17</v>
      </c>
      <c r="G88" s="5">
        <f>VLOOKUP($E88,数据!$L:$O,2,0)</f>
        <v>81000020</v>
      </c>
      <c r="H88" s="2">
        <f t="shared" si="10"/>
        <v>60</v>
      </c>
      <c r="I88" s="2">
        <v>6</v>
      </c>
      <c r="J88" s="2" t="str">
        <f t="shared" si="33"/>
        <v>phyatk,675,2</v>
      </c>
      <c r="K88" s="2" t="str">
        <f t="shared" si="34"/>
        <v>hp,10932,2</v>
      </c>
      <c r="L88" s="2" t="str">
        <f t="shared" si="35"/>
        <v>magatk,675,2</v>
      </c>
    </row>
    <row r="89" spans="1:12" x14ac:dyDescent="0.3">
      <c r="A89" s="2" t="str">
        <f t="shared" si="24"/>
        <v>52200703</v>
      </c>
      <c r="B89" s="4">
        <f t="shared" si="32"/>
        <v>70</v>
      </c>
      <c r="C89" s="4">
        <v>3</v>
      </c>
      <c r="D89" s="2">
        <v>1</v>
      </c>
      <c r="E89" s="2" t="s">
        <v>227</v>
      </c>
      <c r="F89" s="5">
        <f>VLOOKUP($E89,数据!$L:$O,3,0)</f>
        <v>17</v>
      </c>
      <c r="G89" s="5">
        <f>VLOOKUP($E89,数据!$L:$O,2,0)</f>
        <v>81000019</v>
      </c>
      <c r="H89" s="2">
        <f t="shared" ref="H89:H114" si="36">B89-10</f>
        <v>60</v>
      </c>
      <c r="I89" s="2">
        <v>5</v>
      </c>
      <c r="J89" s="2" t="str">
        <f t="shared" si="33"/>
        <v>phyatk,675,2</v>
      </c>
      <c r="K89" s="2" t="str">
        <f t="shared" si="34"/>
        <v>hp,10932,2</v>
      </c>
      <c r="L89" s="2" t="str">
        <f t="shared" si="35"/>
        <v>magatk,675,2</v>
      </c>
    </row>
    <row r="90" spans="1:12" x14ac:dyDescent="0.3">
      <c r="A90" s="2" t="str">
        <f t="shared" si="24"/>
        <v>52200703</v>
      </c>
      <c r="B90" s="4">
        <f t="shared" si="32"/>
        <v>70</v>
      </c>
      <c r="C90" s="4">
        <v>3</v>
      </c>
      <c r="D90" s="2">
        <v>2</v>
      </c>
      <c r="E90" s="2" t="s">
        <v>228</v>
      </c>
      <c r="F90" s="5">
        <f>VLOOKUP($E90,数据!$L:$O,3,0)</f>
        <v>17</v>
      </c>
      <c r="G90" s="5">
        <f>VLOOKUP($E90,数据!$L:$O,2,0)</f>
        <v>81000020</v>
      </c>
      <c r="H90" s="2">
        <f t="shared" si="36"/>
        <v>60</v>
      </c>
      <c r="I90" s="2">
        <v>5</v>
      </c>
      <c r="J90" s="2" t="str">
        <f t="shared" si="33"/>
        <v>phyatk,675,2</v>
      </c>
      <c r="K90" s="2" t="str">
        <f t="shared" si="34"/>
        <v>hp,10932,2</v>
      </c>
      <c r="L90" s="2" t="str">
        <f t="shared" si="35"/>
        <v>magatk,675,2</v>
      </c>
    </row>
    <row r="91" spans="1:12" x14ac:dyDescent="0.3">
      <c r="A91" s="2" t="str">
        <f t="shared" si="24"/>
        <v>52200704</v>
      </c>
      <c r="B91" s="4">
        <f t="shared" si="32"/>
        <v>70</v>
      </c>
      <c r="C91" s="4">
        <v>4</v>
      </c>
      <c r="D91" s="2">
        <v>1</v>
      </c>
      <c r="E91" s="2" t="s">
        <v>227</v>
      </c>
      <c r="F91" s="5">
        <f>VLOOKUP($E91,数据!$L:$O,3,0)</f>
        <v>17</v>
      </c>
      <c r="G91" s="5">
        <f>VLOOKUP($E91,数据!$L:$O,2,0)</f>
        <v>81000019</v>
      </c>
      <c r="H91" s="2">
        <f t="shared" si="36"/>
        <v>60</v>
      </c>
      <c r="I91" s="2">
        <v>5</v>
      </c>
      <c r="J91" s="2" t="str">
        <f t="shared" si="33"/>
        <v>phyatk,675,2</v>
      </c>
      <c r="K91" s="2" t="str">
        <f t="shared" si="34"/>
        <v>hp,10932,2</v>
      </c>
      <c r="L91" s="2" t="str">
        <f t="shared" si="35"/>
        <v>magatk,675,2</v>
      </c>
    </row>
    <row r="92" spans="1:12" x14ac:dyDescent="0.3">
      <c r="A92" s="2" t="str">
        <f t="shared" si="24"/>
        <v>52200704</v>
      </c>
      <c r="B92" s="4">
        <f t="shared" si="32"/>
        <v>70</v>
      </c>
      <c r="C92" s="4">
        <v>4</v>
      </c>
      <c r="D92" s="2">
        <v>2</v>
      </c>
      <c r="E92" s="2" t="s">
        <v>228</v>
      </c>
      <c r="F92" s="5">
        <f>VLOOKUP($E92,数据!$L:$O,3,0)</f>
        <v>17</v>
      </c>
      <c r="G92" s="5">
        <f>VLOOKUP($E92,数据!$L:$O,2,0)</f>
        <v>81000020</v>
      </c>
      <c r="H92" s="2">
        <f t="shared" si="36"/>
        <v>60</v>
      </c>
      <c r="I92" s="2">
        <v>5</v>
      </c>
      <c r="J92" s="2" t="str">
        <f t="shared" si="33"/>
        <v>phyatk,675,2</v>
      </c>
      <c r="K92" s="2" t="str">
        <f t="shared" si="34"/>
        <v>hp,10932,2</v>
      </c>
      <c r="L92" s="2" t="str">
        <f t="shared" si="35"/>
        <v>magatk,675,2</v>
      </c>
    </row>
    <row r="93" spans="1:12" x14ac:dyDescent="0.3">
      <c r="A93" s="2" t="str">
        <f t="shared" si="24"/>
        <v>52200705</v>
      </c>
      <c r="B93" s="4">
        <f t="shared" si="32"/>
        <v>70</v>
      </c>
      <c r="C93" s="4">
        <v>5</v>
      </c>
      <c r="D93" s="2">
        <v>1</v>
      </c>
      <c r="E93" s="2" t="s">
        <v>227</v>
      </c>
      <c r="F93" s="5">
        <f>VLOOKUP($E93,数据!$L:$O,3,0)</f>
        <v>17</v>
      </c>
      <c r="G93" s="5">
        <f>VLOOKUP($E93,数据!$L:$O,2,0)</f>
        <v>81000019</v>
      </c>
      <c r="H93" s="2">
        <f t="shared" si="36"/>
        <v>60</v>
      </c>
      <c r="I93" s="2">
        <v>5</v>
      </c>
      <c r="J93" s="2" t="str">
        <f t="shared" si="33"/>
        <v>phyatk,675,2</v>
      </c>
      <c r="K93" s="2" t="str">
        <f t="shared" si="34"/>
        <v>hp,10932,2</v>
      </c>
      <c r="L93" s="2" t="str">
        <f t="shared" si="35"/>
        <v>magatk,675,2</v>
      </c>
    </row>
    <row r="94" spans="1:12" x14ac:dyDescent="0.3">
      <c r="A94" s="2" t="str">
        <f t="shared" si="24"/>
        <v>52200705</v>
      </c>
      <c r="B94" s="4">
        <f t="shared" si="32"/>
        <v>70</v>
      </c>
      <c r="C94" s="4">
        <v>5</v>
      </c>
      <c r="D94" s="2">
        <v>2</v>
      </c>
      <c r="E94" s="2" t="s">
        <v>228</v>
      </c>
      <c r="F94" s="5">
        <f>VLOOKUP($E94,数据!$L:$O,3,0)</f>
        <v>17</v>
      </c>
      <c r="G94" s="5">
        <f>VLOOKUP($E94,数据!$L:$O,2,0)</f>
        <v>81000020</v>
      </c>
      <c r="H94" s="2">
        <f t="shared" si="36"/>
        <v>60</v>
      </c>
      <c r="I94" s="2">
        <v>5</v>
      </c>
      <c r="J94" s="2" t="str">
        <f t="shared" si="33"/>
        <v>phyatk,675,2</v>
      </c>
      <c r="K94" s="2" t="str">
        <f t="shared" si="34"/>
        <v>hp,10932,2</v>
      </c>
      <c r="L94" s="2" t="str">
        <f t="shared" si="35"/>
        <v>magatk,675,2</v>
      </c>
    </row>
    <row r="95" spans="1:12" x14ac:dyDescent="0.3">
      <c r="A95" s="2" t="str">
        <f t="shared" si="24"/>
        <v>52200751</v>
      </c>
      <c r="B95" s="4">
        <f>B85+5</f>
        <v>75</v>
      </c>
      <c r="C95" s="4">
        <v>1</v>
      </c>
      <c r="D95" s="2">
        <v>1</v>
      </c>
      <c r="E95" s="2" t="s">
        <v>227</v>
      </c>
      <c r="F95" s="5">
        <f>VLOOKUP($E95,数据!$L:$O,3,0)</f>
        <v>17</v>
      </c>
      <c r="G95" s="5">
        <f>VLOOKUP($E95,数据!$L:$O,2,0)</f>
        <v>81000019</v>
      </c>
      <c r="H95" s="2">
        <f t="shared" si="36"/>
        <v>65</v>
      </c>
      <c r="I95" s="2">
        <v>6</v>
      </c>
      <c r="J95" s="2" t="s">
        <v>270</v>
      </c>
      <c r="K95" s="2" t="s">
        <v>271</v>
      </c>
      <c r="L95" s="2" t="s">
        <v>288</v>
      </c>
    </row>
    <row r="96" spans="1:12" x14ac:dyDescent="0.3">
      <c r="A96" s="2" t="str">
        <f t="shared" si="24"/>
        <v>52200751</v>
      </c>
      <c r="B96" s="4">
        <f t="shared" ref="B96:B104" si="37">B86+5</f>
        <v>75</v>
      </c>
      <c r="C96" s="4">
        <v>1</v>
      </c>
      <c r="D96" s="2">
        <v>2</v>
      </c>
      <c r="E96" s="2" t="s">
        <v>228</v>
      </c>
      <c r="F96" s="5">
        <f>VLOOKUP($E96,数据!$L:$O,3,0)</f>
        <v>17</v>
      </c>
      <c r="G96" s="5">
        <f>VLOOKUP($E96,数据!$L:$O,2,0)</f>
        <v>81000020</v>
      </c>
      <c r="H96" s="2">
        <f t="shared" si="36"/>
        <v>65</v>
      </c>
      <c r="I96" s="2">
        <v>6</v>
      </c>
      <c r="J96" s="2" t="str">
        <f>J95</f>
        <v>phyatk,735,2</v>
      </c>
      <c r="K96" s="2" t="s">
        <v>271</v>
      </c>
      <c r="L96" s="2" t="s">
        <v>289</v>
      </c>
    </row>
    <row r="97" spans="1:12" x14ac:dyDescent="0.3">
      <c r="A97" s="2" t="str">
        <f t="shared" si="24"/>
        <v>52200752</v>
      </c>
      <c r="B97" s="4">
        <f t="shared" si="37"/>
        <v>75</v>
      </c>
      <c r="C97" s="4">
        <v>2</v>
      </c>
      <c r="D97" s="2">
        <v>1</v>
      </c>
      <c r="E97" s="2" t="s">
        <v>227</v>
      </c>
      <c r="F97" s="5">
        <f>VLOOKUP($E97,数据!$L:$O,3,0)</f>
        <v>17</v>
      </c>
      <c r="G97" s="5">
        <f>VLOOKUP($E97,数据!$L:$O,2,0)</f>
        <v>81000019</v>
      </c>
      <c r="H97" s="2">
        <f t="shared" si="36"/>
        <v>65</v>
      </c>
      <c r="I97" s="2">
        <v>6</v>
      </c>
      <c r="J97" s="2" t="str">
        <f t="shared" ref="J97:J103" si="38">J96</f>
        <v>phyatk,735,2</v>
      </c>
      <c r="K97" s="2" t="str">
        <f>K96</f>
        <v>hp,11883,2</v>
      </c>
      <c r="L97" s="2" t="s">
        <v>290</v>
      </c>
    </row>
    <row r="98" spans="1:12" x14ac:dyDescent="0.3">
      <c r="A98" s="2" t="str">
        <f t="shared" si="24"/>
        <v>52200752</v>
      </c>
      <c r="B98" s="4">
        <f t="shared" si="37"/>
        <v>75</v>
      </c>
      <c r="C98" s="4">
        <v>2</v>
      </c>
      <c r="D98" s="2">
        <v>2</v>
      </c>
      <c r="E98" s="2" t="s">
        <v>228</v>
      </c>
      <c r="F98" s="5">
        <f>VLOOKUP($E98,数据!$L:$O,3,0)</f>
        <v>17</v>
      </c>
      <c r="G98" s="5">
        <f>VLOOKUP($E98,数据!$L:$O,2,0)</f>
        <v>81000020</v>
      </c>
      <c r="H98" s="2">
        <f t="shared" si="36"/>
        <v>65</v>
      </c>
      <c r="I98" s="2">
        <v>6</v>
      </c>
      <c r="J98" s="2" t="str">
        <f t="shared" si="38"/>
        <v>phyatk,735,2</v>
      </c>
      <c r="K98" s="2" t="str">
        <f t="shared" ref="K98:K103" si="39">K97</f>
        <v>hp,11883,2</v>
      </c>
      <c r="L98" s="2" t="s">
        <v>291</v>
      </c>
    </row>
    <row r="99" spans="1:12" x14ac:dyDescent="0.3">
      <c r="A99" s="2" t="str">
        <f t="shared" ref="A99:A114" si="40">52200&amp;B99&amp;C99</f>
        <v>52200753</v>
      </c>
      <c r="B99" s="4">
        <f t="shared" si="37"/>
        <v>75</v>
      </c>
      <c r="C99" s="4">
        <v>3</v>
      </c>
      <c r="D99" s="2">
        <v>1</v>
      </c>
      <c r="E99" s="2" t="s">
        <v>227</v>
      </c>
      <c r="F99" s="5">
        <f>VLOOKUP($E99,数据!$L:$O,3,0)</f>
        <v>17</v>
      </c>
      <c r="G99" s="5">
        <f>VLOOKUP($E99,数据!$L:$O,2,0)</f>
        <v>81000019</v>
      </c>
      <c r="H99" s="2">
        <f t="shared" si="36"/>
        <v>65</v>
      </c>
      <c r="I99" s="2">
        <v>6</v>
      </c>
      <c r="J99" s="2" t="str">
        <f t="shared" si="38"/>
        <v>phyatk,735,2</v>
      </c>
      <c r="K99" s="2" t="str">
        <f t="shared" si="39"/>
        <v>hp,11883,2</v>
      </c>
      <c r="L99" s="2" t="s">
        <v>292</v>
      </c>
    </row>
    <row r="100" spans="1:12" x14ac:dyDescent="0.3">
      <c r="A100" s="2" t="str">
        <f t="shared" si="40"/>
        <v>52200753</v>
      </c>
      <c r="B100" s="4">
        <f t="shared" si="37"/>
        <v>75</v>
      </c>
      <c r="C100" s="4">
        <v>3</v>
      </c>
      <c r="D100" s="2">
        <v>2</v>
      </c>
      <c r="E100" s="2" t="s">
        <v>228</v>
      </c>
      <c r="F100" s="5">
        <f>VLOOKUP($E100,数据!$L:$O,3,0)</f>
        <v>17</v>
      </c>
      <c r="G100" s="5">
        <f>VLOOKUP($E100,数据!$L:$O,2,0)</f>
        <v>81000020</v>
      </c>
      <c r="H100" s="2">
        <f t="shared" si="36"/>
        <v>65</v>
      </c>
      <c r="I100" s="2">
        <v>6</v>
      </c>
      <c r="J100" s="2" t="str">
        <f t="shared" si="38"/>
        <v>phyatk,735,2</v>
      </c>
      <c r="K100" s="2" t="str">
        <f t="shared" si="39"/>
        <v>hp,11883,2</v>
      </c>
      <c r="L100" s="2" t="s">
        <v>293</v>
      </c>
    </row>
    <row r="101" spans="1:12" x14ac:dyDescent="0.3">
      <c r="A101" s="2" t="str">
        <f t="shared" si="40"/>
        <v>52200754</v>
      </c>
      <c r="B101" s="4">
        <f t="shared" si="37"/>
        <v>75</v>
      </c>
      <c r="C101" s="4">
        <v>4</v>
      </c>
      <c r="D101" s="2">
        <v>1</v>
      </c>
      <c r="E101" s="2" t="s">
        <v>227</v>
      </c>
      <c r="F101" s="5">
        <f>VLOOKUP($E101,数据!$L:$O,3,0)</f>
        <v>17</v>
      </c>
      <c r="G101" s="5">
        <f>VLOOKUP($E101,数据!$L:$O,2,0)</f>
        <v>81000019</v>
      </c>
      <c r="H101" s="2">
        <f t="shared" si="36"/>
        <v>65</v>
      </c>
      <c r="I101" s="2">
        <v>6</v>
      </c>
      <c r="J101" s="2" t="str">
        <f t="shared" si="38"/>
        <v>phyatk,735,2</v>
      </c>
      <c r="K101" s="2" t="str">
        <f t="shared" si="39"/>
        <v>hp,11883,2</v>
      </c>
      <c r="L101" s="2" t="s">
        <v>294</v>
      </c>
    </row>
    <row r="102" spans="1:12" x14ac:dyDescent="0.3">
      <c r="A102" s="2" t="str">
        <f t="shared" si="40"/>
        <v>52200754</v>
      </c>
      <c r="B102" s="4">
        <f t="shared" si="37"/>
        <v>75</v>
      </c>
      <c r="C102" s="4">
        <v>4</v>
      </c>
      <c r="D102" s="2">
        <v>2</v>
      </c>
      <c r="E102" s="2" t="s">
        <v>228</v>
      </c>
      <c r="F102" s="5">
        <f>VLOOKUP($E102,数据!$L:$O,3,0)</f>
        <v>17</v>
      </c>
      <c r="G102" s="5">
        <f>VLOOKUP($E102,数据!$L:$O,2,0)</f>
        <v>81000020</v>
      </c>
      <c r="H102" s="2">
        <f t="shared" si="36"/>
        <v>65</v>
      </c>
      <c r="I102" s="2">
        <v>6</v>
      </c>
      <c r="J102" s="2" t="str">
        <f t="shared" si="38"/>
        <v>phyatk,735,2</v>
      </c>
      <c r="K102" s="2" t="str">
        <f t="shared" si="39"/>
        <v>hp,11883,2</v>
      </c>
      <c r="L102" s="2" t="s">
        <v>295</v>
      </c>
    </row>
    <row r="103" spans="1:12" x14ac:dyDescent="0.3">
      <c r="A103" s="2" t="str">
        <f t="shared" si="40"/>
        <v>52200755</v>
      </c>
      <c r="B103" s="4">
        <f t="shared" si="37"/>
        <v>75</v>
      </c>
      <c r="C103" s="4">
        <v>5</v>
      </c>
      <c r="D103" s="2">
        <v>1</v>
      </c>
      <c r="E103" s="2" t="s">
        <v>227</v>
      </c>
      <c r="F103" s="5">
        <f>VLOOKUP($E103,数据!$L:$O,3,0)</f>
        <v>17</v>
      </c>
      <c r="G103" s="5">
        <f>VLOOKUP($E103,数据!$L:$O,2,0)</f>
        <v>81000019</v>
      </c>
      <c r="H103" s="2">
        <f t="shared" si="36"/>
        <v>65</v>
      </c>
      <c r="I103" s="2">
        <v>5</v>
      </c>
      <c r="J103" s="2" t="str">
        <f t="shared" si="38"/>
        <v>phyatk,735,2</v>
      </c>
      <c r="K103" s="2" t="str">
        <f t="shared" si="39"/>
        <v>hp,11883,2</v>
      </c>
      <c r="L103" s="2" t="s">
        <v>296</v>
      </c>
    </row>
    <row r="104" spans="1:12" x14ac:dyDescent="0.3">
      <c r="A104" s="2" t="str">
        <f t="shared" si="40"/>
        <v>52200755</v>
      </c>
      <c r="B104" s="4">
        <f t="shared" si="37"/>
        <v>75</v>
      </c>
      <c r="C104" s="4">
        <v>5</v>
      </c>
      <c r="D104" s="2">
        <v>2</v>
      </c>
      <c r="E104" s="2" t="s">
        <v>228</v>
      </c>
      <c r="F104" s="5">
        <f>VLOOKUP($E104,数据!$L:$O,3,0)</f>
        <v>17</v>
      </c>
      <c r="G104" s="5">
        <f>VLOOKUP($E104,数据!$L:$O,2,0)</f>
        <v>81000020</v>
      </c>
      <c r="H104" s="2">
        <f t="shared" si="36"/>
        <v>65</v>
      </c>
      <c r="I104" s="2">
        <v>5</v>
      </c>
      <c r="J104" s="2" t="str">
        <f>J103</f>
        <v>phyatk,735,2</v>
      </c>
      <c r="K104" s="2" t="str">
        <f>K103</f>
        <v>hp,11883,2</v>
      </c>
      <c r="L104" s="2" t="s">
        <v>297</v>
      </c>
    </row>
    <row r="105" spans="1:12" x14ac:dyDescent="0.3">
      <c r="A105" s="2" t="str">
        <f t="shared" si="40"/>
        <v>52200801</v>
      </c>
      <c r="B105" s="4">
        <f>B95+5</f>
        <v>80</v>
      </c>
      <c r="C105" s="4">
        <v>1</v>
      </c>
      <c r="D105" s="2">
        <v>1</v>
      </c>
      <c r="E105" s="12" t="s">
        <v>241</v>
      </c>
      <c r="F105" s="5">
        <f>VLOOKUP($E105,数据!$L:$O,3,0)</f>
        <v>17</v>
      </c>
      <c r="G105" s="5">
        <f>VLOOKUP($E105,数据!$L:$O,2,0)</f>
        <v>81000033</v>
      </c>
      <c r="H105" s="2">
        <f t="shared" si="36"/>
        <v>70</v>
      </c>
      <c r="I105" s="2">
        <v>6</v>
      </c>
      <c r="J105" s="2" t="s">
        <v>274</v>
      </c>
      <c r="K105" s="2" t="s">
        <v>275</v>
      </c>
      <c r="L105" s="2" t="s">
        <v>276</v>
      </c>
    </row>
    <row r="106" spans="1:12" x14ac:dyDescent="0.3">
      <c r="A106" s="2" t="str">
        <f t="shared" si="40"/>
        <v>52200801</v>
      </c>
      <c r="B106" s="4">
        <f t="shared" ref="B106:B134" si="41">B96+5</f>
        <v>80</v>
      </c>
      <c r="C106" s="4">
        <v>1</v>
      </c>
      <c r="D106" s="2">
        <v>2</v>
      </c>
      <c r="E106" s="12" t="s">
        <v>242</v>
      </c>
      <c r="F106" s="5">
        <f>VLOOKUP($E106,数据!$L:$O,3,0)</f>
        <v>17</v>
      </c>
      <c r="G106" s="5">
        <f>VLOOKUP($E106,数据!$L:$O,2,0)</f>
        <v>81000034</v>
      </c>
      <c r="H106" s="2">
        <f t="shared" si="36"/>
        <v>70</v>
      </c>
      <c r="I106" s="2">
        <v>6</v>
      </c>
      <c r="J106" s="2" t="str">
        <f>J105</f>
        <v>phyatk,795,2</v>
      </c>
      <c r="K106" s="2" t="str">
        <f>K105</f>
        <v>hp,12883,2</v>
      </c>
      <c r="L106" s="2" t="str">
        <f>L105</f>
        <v>magatk,795,2</v>
      </c>
    </row>
    <row r="107" spans="1:12" x14ac:dyDescent="0.3">
      <c r="A107" s="2" t="str">
        <f t="shared" si="40"/>
        <v>52200802</v>
      </c>
      <c r="B107" s="4">
        <f t="shared" si="41"/>
        <v>80</v>
      </c>
      <c r="C107" s="4">
        <v>2</v>
      </c>
      <c r="D107" s="2">
        <v>1</v>
      </c>
      <c r="E107" s="2" t="s">
        <v>227</v>
      </c>
      <c r="F107" s="5">
        <f>VLOOKUP($E107,数据!$L:$O,3,0)</f>
        <v>17</v>
      </c>
      <c r="G107" s="5">
        <f>VLOOKUP($E107,数据!$L:$O,2,0)</f>
        <v>81000019</v>
      </c>
      <c r="H107" s="2">
        <f t="shared" si="36"/>
        <v>70</v>
      </c>
      <c r="I107" s="2">
        <v>6</v>
      </c>
      <c r="J107" s="2" t="str">
        <f t="shared" ref="J107:J114" si="42">J106</f>
        <v>phyatk,795,2</v>
      </c>
      <c r="K107" s="2" t="str">
        <f t="shared" ref="K107:K114" si="43">K106</f>
        <v>hp,12883,2</v>
      </c>
      <c r="L107" s="2" t="str">
        <f t="shared" ref="L107:L114" si="44">L106</f>
        <v>magatk,795,2</v>
      </c>
    </row>
    <row r="108" spans="1:12" x14ac:dyDescent="0.3">
      <c r="A108" s="2" t="str">
        <f t="shared" si="40"/>
        <v>52200802</v>
      </c>
      <c r="B108" s="4">
        <f t="shared" si="41"/>
        <v>80</v>
      </c>
      <c r="C108" s="4">
        <v>2</v>
      </c>
      <c r="D108" s="2">
        <v>2</v>
      </c>
      <c r="E108" s="2" t="s">
        <v>228</v>
      </c>
      <c r="F108" s="5">
        <f>VLOOKUP($E108,数据!$L:$O,3,0)</f>
        <v>17</v>
      </c>
      <c r="G108" s="5">
        <f>VLOOKUP($E108,数据!$L:$O,2,0)</f>
        <v>81000020</v>
      </c>
      <c r="H108" s="2">
        <f t="shared" si="36"/>
        <v>70</v>
      </c>
      <c r="I108" s="2">
        <v>6</v>
      </c>
      <c r="J108" s="2" t="str">
        <f t="shared" si="42"/>
        <v>phyatk,795,2</v>
      </c>
      <c r="K108" s="2" t="str">
        <f t="shared" si="43"/>
        <v>hp,12883,2</v>
      </c>
      <c r="L108" s="2" t="str">
        <f t="shared" si="44"/>
        <v>magatk,795,2</v>
      </c>
    </row>
    <row r="109" spans="1:12" x14ac:dyDescent="0.3">
      <c r="A109" s="2" t="str">
        <f t="shared" si="40"/>
        <v>52200803</v>
      </c>
      <c r="B109" s="4">
        <f t="shared" si="41"/>
        <v>80</v>
      </c>
      <c r="C109" s="4">
        <v>3</v>
      </c>
      <c r="D109" s="2">
        <v>1</v>
      </c>
      <c r="E109" s="2" t="s">
        <v>227</v>
      </c>
      <c r="F109" s="5">
        <f>VLOOKUP($E109,数据!$L:$O,3,0)</f>
        <v>17</v>
      </c>
      <c r="G109" s="5">
        <f>VLOOKUP($E109,数据!$L:$O,2,0)</f>
        <v>81000019</v>
      </c>
      <c r="H109" s="2">
        <f t="shared" si="36"/>
        <v>70</v>
      </c>
      <c r="I109" s="2">
        <v>6</v>
      </c>
      <c r="J109" s="2" t="str">
        <f t="shared" si="42"/>
        <v>phyatk,795,2</v>
      </c>
      <c r="K109" s="2" t="str">
        <f t="shared" si="43"/>
        <v>hp,12883,2</v>
      </c>
      <c r="L109" s="2" t="str">
        <f t="shared" si="44"/>
        <v>magatk,795,2</v>
      </c>
    </row>
    <row r="110" spans="1:12" x14ac:dyDescent="0.3">
      <c r="A110" s="2" t="str">
        <f t="shared" si="40"/>
        <v>52200803</v>
      </c>
      <c r="B110" s="4">
        <f t="shared" si="41"/>
        <v>80</v>
      </c>
      <c r="C110" s="4">
        <v>3</v>
      </c>
      <c r="D110" s="2">
        <v>2</v>
      </c>
      <c r="E110" s="2" t="s">
        <v>228</v>
      </c>
      <c r="F110" s="5">
        <f>VLOOKUP($E110,数据!$L:$O,3,0)</f>
        <v>17</v>
      </c>
      <c r="G110" s="5">
        <f>VLOOKUP($E110,数据!$L:$O,2,0)</f>
        <v>81000020</v>
      </c>
      <c r="H110" s="2">
        <f t="shared" si="36"/>
        <v>70</v>
      </c>
      <c r="I110" s="2">
        <v>6</v>
      </c>
      <c r="J110" s="2" t="str">
        <f t="shared" si="42"/>
        <v>phyatk,795,2</v>
      </c>
      <c r="K110" s="2" t="str">
        <f t="shared" si="43"/>
        <v>hp,12883,2</v>
      </c>
      <c r="L110" s="2" t="str">
        <f t="shared" si="44"/>
        <v>magatk,795,2</v>
      </c>
    </row>
    <row r="111" spans="1:12" x14ac:dyDescent="0.3">
      <c r="A111" s="2" t="str">
        <f t="shared" si="40"/>
        <v>52200804</v>
      </c>
      <c r="B111" s="4">
        <f t="shared" si="41"/>
        <v>80</v>
      </c>
      <c r="C111" s="4">
        <v>4</v>
      </c>
      <c r="D111" s="2">
        <v>1</v>
      </c>
      <c r="E111" s="2" t="s">
        <v>227</v>
      </c>
      <c r="F111" s="5">
        <f>VLOOKUP($E111,数据!$L:$O,3,0)</f>
        <v>17</v>
      </c>
      <c r="G111" s="5">
        <f>VLOOKUP($E111,数据!$L:$O,2,0)</f>
        <v>81000019</v>
      </c>
      <c r="H111" s="2">
        <f t="shared" si="36"/>
        <v>70</v>
      </c>
      <c r="I111" s="2">
        <v>6</v>
      </c>
      <c r="J111" s="2" t="str">
        <f t="shared" si="42"/>
        <v>phyatk,795,2</v>
      </c>
      <c r="K111" s="2" t="str">
        <f t="shared" si="43"/>
        <v>hp,12883,2</v>
      </c>
      <c r="L111" s="2" t="str">
        <f t="shared" si="44"/>
        <v>magatk,795,2</v>
      </c>
    </row>
    <row r="112" spans="1:12" x14ac:dyDescent="0.3">
      <c r="A112" s="2" t="str">
        <f t="shared" si="40"/>
        <v>52200804</v>
      </c>
      <c r="B112" s="4">
        <f t="shared" si="41"/>
        <v>80</v>
      </c>
      <c r="C112" s="4">
        <v>4</v>
      </c>
      <c r="D112" s="2">
        <v>2</v>
      </c>
      <c r="E112" s="2" t="s">
        <v>228</v>
      </c>
      <c r="F112" s="5">
        <f>VLOOKUP($E112,数据!$L:$O,3,0)</f>
        <v>17</v>
      </c>
      <c r="G112" s="5">
        <f>VLOOKUP($E112,数据!$L:$O,2,0)</f>
        <v>81000020</v>
      </c>
      <c r="H112" s="2">
        <f t="shared" si="36"/>
        <v>70</v>
      </c>
      <c r="I112" s="2">
        <v>6</v>
      </c>
      <c r="J112" s="2" t="str">
        <f t="shared" si="42"/>
        <v>phyatk,795,2</v>
      </c>
      <c r="K112" s="2" t="str">
        <f t="shared" si="43"/>
        <v>hp,12883,2</v>
      </c>
      <c r="L112" s="2" t="str">
        <f t="shared" si="44"/>
        <v>magatk,795,2</v>
      </c>
    </row>
    <row r="113" spans="1:12" x14ac:dyDescent="0.3">
      <c r="A113" s="2" t="str">
        <f t="shared" si="40"/>
        <v>52200805</v>
      </c>
      <c r="B113" s="4">
        <f t="shared" si="41"/>
        <v>80</v>
      </c>
      <c r="C113" s="4">
        <v>5</v>
      </c>
      <c r="D113" s="2">
        <v>1</v>
      </c>
      <c r="E113" s="2" t="s">
        <v>227</v>
      </c>
      <c r="F113" s="5">
        <f>VLOOKUP($E113,数据!$L:$O,3,0)</f>
        <v>17</v>
      </c>
      <c r="G113" s="5">
        <f>VLOOKUP($E113,数据!$L:$O,2,0)</f>
        <v>81000019</v>
      </c>
      <c r="H113" s="2">
        <f t="shared" si="36"/>
        <v>70</v>
      </c>
      <c r="I113" s="2">
        <v>6</v>
      </c>
      <c r="J113" s="2" t="str">
        <f t="shared" si="42"/>
        <v>phyatk,795,2</v>
      </c>
      <c r="K113" s="2" t="str">
        <f t="shared" si="43"/>
        <v>hp,12883,2</v>
      </c>
      <c r="L113" s="2" t="str">
        <f t="shared" si="44"/>
        <v>magatk,795,2</v>
      </c>
    </row>
    <row r="114" spans="1:12" x14ac:dyDescent="0.3">
      <c r="A114" s="2" t="str">
        <f t="shared" si="40"/>
        <v>52200805</v>
      </c>
      <c r="B114" s="4">
        <f t="shared" si="41"/>
        <v>80</v>
      </c>
      <c r="C114" s="4">
        <v>5</v>
      </c>
      <c r="D114" s="2">
        <v>2</v>
      </c>
      <c r="E114" s="2" t="s">
        <v>228</v>
      </c>
      <c r="F114" s="5">
        <f>VLOOKUP($E114,数据!$L:$O,3,0)</f>
        <v>17</v>
      </c>
      <c r="G114" s="5">
        <f>VLOOKUP($E114,数据!$L:$O,2,0)</f>
        <v>81000020</v>
      </c>
      <c r="H114" s="2">
        <f t="shared" si="36"/>
        <v>70</v>
      </c>
      <c r="I114" s="2">
        <v>6</v>
      </c>
      <c r="J114" s="2" t="str">
        <f t="shared" si="42"/>
        <v>phyatk,795,2</v>
      </c>
      <c r="K114" s="2" t="str">
        <f t="shared" si="43"/>
        <v>hp,12883,2</v>
      </c>
      <c r="L114" s="2" t="str">
        <f t="shared" si="44"/>
        <v>magatk,795,2</v>
      </c>
    </row>
    <row r="115" spans="1:12" x14ac:dyDescent="0.3">
      <c r="A115" s="2" t="str">
        <f t="shared" ref="A115:A134" si="45">52200&amp;B115&amp;C115</f>
        <v>52200851</v>
      </c>
      <c r="B115" s="4">
        <f>B105+5</f>
        <v>85</v>
      </c>
      <c r="C115" s="4">
        <v>1</v>
      </c>
      <c r="D115" s="2">
        <v>1</v>
      </c>
      <c r="E115" s="12" t="s">
        <v>241</v>
      </c>
      <c r="F115" s="5">
        <f>VLOOKUP($E115,数据!$L:$O,3,0)</f>
        <v>17</v>
      </c>
      <c r="G115" s="5">
        <f>VLOOKUP($E115,数据!$L:$O,2,0)</f>
        <v>81000033</v>
      </c>
      <c r="H115" s="2">
        <f t="shared" ref="H115:H134" si="46">B115-10</f>
        <v>75</v>
      </c>
      <c r="I115" s="2">
        <v>6</v>
      </c>
      <c r="J115" s="2" t="s">
        <v>274</v>
      </c>
      <c r="K115" s="2" t="s">
        <v>275</v>
      </c>
      <c r="L115" s="2" t="s">
        <v>276</v>
      </c>
    </row>
    <row r="116" spans="1:12" x14ac:dyDescent="0.3">
      <c r="A116" s="2" t="str">
        <f t="shared" si="45"/>
        <v>52200851</v>
      </c>
      <c r="B116" s="4">
        <f t="shared" si="41"/>
        <v>85</v>
      </c>
      <c r="C116" s="4">
        <v>1</v>
      </c>
      <c r="D116" s="2">
        <v>2</v>
      </c>
      <c r="E116" s="12" t="s">
        <v>242</v>
      </c>
      <c r="F116" s="5">
        <f>VLOOKUP($E116,数据!$L:$O,3,0)</f>
        <v>17</v>
      </c>
      <c r="G116" s="5">
        <f>VLOOKUP($E116,数据!$L:$O,2,0)</f>
        <v>81000034</v>
      </c>
      <c r="H116" s="2">
        <f t="shared" si="46"/>
        <v>75</v>
      </c>
      <c r="I116" s="2">
        <v>6</v>
      </c>
      <c r="J116" s="2" t="str">
        <f>J115</f>
        <v>phyatk,795,2</v>
      </c>
      <c r="K116" s="2" t="str">
        <f>K115</f>
        <v>hp,12883,2</v>
      </c>
      <c r="L116" s="2" t="str">
        <f>L115</f>
        <v>magatk,795,2</v>
      </c>
    </row>
    <row r="117" spans="1:12" x14ac:dyDescent="0.3">
      <c r="A117" s="2" t="str">
        <f t="shared" si="45"/>
        <v>52200852</v>
      </c>
      <c r="B117" s="4">
        <f t="shared" si="41"/>
        <v>85</v>
      </c>
      <c r="C117" s="4">
        <v>2</v>
      </c>
      <c r="D117" s="2">
        <v>1</v>
      </c>
      <c r="E117" s="2" t="s">
        <v>227</v>
      </c>
      <c r="F117" s="5">
        <f>VLOOKUP($E117,数据!$L:$O,3,0)</f>
        <v>17</v>
      </c>
      <c r="G117" s="5">
        <f>VLOOKUP($E117,数据!$L:$O,2,0)</f>
        <v>81000019</v>
      </c>
      <c r="H117" s="2">
        <f t="shared" si="46"/>
        <v>75</v>
      </c>
      <c r="I117" s="2">
        <v>6</v>
      </c>
      <c r="J117" s="2" t="str">
        <f t="shared" ref="J117:L124" si="47">J116</f>
        <v>phyatk,795,2</v>
      </c>
      <c r="K117" s="2" t="str">
        <f t="shared" si="47"/>
        <v>hp,12883,2</v>
      </c>
      <c r="L117" s="2" t="str">
        <f t="shared" si="47"/>
        <v>magatk,795,2</v>
      </c>
    </row>
    <row r="118" spans="1:12" x14ac:dyDescent="0.3">
      <c r="A118" s="2" t="str">
        <f t="shared" si="45"/>
        <v>52200852</v>
      </c>
      <c r="B118" s="4">
        <f t="shared" si="41"/>
        <v>85</v>
      </c>
      <c r="C118" s="4">
        <v>2</v>
      </c>
      <c r="D118" s="2">
        <v>2</v>
      </c>
      <c r="E118" s="2" t="s">
        <v>228</v>
      </c>
      <c r="F118" s="5">
        <f>VLOOKUP($E118,数据!$L:$O,3,0)</f>
        <v>17</v>
      </c>
      <c r="G118" s="5">
        <f>VLOOKUP($E118,数据!$L:$O,2,0)</f>
        <v>81000020</v>
      </c>
      <c r="H118" s="2">
        <f t="shared" si="46"/>
        <v>75</v>
      </c>
      <c r="I118" s="2">
        <v>6</v>
      </c>
      <c r="J118" s="2" t="str">
        <f t="shared" si="47"/>
        <v>phyatk,795,2</v>
      </c>
      <c r="K118" s="2" t="str">
        <f t="shared" si="47"/>
        <v>hp,12883,2</v>
      </c>
      <c r="L118" s="2" t="str">
        <f t="shared" si="47"/>
        <v>magatk,795,2</v>
      </c>
    </row>
    <row r="119" spans="1:12" x14ac:dyDescent="0.3">
      <c r="A119" s="2" t="str">
        <f t="shared" si="45"/>
        <v>52200853</v>
      </c>
      <c r="B119" s="4">
        <f t="shared" si="41"/>
        <v>85</v>
      </c>
      <c r="C119" s="4">
        <v>3</v>
      </c>
      <c r="D119" s="2">
        <v>1</v>
      </c>
      <c r="E119" s="2" t="s">
        <v>227</v>
      </c>
      <c r="F119" s="5">
        <f>VLOOKUP($E119,数据!$L:$O,3,0)</f>
        <v>17</v>
      </c>
      <c r="G119" s="5">
        <f>VLOOKUP($E119,数据!$L:$O,2,0)</f>
        <v>81000019</v>
      </c>
      <c r="H119" s="2">
        <f t="shared" si="46"/>
        <v>75</v>
      </c>
      <c r="I119" s="2">
        <v>6</v>
      </c>
      <c r="J119" s="2" t="str">
        <f t="shared" si="47"/>
        <v>phyatk,795,2</v>
      </c>
      <c r="K119" s="2" t="str">
        <f t="shared" si="47"/>
        <v>hp,12883,2</v>
      </c>
      <c r="L119" s="2" t="str">
        <f t="shared" si="47"/>
        <v>magatk,795,2</v>
      </c>
    </row>
    <row r="120" spans="1:12" x14ac:dyDescent="0.3">
      <c r="A120" s="2" t="str">
        <f t="shared" si="45"/>
        <v>52200853</v>
      </c>
      <c r="B120" s="4">
        <f t="shared" si="41"/>
        <v>85</v>
      </c>
      <c r="C120" s="4">
        <v>3</v>
      </c>
      <c r="D120" s="2">
        <v>2</v>
      </c>
      <c r="E120" s="2" t="s">
        <v>228</v>
      </c>
      <c r="F120" s="5">
        <f>VLOOKUP($E120,数据!$L:$O,3,0)</f>
        <v>17</v>
      </c>
      <c r="G120" s="5">
        <f>VLOOKUP($E120,数据!$L:$O,2,0)</f>
        <v>81000020</v>
      </c>
      <c r="H120" s="2">
        <f t="shared" si="46"/>
        <v>75</v>
      </c>
      <c r="I120" s="2">
        <v>6</v>
      </c>
      <c r="J120" s="2" t="str">
        <f t="shared" si="47"/>
        <v>phyatk,795,2</v>
      </c>
      <c r="K120" s="2" t="str">
        <f t="shared" si="47"/>
        <v>hp,12883,2</v>
      </c>
      <c r="L120" s="2" t="str">
        <f t="shared" si="47"/>
        <v>magatk,795,2</v>
      </c>
    </row>
    <row r="121" spans="1:12" x14ac:dyDescent="0.3">
      <c r="A121" s="2" t="str">
        <f t="shared" si="45"/>
        <v>52200854</v>
      </c>
      <c r="B121" s="4">
        <f t="shared" si="41"/>
        <v>85</v>
      </c>
      <c r="C121" s="4">
        <v>4</v>
      </c>
      <c r="D121" s="2">
        <v>1</v>
      </c>
      <c r="E121" s="2" t="s">
        <v>227</v>
      </c>
      <c r="F121" s="5">
        <f>VLOOKUP($E121,数据!$L:$O,3,0)</f>
        <v>17</v>
      </c>
      <c r="G121" s="5">
        <f>VLOOKUP($E121,数据!$L:$O,2,0)</f>
        <v>81000019</v>
      </c>
      <c r="H121" s="2">
        <f t="shared" si="46"/>
        <v>75</v>
      </c>
      <c r="I121" s="2">
        <v>6</v>
      </c>
      <c r="J121" s="2" t="str">
        <f t="shared" si="47"/>
        <v>phyatk,795,2</v>
      </c>
      <c r="K121" s="2" t="str">
        <f t="shared" si="47"/>
        <v>hp,12883,2</v>
      </c>
      <c r="L121" s="2" t="str">
        <f t="shared" si="47"/>
        <v>magatk,795,2</v>
      </c>
    </row>
    <row r="122" spans="1:12" x14ac:dyDescent="0.3">
      <c r="A122" s="2" t="str">
        <f t="shared" si="45"/>
        <v>52200854</v>
      </c>
      <c r="B122" s="4">
        <f t="shared" si="41"/>
        <v>85</v>
      </c>
      <c r="C122" s="4">
        <v>4</v>
      </c>
      <c r="D122" s="2">
        <v>2</v>
      </c>
      <c r="E122" s="2" t="s">
        <v>228</v>
      </c>
      <c r="F122" s="5">
        <f>VLOOKUP($E122,数据!$L:$O,3,0)</f>
        <v>17</v>
      </c>
      <c r="G122" s="5">
        <f>VLOOKUP($E122,数据!$L:$O,2,0)</f>
        <v>81000020</v>
      </c>
      <c r="H122" s="2">
        <f t="shared" si="46"/>
        <v>75</v>
      </c>
      <c r="I122" s="2">
        <v>6</v>
      </c>
      <c r="J122" s="2" t="str">
        <f t="shared" si="47"/>
        <v>phyatk,795,2</v>
      </c>
      <c r="K122" s="2" t="str">
        <f t="shared" si="47"/>
        <v>hp,12883,2</v>
      </c>
      <c r="L122" s="2" t="str">
        <f t="shared" si="47"/>
        <v>magatk,795,2</v>
      </c>
    </row>
    <row r="123" spans="1:12" x14ac:dyDescent="0.3">
      <c r="A123" s="2" t="str">
        <f t="shared" si="45"/>
        <v>52200855</v>
      </c>
      <c r="B123" s="4">
        <f t="shared" si="41"/>
        <v>85</v>
      </c>
      <c r="C123" s="4">
        <v>5</v>
      </c>
      <c r="D123" s="2">
        <v>1</v>
      </c>
      <c r="E123" s="2" t="s">
        <v>227</v>
      </c>
      <c r="F123" s="5">
        <f>VLOOKUP($E123,数据!$L:$O,3,0)</f>
        <v>17</v>
      </c>
      <c r="G123" s="5">
        <f>VLOOKUP($E123,数据!$L:$O,2,0)</f>
        <v>81000019</v>
      </c>
      <c r="H123" s="2">
        <f t="shared" si="46"/>
        <v>75</v>
      </c>
      <c r="I123" s="2">
        <v>6</v>
      </c>
      <c r="J123" s="2" t="str">
        <f t="shared" si="47"/>
        <v>phyatk,795,2</v>
      </c>
      <c r="K123" s="2" t="str">
        <f t="shared" si="47"/>
        <v>hp,12883,2</v>
      </c>
      <c r="L123" s="2" t="str">
        <f t="shared" si="47"/>
        <v>magatk,795,2</v>
      </c>
    </row>
    <row r="124" spans="1:12" x14ac:dyDescent="0.3">
      <c r="A124" s="2" t="str">
        <f t="shared" si="45"/>
        <v>52200855</v>
      </c>
      <c r="B124" s="4">
        <f t="shared" si="41"/>
        <v>85</v>
      </c>
      <c r="C124" s="4">
        <v>5</v>
      </c>
      <c r="D124" s="2">
        <v>2</v>
      </c>
      <c r="E124" s="2" t="s">
        <v>228</v>
      </c>
      <c r="F124" s="5">
        <f>VLOOKUP($E124,数据!$L:$O,3,0)</f>
        <v>17</v>
      </c>
      <c r="G124" s="5">
        <f>VLOOKUP($E124,数据!$L:$O,2,0)</f>
        <v>81000020</v>
      </c>
      <c r="H124" s="2">
        <f t="shared" si="46"/>
        <v>75</v>
      </c>
      <c r="I124" s="2">
        <v>6</v>
      </c>
      <c r="J124" s="2" t="str">
        <f t="shared" si="47"/>
        <v>phyatk,795,2</v>
      </c>
      <c r="K124" s="2" t="str">
        <f t="shared" si="47"/>
        <v>hp,12883,2</v>
      </c>
      <c r="L124" s="2" t="str">
        <f t="shared" si="47"/>
        <v>magatk,795,2</v>
      </c>
    </row>
    <row r="125" spans="1:12" x14ac:dyDescent="0.3">
      <c r="A125" s="2" t="str">
        <f t="shared" si="45"/>
        <v>52200901</v>
      </c>
      <c r="B125" s="4">
        <f>B115+5</f>
        <v>90</v>
      </c>
      <c r="C125" s="4">
        <v>1</v>
      </c>
      <c r="D125" s="2">
        <v>1</v>
      </c>
      <c r="E125" s="12" t="s">
        <v>241</v>
      </c>
      <c r="F125" s="5">
        <f>VLOOKUP($E125,数据!$L:$O,3,0)</f>
        <v>17</v>
      </c>
      <c r="G125" s="5">
        <f>VLOOKUP($E125,数据!$L:$O,2,0)</f>
        <v>81000033</v>
      </c>
      <c r="H125" s="2">
        <f t="shared" si="46"/>
        <v>80</v>
      </c>
      <c r="I125" s="2">
        <v>6</v>
      </c>
      <c r="J125" s="2" t="s">
        <v>274</v>
      </c>
      <c r="K125" s="2" t="s">
        <v>275</v>
      </c>
      <c r="L125" s="2" t="s">
        <v>276</v>
      </c>
    </row>
    <row r="126" spans="1:12" x14ac:dyDescent="0.3">
      <c r="A126" s="2" t="str">
        <f t="shared" si="45"/>
        <v>52200901</v>
      </c>
      <c r="B126" s="4">
        <f t="shared" si="41"/>
        <v>90</v>
      </c>
      <c r="C126" s="4">
        <v>1</v>
      </c>
      <c r="D126" s="2">
        <v>2</v>
      </c>
      <c r="E126" s="12" t="s">
        <v>242</v>
      </c>
      <c r="F126" s="5">
        <f>VLOOKUP($E126,数据!$L:$O,3,0)</f>
        <v>17</v>
      </c>
      <c r="G126" s="5">
        <f>VLOOKUP($E126,数据!$L:$O,2,0)</f>
        <v>81000034</v>
      </c>
      <c r="H126" s="2">
        <f t="shared" si="46"/>
        <v>80</v>
      </c>
      <c r="I126" s="2">
        <v>6</v>
      </c>
      <c r="J126" s="2" t="str">
        <f>J125</f>
        <v>phyatk,795,2</v>
      </c>
      <c r="K126" s="2" t="str">
        <f>K125</f>
        <v>hp,12883,2</v>
      </c>
      <c r="L126" s="2" t="str">
        <f>L125</f>
        <v>magatk,795,2</v>
      </c>
    </row>
    <row r="127" spans="1:12" x14ac:dyDescent="0.3">
      <c r="A127" s="2" t="str">
        <f t="shared" si="45"/>
        <v>52200902</v>
      </c>
      <c r="B127" s="4">
        <f t="shared" si="41"/>
        <v>90</v>
      </c>
      <c r="C127" s="4">
        <v>2</v>
      </c>
      <c r="D127" s="2">
        <v>1</v>
      </c>
      <c r="E127" s="2" t="s">
        <v>227</v>
      </c>
      <c r="F127" s="5">
        <f>VLOOKUP($E127,数据!$L:$O,3,0)</f>
        <v>17</v>
      </c>
      <c r="G127" s="5">
        <f>VLOOKUP($E127,数据!$L:$O,2,0)</f>
        <v>81000019</v>
      </c>
      <c r="H127" s="2">
        <f t="shared" si="46"/>
        <v>80</v>
      </c>
      <c r="I127" s="2">
        <v>6</v>
      </c>
      <c r="J127" s="2" t="str">
        <f t="shared" ref="J127:L134" si="48">J126</f>
        <v>phyatk,795,2</v>
      </c>
      <c r="K127" s="2" t="str">
        <f t="shared" si="48"/>
        <v>hp,12883,2</v>
      </c>
      <c r="L127" s="2" t="str">
        <f t="shared" si="48"/>
        <v>magatk,795,2</v>
      </c>
    </row>
    <row r="128" spans="1:12" x14ac:dyDescent="0.3">
      <c r="A128" s="2" t="str">
        <f t="shared" si="45"/>
        <v>52200902</v>
      </c>
      <c r="B128" s="4">
        <f t="shared" si="41"/>
        <v>90</v>
      </c>
      <c r="C128" s="4">
        <v>2</v>
      </c>
      <c r="D128" s="2">
        <v>2</v>
      </c>
      <c r="E128" s="2" t="s">
        <v>228</v>
      </c>
      <c r="F128" s="5">
        <f>VLOOKUP($E128,数据!$L:$O,3,0)</f>
        <v>17</v>
      </c>
      <c r="G128" s="5">
        <f>VLOOKUP($E128,数据!$L:$O,2,0)</f>
        <v>81000020</v>
      </c>
      <c r="H128" s="2">
        <f t="shared" si="46"/>
        <v>80</v>
      </c>
      <c r="I128" s="2">
        <v>6</v>
      </c>
      <c r="J128" s="2" t="str">
        <f t="shared" si="48"/>
        <v>phyatk,795,2</v>
      </c>
      <c r="K128" s="2" t="str">
        <f t="shared" si="48"/>
        <v>hp,12883,2</v>
      </c>
      <c r="L128" s="2" t="str">
        <f t="shared" si="48"/>
        <v>magatk,795,2</v>
      </c>
    </row>
    <row r="129" spans="1:12" x14ac:dyDescent="0.3">
      <c r="A129" s="2" t="str">
        <f t="shared" si="45"/>
        <v>52200903</v>
      </c>
      <c r="B129" s="4">
        <f t="shared" si="41"/>
        <v>90</v>
      </c>
      <c r="C129" s="4">
        <v>3</v>
      </c>
      <c r="D129" s="2">
        <v>1</v>
      </c>
      <c r="E129" s="2" t="s">
        <v>227</v>
      </c>
      <c r="F129" s="5">
        <f>VLOOKUP($E129,数据!$L:$O,3,0)</f>
        <v>17</v>
      </c>
      <c r="G129" s="5">
        <f>VLOOKUP($E129,数据!$L:$O,2,0)</f>
        <v>81000019</v>
      </c>
      <c r="H129" s="2">
        <f t="shared" si="46"/>
        <v>80</v>
      </c>
      <c r="I129" s="2">
        <v>6</v>
      </c>
      <c r="J129" s="2" t="str">
        <f t="shared" si="48"/>
        <v>phyatk,795,2</v>
      </c>
      <c r="K129" s="2" t="str">
        <f t="shared" si="48"/>
        <v>hp,12883,2</v>
      </c>
      <c r="L129" s="2" t="str">
        <f t="shared" si="48"/>
        <v>magatk,795,2</v>
      </c>
    </row>
    <row r="130" spans="1:12" x14ac:dyDescent="0.3">
      <c r="A130" s="2" t="str">
        <f t="shared" si="45"/>
        <v>52200903</v>
      </c>
      <c r="B130" s="4">
        <f t="shared" si="41"/>
        <v>90</v>
      </c>
      <c r="C130" s="4">
        <v>3</v>
      </c>
      <c r="D130" s="2">
        <v>2</v>
      </c>
      <c r="E130" s="2" t="s">
        <v>228</v>
      </c>
      <c r="F130" s="5">
        <f>VLOOKUP($E130,数据!$L:$O,3,0)</f>
        <v>17</v>
      </c>
      <c r="G130" s="5">
        <f>VLOOKUP($E130,数据!$L:$O,2,0)</f>
        <v>81000020</v>
      </c>
      <c r="H130" s="2">
        <f t="shared" si="46"/>
        <v>80</v>
      </c>
      <c r="I130" s="2">
        <v>6</v>
      </c>
      <c r="J130" s="2" t="str">
        <f t="shared" si="48"/>
        <v>phyatk,795,2</v>
      </c>
      <c r="K130" s="2" t="str">
        <f t="shared" si="48"/>
        <v>hp,12883,2</v>
      </c>
      <c r="L130" s="2" t="str">
        <f t="shared" si="48"/>
        <v>magatk,795,2</v>
      </c>
    </row>
    <row r="131" spans="1:12" x14ac:dyDescent="0.3">
      <c r="A131" s="2" t="str">
        <f t="shared" si="45"/>
        <v>52200904</v>
      </c>
      <c r="B131" s="4">
        <f t="shared" si="41"/>
        <v>90</v>
      </c>
      <c r="C131" s="4">
        <v>4</v>
      </c>
      <c r="D131" s="2">
        <v>1</v>
      </c>
      <c r="E131" s="2" t="s">
        <v>227</v>
      </c>
      <c r="F131" s="5">
        <f>VLOOKUP($E131,数据!$L:$O,3,0)</f>
        <v>17</v>
      </c>
      <c r="G131" s="5">
        <f>VLOOKUP($E131,数据!$L:$O,2,0)</f>
        <v>81000019</v>
      </c>
      <c r="H131" s="2">
        <f t="shared" si="46"/>
        <v>80</v>
      </c>
      <c r="I131" s="2">
        <v>6</v>
      </c>
      <c r="J131" s="2" t="str">
        <f t="shared" si="48"/>
        <v>phyatk,795,2</v>
      </c>
      <c r="K131" s="2" t="str">
        <f t="shared" si="48"/>
        <v>hp,12883,2</v>
      </c>
      <c r="L131" s="2" t="str">
        <f t="shared" si="48"/>
        <v>magatk,795,2</v>
      </c>
    </row>
    <row r="132" spans="1:12" x14ac:dyDescent="0.3">
      <c r="A132" s="2" t="str">
        <f t="shared" si="45"/>
        <v>52200904</v>
      </c>
      <c r="B132" s="4">
        <f t="shared" si="41"/>
        <v>90</v>
      </c>
      <c r="C132" s="4">
        <v>4</v>
      </c>
      <c r="D132" s="2">
        <v>2</v>
      </c>
      <c r="E132" s="2" t="s">
        <v>228</v>
      </c>
      <c r="F132" s="5">
        <f>VLOOKUP($E132,数据!$L:$O,3,0)</f>
        <v>17</v>
      </c>
      <c r="G132" s="5">
        <f>VLOOKUP($E132,数据!$L:$O,2,0)</f>
        <v>81000020</v>
      </c>
      <c r="H132" s="2">
        <f t="shared" si="46"/>
        <v>80</v>
      </c>
      <c r="I132" s="2">
        <v>6</v>
      </c>
      <c r="J132" s="2" t="str">
        <f t="shared" si="48"/>
        <v>phyatk,795,2</v>
      </c>
      <c r="K132" s="2" t="str">
        <f t="shared" si="48"/>
        <v>hp,12883,2</v>
      </c>
      <c r="L132" s="2" t="str">
        <f t="shared" si="48"/>
        <v>magatk,795,2</v>
      </c>
    </row>
    <row r="133" spans="1:12" x14ac:dyDescent="0.3">
      <c r="A133" s="2" t="str">
        <f t="shared" si="45"/>
        <v>52200905</v>
      </c>
      <c r="B133" s="4">
        <f t="shared" si="41"/>
        <v>90</v>
      </c>
      <c r="C133" s="4">
        <v>5</v>
      </c>
      <c r="D133" s="2">
        <v>1</v>
      </c>
      <c r="E133" s="2" t="s">
        <v>227</v>
      </c>
      <c r="F133" s="5">
        <f>VLOOKUP($E133,数据!$L:$O,3,0)</f>
        <v>17</v>
      </c>
      <c r="G133" s="5">
        <f>VLOOKUP($E133,数据!$L:$O,2,0)</f>
        <v>81000019</v>
      </c>
      <c r="H133" s="2">
        <f t="shared" si="46"/>
        <v>80</v>
      </c>
      <c r="I133" s="2">
        <v>6</v>
      </c>
      <c r="J133" s="2" t="str">
        <f t="shared" si="48"/>
        <v>phyatk,795,2</v>
      </c>
      <c r="K133" s="2" t="str">
        <f t="shared" si="48"/>
        <v>hp,12883,2</v>
      </c>
      <c r="L133" s="2" t="str">
        <f t="shared" si="48"/>
        <v>magatk,795,2</v>
      </c>
    </row>
    <row r="134" spans="1:12" x14ac:dyDescent="0.3">
      <c r="A134" s="2" t="str">
        <f t="shared" si="45"/>
        <v>52200905</v>
      </c>
      <c r="B134" s="4">
        <f t="shared" si="41"/>
        <v>90</v>
      </c>
      <c r="C134" s="4">
        <v>5</v>
      </c>
      <c r="D134" s="2">
        <v>2</v>
      </c>
      <c r="E134" s="2" t="s">
        <v>228</v>
      </c>
      <c r="F134" s="5">
        <f>VLOOKUP($E134,数据!$L:$O,3,0)</f>
        <v>17</v>
      </c>
      <c r="G134" s="5">
        <f>VLOOKUP($E134,数据!$L:$O,2,0)</f>
        <v>81000020</v>
      </c>
      <c r="H134" s="2">
        <f t="shared" si="46"/>
        <v>80</v>
      </c>
      <c r="I134" s="2">
        <v>6</v>
      </c>
      <c r="J134" s="2" t="str">
        <f t="shared" si="48"/>
        <v>phyatk,795,2</v>
      </c>
      <c r="K134" s="2" t="str">
        <f t="shared" si="48"/>
        <v>hp,12883,2</v>
      </c>
      <c r="L134" s="2" t="str">
        <f t="shared" si="48"/>
        <v>magatk,795,2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2"/>
  <sheetViews>
    <sheetView workbookViewId="0">
      <pane ySplit="1" topLeftCell="A8" activePane="bottomLeft" state="frozen"/>
      <selection pane="bottomLeft" activeCell="L37" sqref="L37"/>
    </sheetView>
  </sheetViews>
  <sheetFormatPr defaultRowHeight="16.5" x14ac:dyDescent="0.15"/>
  <cols>
    <col min="1" max="1" width="11.25" style="2" bestFit="1" customWidth="1"/>
    <col min="2" max="2" width="8.5" style="2" bestFit="1" customWidth="1"/>
    <col min="3" max="4" width="5.5" style="2" bestFit="1" customWidth="1"/>
    <col min="5" max="5" width="9.25" style="2" bestFit="1" customWidth="1"/>
    <col min="6" max="6" width="9" style="2"/>
    <col min="7" max="7" width="9.25" style="2" bestFit="1" customWidth="1"/>
    <col min="8" max="8" width="9.625" style="2" bestFit="1" customWidth="1"/>
    <col min="9" max="9" width="5.5" style="2" bestFit="1" customWidth="1"/>
    <col min="10" max="10" width="9.625" style="2" bestFit="1" customWidth="1"/>
    <col min="11" max="11" width="9" style="2"/>
    <col min="12" max="12" width="9.25" style="2" bestFit="1" customWidth="1"/>
    <col min="13" max="13" width="10.75" style="2" bestFit="1" customWidth="1"/>
    <col min="14" max="15" width="9.25" style="2" bestFit="1" customWidth="1"/>
    <col min="16" max="16384" width="9" style="2"/>
  </cols>
  <sheetData>
    <row r="1" spans="1:15" ht="17.25" thickBot="1" x14ac:dyDescent="0.2">
      <c r="A1" s="6" t="s">
        <v>38</v>
      </c>
      <c r="B1" s="6" t="s">
        <v>243</v>
      </c>
      <c r="C1" s="6" t="s">
        <v>131</v>
      </c>
      <c r="D1" s="6" t="s">
        <v>132</v>
      </c>
      <c r="E1" s="6" t="s">
        <v>39</v>
      </c>
      <c r="G1" s="7" t="s">
        <v>196</v>
      </c>
      <c r="H1" s="7" t="s">
        <v>197</v>
      </c>
      <c r="I1" s="7" t="s">
        <v>198</v>
      </c>
      <c r="J1" s="7" t="s">
        <v>199</v>
      </c>
      <c r="L1" s="6" t="s">
        <v>38</v>
      </c>
      <c r="M1" s="6" t="s">
        <v>243</v>
      </c>
      <c r="N1" s="6" t="s">
        <v>244</v>
      </c>
      <c r="O1" s="6" t="s">
        <v>245</v>
      </c>
    </row>
    <row r="2" spans="1:15" x14ac:dyDescent="0.15">
      <c r="A2" s="2" t="s">
        <v>40</v>
      </c>
      <c r="B2" s="2">
        <v>211103</v>
      </c>
      <c r="C2" s="2">
        <v>1</v>
      </c>
      <c r="D2" s="2">
        <v>1</v>
      </c>
      <c r="G2" s="2" t="s">
        <v>136</v>
      </c>
      <c r="H2" s="2">
        <v>7100001</v>
      </c>
      <c r="I2" s="2">
        <v>1</v>
      </c>
      <c r="J2" s="2" t="s">
        <v>20</v>
      </c>
      <c r="L2" s="2" t="s">
        <v>209</v>
      </c>
      <c r="M2" s="2">
        <v>81000001</v>
      </c>
      <c r="N2" s="2">
        <v>6</v>
      </c>
      <c r="O2" s="2">
        <v>1</v>
      </c>
    </row>
    <row r="3" spans="1:15" x14ac:dyDescent="0.15">
      <c r="A3" s="2" t="s">
        <v>41</v>
      </c>
      <c r="B3" s="2">
        <v>211102</v>
      </c>
      <c r="C3" s="2">
        <v>1</v>
      </c>
      <c r="D3" s="2">
        <v>3</v>
      </c>
      <c r="G3" s="2" t="s">
        <v>137</v>
      </c>
      <c r="H3" s="2">
        <v>7100002</v>
      </c>
      <c r="I3" s="2">
        <v>1</v>
      </c>
      <c r="J3" s="2" t="s">
        <v>21</v>
      </c>
      <c r="L3" s="2" t="s">
        <v>210</v>
      </c>
      <c r="M3" s="2">
        <v>81000002</v>
      </c>
      <c r="N3" s="2">
        <v>6</v>
      </c>
      <c r="O3" s="2">
        <v>1</v>
      </c>
    </row>
    <row r="4" spans="1:15" x14ac:dyDescent="0.15">
      <c r="A4" s="2" t="s">
        <v>42</v>
      </c>
      <c r="B4" s="2">
        <v>212102</v>
      </c>
      <c r="C4" s="2">
        <v>1</v>
      </c>
      <c r="D4" s="2">
        <v>3</v>
      </c>
      <c r="E4" s="2">
        <v>1</v>
      </c>
      <c r="G4" s="2" t="s">
        <v>138</v>
      </c>
      <c r="H4" s="2">
        <v>7100003</v>
      </c>
      <c r="I4" s="2">
        <v>1</v>
      </c>
      <c r="J4" s="2" t="s">
        <v>22</v>
      </c>
      <c r="L4" s="2" t="s">
        <v>211</v>
      </c>
      <c r="M4" s="2">
        <v>81000003</v>
      </c>
      <c r="N4" s="2">
        <v>6</v>
      </c>
      <c r="O4" s="2">
        <v>2</v>
      </c>
    </row>
    <row r="5" spans="1:15" x14ac:dyDescent="0.15">
      <c r="A5" s="2" t="s">
        <v>43</v>
      </c>
      <c r="B5" s="2">
        <v>212101</v>
      </c>
      <c r="C5" s="2">
        <v>1</v>
      </c>
      <c r="D5" s="2">
        <v>2</v>
      </c>
      <c r="G5" s="2" t="s">
        <v>139</v>
      </c>
      <c r="H5" s="2">
        <v>7100004</v>
      </c>
      <c r="I5" s="2">
        <v>1</v>
      </c>
      <c r="J5" s="2" t="s">
        <v>23</v>
      </c>
      <c r="L5" s="2" t="s">
        <v>212</v>
      </c>
      <c r="M5" s="2">
        <v>81000004</v>
      </c>
      <c r="N5" s="2">
        <v>6</v>
      </c>
      <c r="O5" s="2">
        <v>2</v>
      </c>
    </row>
    <row r="6" spans="1:15" x14ac:dyDescent="0.15">
      <c r="A6" s="2" t="s">
        <v>44</v>
      </c>
      <c r="B6" s="2">
        <v>213103</v>
      </c>
      <c r="C6" s="2">
        <v>1</v>
      </c>
      <c r="D6" s="2">
        <v>3</v>
      </c>
      <c r="G6" s="2" t="s">
        <v>140</v>
      </c>
      <c r="H6" s="2">
        <v>7100005</v>
      </c>
      <c r="I6" s="2">
        <v>1</v>
      </c>
      <c r="J6" s="2" t="s">
        <v>24</v>
      </c>
      <c r="L6" s="2" t="s">
        <v>213</v>
      </c>
      <c r="M6" s="2">
        <v>81000005</v>
      </c>
      <c r="N6" s="2">
        <v>7</v>
      </c>
      <c r="O6" s="2">
        <v>1</v>
      </c>
    </row>
    <row r="7" spans="1:15" x14ac:dyDescent="0.15">
      <c r="A7" s="2" t="s">
        <v>45</v>
      </c>
      <c r="B7" s="2">
        <v>213102</v>
      </c>
      <c r="C7" s="2">
        <v>1</v>
      </c>
      <c r="D7" s="2">
        <v>2</v>
      </c>
      <c r="G7" s="2" t="s">
        <v>141</v>
      </c>
      <c r="H7" s="2">
        <v>7100006</v>
      </c>
      <c r="I7" s="2">
        <v>1</v>
      </c>
      <c r="J7" s="2" t="s">
        <v>25</v>
      </c>
      <c r="L7" s="2" t="s">
        <v>214</v>
      </c>
      <c r="M7" s="2">
        <v>81000006</v>
      </c>
      <c r="N7" s="2">
        <v>7</v>
      </c>
      <c r="O7" s="2">
        <v>2</v>
      </c>
    </row>
    <row r="8" spans="1:15" x14ac:dyDescent="0.15">
      <c r="A8" s="2" t="s">
        <v>46</v>
      </c>
      <c r="B8" s="2">
        <v>214201</v>
      </c>
      <c r="C8" s="2">
        <v>1</v>
      </c>
      <c r="D8" s="2">
        <v>2</v>
      </c>
      <c r="G8" s="2" t="s">
        <v>142</v>
      </c>
      <c r="H8" s="2">
        <v>7100007</v>
      </c>
      <c r="I8" s="2">
        <v>6</v>
      </c>
      <c r="J8" s="2" t="s">
        <v>20</v>
      </c>
      <c r="L8" s="2" t="s">
        <v>215</v>
      </c>
      <c r="M8" s="2">
        <v>81000007</v>
      </c>
      <c r="N8" s="2">
        <v>11</v>
      </c>
      <c r="O8" s="2">
        <v>1</v>
      </c>
    </row>
    <row r="9" spans="1:15" x14ac:dyDescent="0.15">
      <c r="A9" s="2" t="s">
        <v>47</v>
      </c>
      <c r="B9" s="2">
        <v>214102</v>
      </c>
      <c r="C9" s="2">
        <v>1</v>
      </c>
      <c r="D9" s="2">
        <v>3</v>
      </c>
      <c r="G9" s="2" t="s">
        <v>143</v>
      </c>
      <c r="H9" s="2">
        <v>7100008</v>
      </c>
      <c r="I9" s="2">
        <v>6</v>
      </c>
      <c r="J9" s="2" t="s">
        <v>21</v>
      </c>
      <c r="L9" s="2" t="s">
        <v>216</v>
      </c>
      <c r="M9" s="2">
        <v>81000008</v>
      </c>
      <c r="N9" s="2">
        <v>11</v>
      </c>
      <c r="O9" s="2">
        <v>2</v>
      </c>
    </row>
    <row r="10" spans="1:15" x14ac:dyDescent="0.15">
      <c r="A10" s="2" t="s">
        <v>48</v>
      </c>
      <c r="B10" s="2">
        <v>210001</v>
      </c>
      <c r="C10" s="2">
        <v>6</v>
      </c>
      <c r="D10" s="2">
        <v>4</v>
      </c>
      <c r="G10" s="2" t="s">
        <v>144</v>
      </c>
      <c r="H10" s="2">
        <v>7100009</v>
      </c>
      <c r="I10" s="2">
        <v>6</v>
      </c>
      <c r="J10" s="2" t="s">
        <v>22</v>
      </c>
      <c r="L10" s="2" t="s">
        <v>217</v>
      </c>
      <c r="M10" s="2">
        <v>81000009</v>
      </c>
      <c r="N10" s="2">
        <v>12</v>
      </c>
      <c r="O10" s="2">
        <v>1</v>
      </c>
    </row>
    <row r="11" spans="1:15" x14ac:dyDescent="0.15">
      <c r="A11" s="2" t="s">
        <v>49</v>
      </c>
      <c r="B11" s="2">
        <v>211203</v>
      </c>
      <c r="C11" s="2">
        <v>6</v>
      </c>
      <c r="D11" s="2">
        <v>1</v>
      </c>
      <c r="E11" s="2">
        <v>1</v>
      </c>
      <c r="G11" s="2" t="s">
        <v>145</v>
      </c>
      <c r="H11" s="2">
        <v>7100010</v>
      </c>
      <c r="I11" s="2">
        <v>6</v>
      </c>
      <c r="J11" s="2" t="s">
        <v>23</v>
      </c>
      <c r="L11" s="2" t="s">
        <v>218</v>
      </c>
      <c r="M11" s="2">
        <v>81000010</v>
      </c>
      <c r="N11" s="2">
        <v>12</v>
      </c>
      <c r="O11" s="2">
        <v>2</v>
      </c>
    </row>
    <row r="12" spans="1:15" x14ac:dyDescent="0.15">
      <c r="A12" s="2" t="s">
        <v>50</v>
      </c>
      <c r="B12" s="2">
        <v>211204</v>
      </c>
      <c r="C12" s="2">
        <v>6</v>
      </c>
      <c r="D12" s="2">
        <v>3</v>
      </c>
      <c r="G12" s="2" t="s">
        <v>146</v>
      </c>
      <c r="H12" s="2">
        <v>7100011</v>
      </c>
      <c r="I12" s="2">
        <v>6</v>
      </c>
      <c r="J12" s="2" t="s">
        <v>24</v>
      </c>
      <c r="L12" s="2" t="s">
        <v>219</v>
      </c>
      <c r="M12" s="2">
        <v>81000011</v>
      </c>
      <c r="N12" s="2">
        <v>16</v>
      </c>
      <c r="O12" s="2">
        <v>1</v>
      </c>
    </row>
    <row r="13" spans="1:15" x14ac:dyDescent="0.15">
      <c r="A13" s="2" t="s">
        <v>51</v>
      </c>
      <c r="B13" s="2">
        <v>211201</v>
      </c>
      <c r="C13" s="2">
        <v>6</v>
      </c>
      <c r="D13" s="2">
        <v>2</v>
      </c>
      <c r="E13" s="2">
        <v>1</v>
      </c>
      <c r="G13" s="2" t="s">
        <v>147</v>
      </c>
      <c r="H13" s="2">
        <v>7100012</v>
      </c>
      <c r="I13" s="2">
        <v>6</v>
      </c>
      <c r="J13" s="2" t="s">
        <v>25</v>
      </c>
      <c r="L13" s="2" t="s">
        <v>220</v>
      </c>
      <c r="M13" s="2">
        <v>81000012</v>
      </c>
      <c r="N13" s="2">
        <v>16</v>
      </c>
      <c r="O13" s="2">
        <v>1</v>
      </c>
    </row>
    <row r="14" spans="1:15" x14ac:dyDescent="0.15">
      <c r="A14" s="2" t="s">
        <v>52</v>
      </c>
      <c r="B14" s="2">
        <v>212301</v>
      </c>
      <c r="C14" s="2">
        <v>6</v>
      </c>
      <c r="D14" s="2">
        <v>1</v>
      </c>
      <c r="E14" s="2">
        <v>1</v>
      </c>
      <c r="G14" s="2" t="s">
        <v>148</v>
      </c>
      <c r="H14" s="2">
        <v>7100013</v>
      </c>
      <c r="I14" s="2">
        <v>7</v>
      </c>
      <c r="J14" s="2" t="s">
        <v>20</v>
      </c>
      <c r="L14" s="2" t="s">
        <v>221</v>
      </c>
      <c r="M14" s="2">
        <v>81000013</v>
      </c>
      <c r="N14" s="2">
        <v>16</v>
      </c>
      <c r="O14" s="2">
        <v>1</v>
      </c>
    </row>
    <row r="15" spans="1:15" x14ac:dyDescent="0.15">
      <c r="A15" s="2" t="s">
        <v>53</v>
      </c>
      <c r="B15" s="2">
        <v>212203</v>
      </c>
      <c r="C15" s="2">
        <v>6</v>
      </c>
      <c r="D15" s="2">
        <v>1</v>
      </c>
      <c r="G15" s="2" t="s">
        <v>149</v>
      </c>
      <c r="H15" s="2">
        <v>7100014</v>
      </c>
      <c r="I15" s="2">
        <v>7</v>
      </c>
      <c r="J15" s="2" t="s">
        <v>21</v>
      </c>
      <c r="L15" s="2" t="s">
        <v>222</v>
      </c>
      <c r="M15" s="2">
        <v>81000014</v>
      </c>
      <c r="N15" s="2">
        <v>16</v>
      </c>
      <c r="O15" s="2">
        <v>1</v>
      </c>
    </row>
    <row r="16" spans="1:15" x14ac:dyDescent="0.15">
      <c r="A16" s="2" t="s">
        <v>54</v>
      </c>
      <c r="B16" s="2">
        <v>212201</v>
      </c>
      <c r="C16" s="2">
        <v>6</v>
      </c>
      <c r="D16" s="2">
        <v>4</v>
      </c>
      <c r="G16" s="2" t="s">
        <v>150</v>
      </c>
      <c r="H16" s="2">
        <v>7100015</v>
      </c>
      <c r="I16" s="2">
        <v>7</v>
      </c>
      <c r="J16" s="2" t="s">
        <v>22</v>
      </c>
      <c r="L16" s="2" t="s">
        <v>223</v>
      </c>
      <c r="M16" s="2">
        <v>81000015</v>
      </c>
      <c r="N16" s="2">
        <v>16</v>
      </c>
      <c r="O16" s="2">
        <v>2</v>
      </c>
    </row>
    <row r="17" spans="1:15" x14ac:dyDescent="0.15">
      <c r="A17" s="2" t="s">
        <v>55</v>
      </c>
      <c r="B17" s="2">
        <v>213205</v>
      </c>
      <c r="C17" s="2">
        <v>6</v>
      </c>
      <c r="D17" s="2">
        <v>2</v>
      </c>
      <c r="G17" s="2" t="s">
        <v>151</v>
      </c>
      <c r="H17" s="2">
        <v>7100016</v>
      </c>
      <c r="I17" s="2">
        <v>7</v>
      </c>
      <c r="J17" s="2" t="s">
        <v>23</v>
      </c>
      <c r="L17" s="2" t="s">
        <v>224</v>
      </c>
      <c r="M17" s="2">
        <v>81000016</v>
      </c>
      <c r="N17" s="2">
        <v>16</v>
      </c>
      <c r="O17" s="2">
        <v>2</v>
      </c>
    </row>
    <row r="18" spans="1:15" x14ac:dyDescent="0.15">
      <c r="A18" s="2" t="s">
        <v>56</v>
      </c>
      <c r="B18" s="2">
        <v>213204</v>
      </c>
      <c r="C18" s="2">
        <v>6</v>
      </c>
      <c r="D18" s="2">
        <v>4</v>
      </c>
      <c r="G18" s="2" t="s">
        <v>152</v>
      </c>
      <c r="H18" s="2">
        <v>7100017</v>
      </c>
      <c r="I18" s="2">
        <v>7</v>
      </c>
      <c r="J18" s="2" t="s">
        <v>24</v>
      </c>
      <c r="L18" s="2" t="s">
        <v>225</v>
      </c>
      <c r="M18" s="2">
        <v>81000017</v>
      </c>
      <c r="N18" s="2">
        <v>16</v>
      </c>
      <c r="O18" s="2">
        <v>2</v>
      </c>
    </row>
    <row r="19" spans="1:15" x14ac:dyDescent="0.15">
      <c r="A19" s="2" t="s">
        <v>57</v>
      </c>
      <c r="B19" s="2">
        <v>213202</v>
      </c>
      <c r="C19" s="2">
        <v>6</v>
      </c>
      <c r="D19" s="2">
        <v>1</v>
      </c>
      <c r="G19" s="2" t="s">
        <v>153</v>
      </c>
      <c r="H19" s="2">
        <v>7100018</v>
      </c>
      <c r="I19" s="2">
        <v>7</v>
      </c>
      <c r="J19" s="2" t="s">
        <v>25</v>
      </c>
      <c r="L19" s="2" t="s">
        <v>226</v>
      </c>
      <c r="M19" s="2">
        <v>81000018</v>
      </c>
      <c r="N19" s="2">
        <v>16</v>
      </c>
      <c r="O19" s="2">
        <v>2</v>
      </c>
    </row>
    <row r="20" spans="1:15" x14ac:dyDescent="0.15">
      <c r="A20" s="2" t="s">
        <v>58</v>
      </c>
      <c r="B20" s="2">
        <v>214101</v>
      </c>
      <c r="C20" s="2">
        <v>6</v>
      </c>
      <c r="D20" s="2">
        <v>3</v>
      </c>
      <c r="E20" s="2">
        <v>1</v>
      </c>
      <c r="G20" s="2" t="s">
        <v>154</v>
      </c>
      <c r="H20" s="2">
        <v>7100019</v>
      </c>
      <c r="I20" s="2">
        <v>11</v>
      </c>
      <c r="J20" s="2" t="s">
        <v>20</v>
      </c>
      <c r="L20" s="2" t="s">
        <v>227</v>
      </c>
      <c r="M20" s="2">
        <v>81000019</v>
      </c>
      <c r="N20" s="2">
        <v>17</v>
      </c>
      <c r="O20" s="2">
        <v>1</v>
      </c>
    </row>
    <row r="21" spans="1:15" x14ac:dyDescent="0.15">
      <c r="A21" s="2" t="s">
        <v>59</v>
      </c>
      <c r="B21" s="2">
        <v>214203</v>
      </c>
      <c r="C21" s="2">
        <v>6</v>
      </c>
      <c r="D21" s="2">
        <v>1</v>
      </c>
      <c r="E21" s="2">
        <v>1</v>
      </c>
      <c r="G21" s="2" t="s">
        <v>155</v>
      </c>
      <c r="H21" s="2">
        <v>7100020</v>
      </c>
      <c r="I21" s="2">
        <v>11</v>
      </c>
      <c r="J21" s="2" t="s">
        <v>21</v>
      </c>
      <c r="L21" s="2" t="s">
        <v>228</v>
      </c>
      <c r="M21" s="2">
        <v>81000020</v>
      </c>
      <c r="N21" s="2">
        <v>17</v>
      </c>
      <c r="O21" s="2">
        <v>1</v>
      </c>
    </row>
    <row r="22" spans="1:15" x14ac:dyDescent="0.15">
      <c r="A22" s="2" t="s">
        <v>60</v>
      </c>
      <c r="B22" s="2">
        <v>214202</v>
      </c>
      <c r="C22" s="2">
        <v>6</v>
      </c>
      <c r="D22" s="2">
        <v>3</v>
      </c>
      <c r="E22" s="2">
        <v>1</v>
      </c>
      <c r="G22" s="2" t="s">
        <v>156</v>
      </c>
      <c r="H22" s="2">
        <v>7100021</v>
      </c>
      <c r="I22" s="2">
        <v>11</v>
      </c>
      <c r="J22" s="2" t="s">
        <v>22</v>
      </c>
      <c r="L22" s="2" t="s">
        <v>229</v>
      </c>
      <c r="M22" s="2">
        <v>81000021</v>
      </c>
      <c r="N22" s="2">
        <v>17</v>
      </c>
      <c r="O22" s="2">
        <v>1</v>
      </c>
    </row>
    <row r="23" spans="1:15" x14ac:dyDescent="0.15">
      <c r="A23" s="2" t="s">
        <v>61</v>
      </c>
      <c r="B23" s="2">
        <v>213201</v>
      </c>
      <c r="C23" s="2">
        <v>7</v>
      </c>
      <c r="D23" s="2">
        <v>2</v>
      </c>
      <c r="E23" s="2">
        <v>1</v>
      </c>
      <c r="G23" s="2" t="s">
        <v>157</v>
      </c>
      <c r="H23" s="2">
        <v>7100022</v>
      </c>
      <c r="I23" s="2">
        <v>11</v>
      </c>
      <c r="J23" s="2" t="s">
        <v>23</v>
      </c>
      <c r="L23" s="2" t="s">
        <v>230</v>
      </c>
      <c r="M23" s="2">
        <v>81000022</v>
      </c>
      <c r="N23" s="2">
        <v>17</v>
      </c>
      <c r="O23" s="2">
        <v>1</v>
      </c>
    </row>
    <row r="24" spans="1:15" x14ac:dyDescent="0.15">
      <c r="A24" s="2" t="s">
        <v>62</v>
      </c>
      <c r="B24" s="2">
        <v>211205</v>
      </c>
      <c r="C24" s="2">
        <v>7</v>
      </c>
      <c r="D24" s="2">
        <v>4</v>
      </c>
      <c r="E24" s="2">
        <v>1</v>
      </c>
      <c r="G24" s="2" t="s">
        <v>158</v>
      </c>
      <c r="H24" s="2">
        <v>7100023</v>
      </c>
      <c r="I24" s="2">
        <v>11</v>
      </c>
      <c r="J24" s="2" t="s">
        <v>24</v>
      </c>
      <c r="L24" s="2" t="s">
        <v>231</v>
      </c>
      <c r="M24" s="2">
        <v>81000023</v>
      </c>
      <c r="N24" s="2">
        <v>17</v>
      </c>
      <c r="O24" s="2">
        <v>1</v>
      </c>
    </row>
    <row r="25" spans="1:15" x14ac:dyDescent="0.15">
      <c r="A25" s="2" t="s">
        <v>63</v>
      </c>
      <c r="B25" s="2">
        <v>211301</v>
      </c>
      <c r="C25" s="2">
        <v>7</v>
      </c>
      <c r="D25" s="2">
        <v>2</v>
      </c>
      <c r="E25" s="2">
        <v>1</v>
      </c>
      <c r="G25" s="2" t="s">
        <v>159</v>
      </c>
      <c r="H25" s="2">
        <v>7100024</v>
      </c>
      <c r="I25" s="2">
        <v>11</v>
      </c>
      <c r="J25" s="2" t="s">
        <v>25</v>
      </c>
      <c r="L25" s="2" t="s">
        <v>232</v>
      </c>
      <c r="M25" s="2">
        <v>81000024</v>
      </c>
      <c r="N25" s="2">
        <v>17</v>
      </c>
      <c r="O25" s="2">
        <v>1</v>
      </c>
    </row>
    <row r="26" spans="1:15" x14ac:dyDescent="0.15">
      <c r="A26" s="2" t="s">
        <v>64</v>
      </c>
      <c r="B26" s="2">
        <v>212205</v>
      </c>
      <c r="C26" s="2">
        <v>7</v>
      </c>
      <c r="D26" s="2">
        <v>2</v>
      </c>
      <c r="G26" s="2" t="s">
        <v>160</v>
      </c>
      <c r="H26" s="2">
        <v>7100025</v>
      </c>
      <c r="I26" s="2">
        <v>12</v>
      </c>
      <c r="J26" s="2" t="s">
        <v>20</v>
      </c>
      <c r="L26" s="2" t="s">
        <v>233</v>
      </c>
      <c r="M26" s="2">
        <v>81000025</v>
      </c>
      <c r="N26" s="2">
        <v>17</v>
      </c>
      <c r="O26" s="2">
        <v>1</v>
      </c>
    </row>
    <row r="27" spans="1:15" x14ac:dyDescent="0.15">
      <c r="A27" s="2" t="s">
        <v>65</v>
      </c>
      <c r="B27" s="2">
        <v>211202</v>
      </c>
      <c r="C27" s="2">
        <v>7</v>
      </c>
      <c r="D27" s="2">
        <v>3</v>
      </c>
      <c r="E27" s="2">
        <v>1</v>
      </c>
      <c r="G27" s="2" t="s">
        <v>161</v>
      </c>
      <c r="H27" s="2">
        <v>7100026</v>
      </c>
      <c r="I27" s="2">
        <v>12</v>
      </c>
      <c r="J27" s="2" t="s">
        <v>21</v>
      </c>
      <c r="L27" s="2" t="s">
        <v>234</v>
      </c>
      <c r="M27" s="2">
        <v>81000026</v>
      </c>
      <c r="N27" s="2">
        <v>17</v>
      </c>
      <c r="O27" s="2">
        <v>1</v>
      </c>
    </row>
    <row r="28" spans="1:15" x14ac:dyDescent="0.15">
      <c r="A28" s="2" t="s">
        <v>66</v>
      </c>
      <c r="B28" s="2">
        <v>211101</v>
      </c>
      <c r="C28" s="2">
        <v>7</v>
      </c>
      <c r="D28" s="2">
        <v>2</v>
      </c>
      <c r="E28" s="2">
        <v>1</v>
      </c>
      <c r="G28" s="2" t="s">
        <v>162</v>
      </c>
      <c r="H28" s="2">
        <v>7100027</v>
      </c>
      <c r="I28" s="2">
        <v>12</v>
      </c>
      <c r="J28" s="2" t="s">
        <v>22</v>
      </c>
      <c r="L28" s="2" t="s">
        <v>235</v>
      </c>
      <c r="M28" s="2">
        <v>81000027</v>
      </c>
      <c r="N28" s="2">
        <v>17</v>
      </c>
      <c r="O28" s="2">
        <v>2</v>
      </c>
    </row>
    <row r="29" spans="1:15" x14ac:dyDescent="0.15">
      <c r="A29" s="2" t="s">
        <v>67</v>
      </c>
      <c r="B29" s="2">
        <v>214206</v>
      </c>
      <c r="C29" s="2">
        <v>7</v>
      </c>
      <c r="D29" s="2">
        <v>4</v>
      </c>
      <c r="G29" s="2" t="s">
        <v>163</v>
      </c>
      <c r="H29" s="2">
        <v>7100028</v>
      </c>
      <c r="I29" s="2">
        <v>12</v>
      </c>
      <c r="J29" s="2" t="s">
        <v>23</v>
      </c>
      <c r="L29" s="2" t="s">
        <v>236</v>
      </c>
      <c r="M29" s="2">
        <v>81000028</v>
      </c>
      <c r="N29" s="2">
        <v>17</v>
      </c>
      <c r="O29" s="2">
        <v>2</v>
      </c>
    </row>
    <row r="30" spans="1:15" x14ac:dyDescent="0.15">
      <c r="A30" s="2" t="s">
        <v>68</v>
      </c>
      <c r="B30" s="2">
        <v>214205</v>
      </c>
      <c r="C30" s="2">
        <v>7</v>
      </c>
      <c r="D30" s="2">
        <v>2</v>
      </c>
      <c r="G30" s="2" t="s">
        <v>164</v>
      </c>
      <c r="H30" s="2">
        <v>7100029</v>
      </c>
      <c r="I30" s="2">
        <v>12</v>
      </c>
      <c r="J30" s="2" t="s">
        <v>24</v>
      </c>
      <c r="L30" s="2" t="s">
        <v>237</v>
      </c>
      <c r="M30" s="2">
        <v>81000029</v>
      </c>
      <c r="N30" s="2">
        <v>17</v>
      </c>
      <c r="O30" s="2">
        <v>2</v>
      </c>
    </row>
    <row r="31" spans="1:15" x14ac:dyDescent="0.15">
      <c r="A31" s="2" t="s">
        <v>69</v>
      </c>
      <c r="B31" s="2">
        <v>214301</v>
      </c>
      <c r="C31" s="2">
        <v>11</v>
      </c>
      <c r="D31" s="2">
        <v>2</v>
      </c>
      <c r="G31" s="2" t="s">
        <v>165</v>
      </c>
      <c r="H31" s="2">
        <v>7100030</v>
      </c>
      <c r="I31" s="2">
        <v>12</v>
      </c>
      <c r="J31" s="2" t="s">
        <v>25</v>
      </c>
      <c r="L31" s="2" t="s">
        <v>238</v>
      </c>
      <c r="M31" s="2">
        <v>81000030</v>
      </c>
      <c r="N31" s="2">
        <v>17</v>
      </c>
      <c r="O31" s="2">
        <v>2</v>
      </c>
    </row>
    <row r="32" spans="1:15" x14ac:dyDescent="0.15">
      <c r="A32" s="2" t="s">
        <v>70</v>
      </c>
      <c r="B32" s="2">
        <v>214302</v>
      </c>
      <c r="C32" s="2">
        <v>11</v>
      </c>
      <c r="D32" s="2">
        <v>4</v>
      </c>
      <c r="E32" s="2">
        <v>1</v>
      </c>
      <c r="G32" s="2" t="s">
        <v>166</v>
      </c>
      <c r="H32" s="2">
        <v>7100031</v>
      </c>
      <c r="I32" s="2">
        <v>16</v>
      </c>
      <c r="J32" s="2" t="s">
        <v>20</v>
      </c>
      <c r="L32" s="2" t="s">
        <v>239</v>
      </c>
      <c r="M32" s="2">
        <v>81000031</v>
      </c>
      <c r="N32" s="2">
        <v>17</v>
      </c>
      <c r="O32" s="2">
        <v>2</v>
      </c>
    </row>
    <row r="33" spans="1:15" x14ac:dyDescent="0.15">
      <c r="A33" s="2" t="s">
        <v>71</v>
      </c>
      <c r="B33" s="2">
        <v>213203</v>
      </c>
      <c r="C33" s="2">
        <v>11</v>
      </c>
      <c r="D33" s="2">
        <v>3</v>
      </c>
      <c r="G33" s="2" t="s">
        <v>167</v>
      </c>
      <c r="H33" s="2">
        <v>7100032</v>
      </c>
      <c r="I33" s="2">
        <v>16</v>
      </c>
      <c r="J33" s="2" t="s">
        <v>21</v>
      </c>
      <c r="L33" s="2" t="s">
        <v>240</v>
      </c>
      <c r="M33" s="2">
        <v>81000032</v>
      </c>
      <c r="N33" s="2">
        <v>17</v>
      </c>
      <c r="O33" s="2">
        <v>2</v>
      </c>
    </row>
    <row r="34" spans="1:15" x14ac:dyDescent="0.15">
      <c r="A34" s="2" t="s">
        <v>72</v>
      </c>
      <c r="B34" s="2">
        <v>212302</v>
      </c>
      <c r="C34" s="2">
        <v>11</v>
      </c>
      <c r="D34" s="2">
        <v>3</v>
      </c>
      <c r="G34" s="2" t="s">
        <v>168</v>
      </c>
      <c r="H34" s="2">
        <v>7100033</v>
      </c>
      <c r="I34" s="2">
        <v>16</v>
      </c>
      <c r="J34" s="2" t="s">
        <v>22</v>
      </c>
      <c r="L34" s="2" t="s">
        <v>241</v>
      </c>
      <c r="M34" s="2">
        <v>81000033</v>
      </c>
      <c r="N34" s="2">
        <v>17</v>
      </c>
      <c r="O34" s="2">
        <v>2</v>
      </c>
    </row>
    <row r="35" spans="1:15" x14ac:dyDescent="0.15">
      <c r="A35" s="2" t="s">
        <v>73</v>
      </c>
      <c r="B35" s="2">
        <v>212204</v>
      </c>
      <c r="C35" s="2">
        <v>11</v>
      </c>
      <c r="D35" s="2">
        <v>4</v>
      </c>
      <c r="G35" s="2" t="s">
        <v>169</v>
      </c>
      <c r="H35" s="2">
        <v>7100034</v>
      </c>
      <c r="I35" s="2">
        <v>16</v>
      </c>
      <c r="J35" s="2" t="s">
        <v>23</v>
      </c>
      <c r="L35" s="2" t="s">
        <v>242</v>
      </c>
      <c r="M35" s="2">
        <v>81000034</v>
      </c>
      <c r="N35" s="2">
        <v>17</v>
      </c>
      <c r="O35" s="2">
        <v>2</v>
      </c>
    </row>
    <row r="36" spans="1:15" x14ac:dyDescent="0.15">
      <c r="A36" s="2" t="s">
        <v>74</v>
      </c>
      <c r="B36" s="2">
        <v>212202</v>
      </c>
      <c r="C36" s="2">
        <v>11</v>
      </c>
      <c r="D36" s="2">
        <v>1</v>
      </c>
      <c r="E36" s="2">
        <v>1</v>
      </c>
      <c r="G36" s="2" t="s">
        <v>170</v>
      </c>
      <c r="H36" s="2">
        <v>7100035</v>
      </c>
      <c r="I36" s="2">
        <v>16</v>
      </c>
      <c r="J36" s="2" t="s">
        <v>24</v>
      </c>
    </row>
    <row r="37" spans="1:15" x14ac:dyDescent="0.15">
      <c r="A37" s="2" t="s">
        <v>75</v>
      </c>
      <c r="B37" s="2">
        <v>213401</v>
      </c>
      <c r="C37" s="2">
        <v>11</v>
      </c>
      <c r="D37" s="2">
        <v>3</v>
      </c>
      <c r="E37" s="2">
        <v>1</v>
      </c>
      <c r="G37" s="2" t="s">
        <v>171</v>
      </c>
      <c r="H37" s="2">
        <v>7100036</v>
      </c>
      <c r="I37" s="2">
        <v>16</v>
      </c>
      <c r="J37" s="2" t="s">
        <v>25</v>
      </c>
    </row>
    <row r="38" spans="1:15" x14ac:dyDescent="0.15">
      <c r="A38" s="2" t="s">
        <v>76</v>
      </c>
      <c r="B38" s="2">
        <v>213304</v>
      </c>
      <c r="C38" s="2">
        <v>11</v>
      </c>
      <c r="D38" s="2">
        <v>4</v>
      </c>
      <c r="G38" s="2" t="s">
        <v>172</v>
      </c>
      <c r="H38" s="2">
        <v>7100037</v>
      </c>
      <c r="I38" s="2">
        <v>17</v>
      </c>
      <c r="J38" s="2" t="s">
        <v>20</v>
      </c>
    </row>
    <row r="39" spans="1:15" x14ac:dyDescent="0.15">
      <c r="A39" s="2" t="s">
        <v>77</v>
      </c>
      <c r="B39" s="2">
        <v>213101</v>
      </c>
      <c r="C39" s="2">
        <v>11</v>
      </c>
      <c r="D39" s="2">
        <v>1</v>
      </c>
      <c r="G39" s="2" t="s">
        <v>173</v>
      </c>
      <c r="H39" s="2">
        <v>7100038</v>
      </c>
      <c r="I39" s="2">
        <v>17</v>
      </c>
      <c r="J39" s="2" t="s">
        <v>21</v>
      </c>
    </row>
    <row r="40" spans="1:15" x14ac:dyDescent="0.15">
      <c r="A40" s="2" t="s">
        <v>78</v>
      </c>
      <c r="B40" s="2">
        <v>212304</v>
      </c>
      <c r="C40" s="2">
        <v>11</v>
      </c>
      <c r="D40" s="2">
        <v>2</v>
      </c>
      <c r="G40" s="2" t="s">
        <v>174</v>
      </c>
      <c r="H40" s="2">
        <v>7100039</v>
      </c>
      <c r="I40" s="2">
        <v>17</v>
      </c>
      <c r="J40" s="2" t="s">
        <v>22</v>
      </c>
    </row>
    <row r="41" spans="1:15" x14ac:dyDescent="0.15">
      <c r="A41" s="2" t="s">
        <v>79</v>
      </c>
      <c r="B41" s="2">
        <v>211304</v>
      </c>
      <c r="C41" s="2">
        <v>11</v>
      </c>
      <c r="D41" s="2">
        <v>1</v>
      </c>
      <c r="E41" s="2">
        <v>1</v>
      </c>
      <c r="G41" s="2" t="s">
        <v>175</v>
      </c>
      <c r="H41" s="2">
        <v>7100040</v>
      </c>
      <c r="I41" s="2">
        <v>17</v>
      </c>
      <c r="J41" s="2" t="s">
        <v>23</v>
      </c>
    </row>
    <row r="42" spans="1:15" x14ac:dyDescent="0.15">
      <c r="A42" s="2" t="s">
        <v>80</v>
      </c>
      <c r="B42" s="2">
        <v>214204</v>
      </c>
      <c r="C42" s="2">
        <v>11</v>
      </c>
      <c r="D42" s="2">
        <v>4</v>
      </c>
      <c r="G42" s="2" t="s">
        <v>176</v>
      </c>
      <c r="H42" s="2">
        <v>7100041</v>
      </c>
      <c r="I42" s="2">
        <v>17</v>
      </c>
      <c r="J42" s="2" t="s">
        <v>24</v>
      </c>
    </row>
    <row r="43" spans="1:15" x14ac:dyDescent="0.15">
      <c r="A43" s="2" t="s">
        <v>81</v>
      </c>
      <c r="B43" s="2">
        <v>210002</v>
      </c>
      <c r="C43" s="2">
        <v>12</v>
      </c>
      <c r="D43" s="2">
        <v>3</v>
      </c>
      <c r="G43" s="2" t="s">
        <v>177</v>
      </c>
      <c r="H43" s="2">
        <v>7100042</v>
      </c>
      <c r="I43" s="2">
        <v>17</v>
      </c>
      <c r="J43" s="2" t="s">
        <v>25</v>
      </c>
    </row>
    <row r="44" spans="1:15" x14ac:dyDescent="0.15">
      <c r="A44" s="2" t="s">
        <v>82</v>
      </c>
      <c r="B44" s="2">
        <v>213404</v>
      </c>
      <c r="C44" s="2">
        <v>12</v>
      </c>
      <c r="D44" s="2">
        <v>1</v>
      </c>
      <c r="E44" s="2">
        <v>1</v>
      </c>
      <c r="G44" s="2" t="s">
        <v>178</v>
      </c>
      <c r="H44" s="2">
        <v>7100043</v>
      </c>
      <c r="I44" s="2">
        <v>18</v>
      </c>
      <c r="J44" s="2" t="s">
        <v>20</v>
      </c>
    </row>
    <row r="45" spans="1:15" x14ac:dyDescent="0.15">
      <c r="A45" s="2" t="s">
        <v>83</v>
      </c>
      <c r="B45" s="2">
        <v>211404</v>
      </c>
      <c r="C45" s="2">
        <v>12</v>
      </c>
      <c r="D45" s="2">
        <v>3</v>
      </c>
      <c r="E45" s="2">
        <v>1</v>
      </c>
      <c r="G45" s="2" t="s">
        <v>179</v>
      </c>
      <c r="H45" s="2">
        <v>7100044</v>
      </c>
      <c r="I45" s="2">
        <v>18</v>
      </c>
      <c r="J45" s="2" t="s">
        <v>21</v>
      </c>
    </row>
    <row r="46" spans="1:15" x14ac:dyDescent="0.15">
      <c r="A46" s="2" t="s">
        <v>84</v>
      </c>
      <c r="B46" s="2">
        <v>212404</v>
      </c>
      <c r="C46" s="2">
        <v>12</v>
      </c>
      <c r="D46" s="2">
        <v>3</v>
      </c>
      <c r="E46" s="2">
        <v>1</v>
      </c>
      <c r="G46" s="2" t="s">
        <v>180</v>
      </c>
      <c r="H46" s="2">
        <v>7100045</v>
      </c>
      <c r="I46" s="2">
        <v>18</v>
      </c>
      <c r="J46" s="2" t="s">
        <v>22</v>
      </c>
    </row>
    <row r="47" spans="1:15" x14ac:dyDescent="0.15">
      <c r="A47" s="2" t="s">
        <v>85</v>
      </c>
      <c r="B47" s="2">
        <v>212407</v>
      </c>
      <c r="C47" s="2">
        <v>12</v>
      </c>
      <c r="D47" s="2">
        <v>2</v>
      </c>
      <c r="G47" s="2" t="s">
        <v>181</v>
      </c>
      <c r="H47" s="2">
        <v>7100046</v>
      </c>
      <c r="I47" s="2">
        <v>18</v>
      </c>
      <c r="J47" s="2" t="s">
        <v>23</v>
      </c>
    </row>
    <row r="48" spans="1:15" x14ac:dyDescent="0.15">
      <c r="A48" s="2" t="s">
        <v>86</v>
      </c>
      <c r="B48" s="2">
        <v>213414</v>
      </c>
      <c r="C48" s="2">
        <v>12</v>
      </c>
      <c r="D48" s="2">
        <v>1</v>
      </c>
      <c r="G48" s="2" t="s">
        <v>182</v>
      </c>
      <c r="H48" s="2">
        <v>7100047</v>
      </c>
      <c r="I48" s="2">
        <v>18</v>
      </c>
      <c r="J48" s="2" t="s">
        <v>24</v>
      </c>
    </row>
    <row r="49" spans="1:10" x14ac:dyDescent="0.15">
      <c r="A49" s="2" t="s">
        <v>87</v>
      </c>
      <c r="B49" s="2">
        <v>213303</v>
      </c>
      <c r="C49" s="2">
        <v>12</v>
      </c>
      <c r="D49" s="2">
        <v>2</v>
      </c>
      <c r="G49" s="2" t="s">
        <v>183</v>
      </c>
      <c r="H49" s="2">
        <v>7100048</v>
      </c>
      <c r="I49" s="2">
        <v>18</v>
      </c>
      <c r="J49" s="2" t="s">
        <v>25</v>
      </c>
    </row>
    <row r="50" spans="1:10" x14ac:dyDescent="0.15">
      <c r="A50" s="2" t="s">
        <v>88</v>
      </c>
      <c r="B50" s="2">
        <v>212401</v>
      </c>
      <c r="C50" s="2">
        <v>12</v>
      </c>
      <c r="D50" s="2">
        <v>3</v>
      </c>
      <c r="E50" s="2">
        <v>1</v>
      </c>
      <c r="G50" s="2" t="s">
        <v>184</v>
      </c>
      <c r="H50" s="2">
        <v>7100049</v>
      </c>
      <c r="I50" s="2">
        <v>18</v>
      </c>
      <c r="J50" s="2" t="s">
        <v>20</v>
      </c>
    </row>
    <row r="51" spans="1:10" x14ac:dyDescent="0.15">
      <c r="A51" s="2" t="s">
        <v>89</v>
      </c>
      <c r="B51" s="2">
        <v>214409</v>
      </c>
      <c r="C51" s="2">
        <v>12</v>
      </c>
      <c r="D51" s="2">
        <v>1</v>
      </c>
      <c r="G51" s="2" t="s">
        <v>185</v>
      </c>
      <c r="H51" s="2">
        <v>7100050</v>
      </c>
      <c r="I51" s="2">
        <v>18</v>
      </c>
      <c r="J51" s="2" t="s">
        <v>21</v>
      </c>
    </row>
    <row r="52" spans="1:10" x14ac:dyDescent="0.15">
      <c r="A52" s="2" t="s">
        <v>90</v>
      </c>
      <c r="B52" s="2">
        <v>211401</v>
      </c>
      <c r="C52" s="2">
        <v>16</v>
      </c>
      <c r="D52" s="2">
        <v>1</v>
      </c>
      <c r="E52" s="2">
        <v>1</v>
      </c>
      <c r="G52" s="2" t="s">
        <v>186</v>
      </c>
      <c r="H52" s="2">
        <v>7100051</v>
      </c>
      <c r="I52" s="2">
        <v>18</v>
      </c>
      <c r="J52" s="2" t="s">
        <v>22</v>
      </c>
    </row>
    <row r="53" spans="1:10" x14ac:dyDescent="0.15">
      <c r="A53" s="2" t="s">
        <v>91</v>
      </c>
      <c r="B53" s="2">
        <v>211402</v>
      </c>
      <c r="C53" s="2">
        <v>16</v>
      </c>
      <c r="D53" s="2">
        <v>4</v>
      </c>
      <c r="G53" s="2" t="s">
        <v>187</v>
      </c>
      <c r="H53" s="2">
        <v>7100052</v>
      </c>
      <c r="I53" s="2">
        <v>18</v>
      </c>
      <c r="J53" s="2" t="s">
        <v>23</v>
      </c>
    </row>
    <row r="54" spans="1:10" x14ac:dyDescent="0.15">
      <c r="A54" s="2" t="s">
        <v>92</v>
      </c>
      <c r="B54" s="2">
        <v>213403</v>
      </c>
      <c r="C54" s="2">
        <v>16</v>
      </c>
      <c r="D54" s="2">
        <v>3</v>
      </c>
      <c r="E54" s="2">
        <v>1</v>
      </c>
      <c r="G54" s="2" t="s">
        <v>188</v>
      </c>
      <c r="H54" s="2">
        <v>7100053</v>
      </c>
      <c r="I54" s="2">
        <v>18</v>
      </c>
      <c r="J54" s="2" t="s">
        <v>24</v>
      </c>
    </row>
    <row r="55" spans="1:10" x14ac:dyDescent="0.15">
      <c r="A55" s="2" t="s">
        <v>93</v>
      </c>
      <c r="B55" s="2">
        <v>212403</v>
      </c>
      <c r="C55" s="2">
        <v>16</v>
      </c>
      <c r="D55" s="2">
        <v>4</v>
      </c>
      <c r="E55" s="2">
        <v>1</v>
      </c>
      <c r="G55" s="2" t="s">
        <v>189</v>
      </c>
      <c r="H55" s="2">
        <v>7100054</v>
      </c>
      <c r="I55" s="2">
        <v>18</v>
      </c>
      <c r="J55" s="2" t="s">
        <v>25</v>
      </c>
    </row>
    <row r="56" spans="1:10" x14ac:dyDescent="0.15">
      <c r="A56" s="2" t="s">
        <v>94</v>
      </c>
      <c r="B56" s="2">
        <v>212405</v>
      </c>
      <c r="C56" s="2">
        <v>16</v>
      </c>
      <c r="D56" s="2">
        <v>1</v>
      </c>
      <c r="E56" s="2">
        <v>1</v>
      </c>
      <c r="G56" s="2" t="s">
        <v>190</v>
      </c>
      <c r="H56" s="2">
        <v>7100055</v>
      </c>
      <c r="I56" s="2">
        <v>19</v>
      </c>
      <c r="J56" s="2" t="s">
        <v>20</v>
      </c>
    </row>
    <row r="57" spans="1:10" x14ac:dyDescent="0.15">
      <c r="A57" s="2" t="s">
        <v>95</v>
      </c>
      <c r="B57" s="2">
        <v>212409</v>
      </c>
      <c r="C57" s="2">
        <v>16</v>
      </c>
      <c r="D57" s="2">
        <v>2</v>
      </c>
      <c r="G57" s="2" t="s">
        <v>191</v>
      </c>
      <c r="H57" s="2">
        <v>7100056</v>
      </c>
      <c r="I57" s="2">
        <v>19</v>
      </c>
      <c r="J57" s="2" t="s">
        <v>21</v>
      </c>
    </row>
    <row r="58" spans="1:10" x14ac:dyDescent="0.15">
      <c r="A58" s="2" t="s">
        <v>96</v>
      </c>
      <c r="B58" s="2">
        <v>213412</v>
      </c>
      <c r="C58" s="2">
        <v>16</v>
      </c>
      <c r="D58" s="2">
        <v>1</v>
      </c>
      <c r="G58" s="2" t="s">
        <v>192</v>
      </c>
      <c r="H58" s="2">
        <v>7100057</v>
      </c>
      <c r="I58" s="2">
        <v>19</v>
      </c>
      <c r="J58" s="2" t="s">
        <v>22</v>
      </c>
    </row>
    <row r="59" spans="1:10" x14ac:dyDescent="0.15">
      <c r="A59" s="2" t="s">
        <v>97</v>
      </c>
      <c r="B59" s="2">
        <v>211413</v>
      </c>
      <c r="C59" s="2">
        <v>16</v>
      </c>
      <c r="D59" s="2">
        <v>4</v>
      </c>
      <c r="G59" s="2" t="s">
        <v>193</v>
      </c>
      <c r="H59" s="2">
        <v>7100058</v>
      </c>
      <c r="I59" s="2">
        <v>19</v>
      </c>
      <c r="J59" s="2" t="s">
        <v>23</v>
      </c>
    </row>
    <row r="60" spans="1:10" x14ac:dyDescent="0.15">
      <c r="A60" s="2" t="s">
        <v>98</v>
      </c>
      <c r="B60" s="2">
        <v>214402</v>
      </c>
      <c r="C60" s="2">
        <v>16</v>
      </c>
      <c r="D60" s="2">
        <v>3</v>
      </c>
      <c r="G60" s="2" t="s">
        <v>194</v>
      </c>
      <c r="H60" s="2">
        <v>7100059</v>
      </c>
      <c r="I60" s="2">
        <v>19</v>
      </c>
      <c r="J60" s="2" t="s">
        <v>24</v>
      </c>
    </row>
    <row r="61" spans="1:10" x14ac:dyDescent="0.15">
      <c r="A61" s="2" t="s">
        <v>99</v>
      </c>
      <c r="B61" s="2">
        <v>214412</v>
      </c>
      <c r="C61" s="2">
        <v>16</v>
      </c>
      <c r="D61" s="2">
        <v>1</v>
      </c>
      <c r="G61" s="2" t="s">
        <v>195</v>
      </c>
      <c r="H61" s="2">
        <v>7100060</v>
      </c>
      <c r="I61" s="2">
        <v>19</v>
      </c>
      <c r="J61" s="2" t="s">
        <v>25</v>
      </c>
    </row>
    <row r="62" spans="1:10" x14ac:dyDescent="0.15">
      <c r="A62" s="2" t="s">
        <v>100</v>
      </c>
      <c r="B62" s="2">
        <v>214408</v>
      </c>
      <c r="C62" s="2">
        <v>16</v>
      </c>
      <c r="D62" s="2">
        <v>4</v>
      </c>
    </row>
    <row r="63" spans="1:10" x14ac:dyDescent="0.15">
      <c r="A63" s="2" t="s">
        <v>101</v>
      </c>
      <c r="B63" s="2">
        <v>214404</v>
      </c>
      <c r="C63" s="2">
        <v>16</v>
      </c>
      <c r="D63" s="2">
        <v>2</v>
      </c>
      <c r="E63" s="2">
        <v>1</v>
      </c>
    </row>
    <row r="64" spans="1:10" x14ac:dyDescent="0.15">
      <c r="A64" s="2" t="s">
        <v>102</v>
      </c>
      <c r="B64" s="2">
        <v>219990</v>
      </c>
      <c r="C64" s="2">
        <v>17</v>
      </c>
      <c r="D64" s="2">
        <v>1</v>
      </c>
    </row>
    <row r="65" spans="1:5" x14ac:dyDescent="0.15">
      <c r="A65" s="2" t="s">
        <v>103</v>
      </c>
      <c r="B65" s="2">
        <v>211409</v>
      </c>
      <c r="C65" s="2">
        <v>17</v>
      </c>
      <c r="D65" s="2">
        <v>3</v>
      </c>
    </row>
    <row r="66" spans="1:5" x14ac:dyDescent="0.15">
      <c r="A66" s="2" t="s">
        <v>104</v>
      </c>
      <c r="B66" s="2">
        <v>211410</v>
      </c>
      <c r="C66" s="2">
        <v>17</v>
      </c>
      <c r="D66" s="2">
        <v>2</v>
      </c>
      <c r="E66" s="2">
        <v>1</v>
      </c>
    </row>
    <row r="67" spans="1:5" x14ac:dyDescent="0.15">
      <c r="A67" s="2" t="s">
        <v>105</v>
      </c>
      <c r="B67" s="2">
        <v>211407</v>
      </c>
      <c r="C67" s="2">
        <v>17</v>
      </c>
      <c r="D67" s="2">
        <v>4</v>
      </c>
    </row>
    <row r="68" spans="1:5" x14ac:dyDescent="0.15">
      <c r="A68" s="2" t="s">
        <v>106</v>
      </c>
      <c r="B68" s="2">
        <v>211403</v>
      </c>
      <c r="C68" s="2">
        <v>17</v>
      </c>
      <c r="D68" s="2">
        <v>1</v>
      </c>
      <c r="E68" s="2">
        <v>1</v>
      </c>
    </row>
    <row r="69" spans="1:5" x14ac:dyDescent="0.15">
      <c r="A69" s="2" t="s">
        <v>107</v>
      </c>
      <c r="B69" s="2">
        <v>212414</v>
      </c>
      <c r="C69" s="2">
        <v>17</v>
      </c>
      <c r="D69" s="2">
        <v>2</v>
      </c>
    </row>
    <row r="70" spans="1:5" x14ac:dyDescent="0.15">
      <c r="A70" s="2" t="s">
        <v>108</v>
      </c>
      <c r="B70" s="2">
        <v>212406</v>
      </c>
      <c r="C70" s="2">
        <v>17</v>
      </c>
      <c r="D70" s="2">
        <v>1</v>
      </c>
    </row>
    <row r="71" spans="1:5" x14ac:dyDescent="0.15">
      <c r="A71" s="2" t="s">
        <v>109</v>
      </c>
      <c r="B71" s="2">
        <v>211405</v>
      </c>
      <c r="C71" s="2">
        <v>17</v>
      </c>
      <c r="D71" s="2">
        <v>2</v>
      </c>
      <c r="E71" s="2">
        <v>1</v>
      </c>
    </row>
    <row r="72" spans="1:5" x14ac:dyDescent="0.15">
      <c r="A72" s="2" t="s">
        <v>110</v>
      </c>
      <c r="B72" s="2">
        <v>212412</v>
      </c>
      <c r="C72" s="2">
        <v>17</v>
      </c>
      <c r="D72" s="2">
        <v>1</v>
      </c>
    </row>
    <row r="73" spans="1:5" x14ac:dyDescent="0.15">
      <c r="A73" s="2" t="s">
        <v>111</v>
      </c>
      <c r="B73" s="2">
        <v>212413</v>
      </c>
      <c r="C73" s="2">
        <v>17</v>
      </c>
      <c r="D73" s="2">
        <v>4</v>
      </c>
    </row>
    <row r="74" spans="1:5" x14ac:dyDescent="0.15">
      <c r="A74" s="2" t="s">
        <v>112</v>
      </c>
      <c r="B74" s="2">
        <v>213402</v>
      </c>
      <c r="C74" s="2">
        <v>17</v>
      </c>
      <c r="D74" s="2">
        <v>3</v>
      </c>
      <c r="E74" s="2">
        <v>1</v>
      </c>
    </row>
    <row r="75" spans="1:5" x14ac:dyDescent="0.15">
      <c r="A75" s="2" t="s">
        <v>113</v>
      </c>
      <c r="B75" s="2">
        <v>213406</v>
      </c>
      <c r="C75" s="2">
        <v>17</v>
      </c>
      <c r="D75" s="2">
        <v>3</v>
      </c>
    </row>
    <row r="76" spans="1:5" x14ac:dyDescent="0.15">
      <c r="A76" s="2" t="s">
        <v>114</v>
      </c>
      <c r="B76" s="2">
        <v>213411</v>
      </c>
      <c r="C76" s="2">
        <v>17</v>
      </c>
      <c r="D76" s="2">
        <v>1</v>
      </c>
    </row>
    <row r="77" spans="1:5" x14ac:dyDescent="0.15">
      <c r="A77" s="2" t="s">
        <v>115</v>
      </c>
      <c r="B77" s="2">
        <v>211412</v>
      </c>
      <c r="C77" s="2">
        <v>17</v>
      </c>
      <c r="D77" s="2">
        <v>2</v>
      </c>
      <c r="E77" s="2">
        <v>1</v>
      </c>
    </row>
    <row r="78" spans="1:5" x14ac:dyDescent="0.15">
      <c r="A78" s="2" t="s">
        <v>116</v>
      </c>
      <c r="B78" s="2">
        <v>213405</v>
      </c>
      <c r="C78" s="2">
        <v>17</v>
      </c>
      <c r="D78" s="2">
        <v>4</v>
      </c>
    </row>
    <row r="79" spans="1:5" x14ac:dyDescent="0.15">
      <c r="A79" s="2" t="s">
        <v>117</v>
      </c>
      <c r="B79" s="2">
        <v>214405</v>
      </c>
      <c r="C79" s="2">
        <v>17</v>
      </c>
      <c r="D79" s="2">
        <v>2</v>
      </c>
    </row>
    <row r="80" spans="1:5" x14ac:dyDescent="0.15">
      <c r="A80" s="2" t="s">
        <v>118</v>
      </c>
      <c r="B80" s="2">
        <v>214406</v>
      </c>
      <c r="C80" s="2">
        <v>17</v>
      </c>
      <c r="D80" s="2">
        <v>2</v>
      </c>
    </row>
    <row r="81" spans="1:5" x14ac:dyDescent="0.15">
      <c r="A81" s="2" t="s">
        <v>119</v>
      </c>
      <c r="B81" s="2">
        <v>214401</v>
      </c>
      <c r="C81" s="2">
        <v>17</v>
      </c>
      <c r="D81" s="2">
        <v>3</v>
      </c>
      <c r="E81" s="2">
        <v>1</v>
      </c>
    </row>
    <row r="82" spans="1:5" x14ac:dyDescent="0.15">
      <c r="A82" s="2" t="s">
        <v>120</v>
      </c>
      <c r="B82" s="2">
        <v>214413</v>
      </c>
      <c r="C82" s="2">
        <v>17</v>
      </c>
      <c r="D82" s="2">
        <v>4</v>
      </c>
    </row>
    <row r="83" spans="1:5" x14ac:dyDescent="0.15">
      <c r="A83" s="2" t="s">
        <v>121</v>
      </c>
      <c r="B83" s="2">
        <v>214403</v>
      </c>
      <c r="C83" s="2">
        <v>17</v>
      </c>
      <c r="D83" s="2">
        <v>1</v>
      </c>
      <c r="E83" s="2">
        <v>1</v>
      </c>
    </row>
    <row r="84" spans="1:5" x14ac:dyDescent="0.15">
      <c r="A84" s="2" t="s">
        <v>122</v>
      </c>
      <c r="B84" s="2">
        <v>213409</v>
      </c>
      <c r="C84" s="2">
        <v>17</v>
      </c>
      <c r="D84" s="2">
        <v>3</v>
      </c>
    </row>
    <row r="85" spans="1:5" x14ac:dyDescent="0.15">
      <c r="A85" s="2" t="s">
        <v>123</v>
      </c>
      <c r="B85" s="2">
        <v>211406</v>
      </c>
      <c r="C85" s="2">
        <v>18</v>
      </c>
      <c r="D85" s="2">
        <v>2</v>
      </c>
    </row>
    <row r="86" spans="1:5" x14ac:dyDescent="0.15">
      <c r="A86" s="2" t="s">
        <v>124</v>
      </c>
      <c r="B86" s="2">
        <v>211408</v>
      </c>
      <c r="C86" s="2">
        <v>18</v>
      </c>
      <c r="D86" s="2">
        <v>3</v>
      </c>
    </row>
    <row r="87" spans="1:5" x14ac:dyDescent="0.15">
      <c r="A87" s="2" t="s">
        <v>125</v>
      </c>
      <c r="B87" s="2">
        <v>212402</v>
      </c>
      <c r="C87" s="2">
        <v>18</v>
      </c>
      <c r="D87" s="2">
        <v>2</v>
      </c>
      <c r="E87" s="2">
        <v>1</v>
      </c>
    </row>
    <row r="88" spans="1:5" x14ac:dyDescent="0.15">
      <c r="A88" s="2" t="s">
        <v>126</v>
      </c>
      <c r="B88" s="2">
        <v>212411</v>
      </c>
      <c r="C88" s="2">
        <v>18</v>
      </c>
      <c r="D88" s="2">
        <v>3</v>
      </c>
    </row>
    <row r="89" spans="1:5" x14ac:dyDescent="0.15">
      <c r="A89" s="2" t="s">
        <v>127</v>
      </c>
      <c r="B89" s="2">
        <v>213408</v>
      </c>
      <c r="C89" s="2">
        <v>18</v>
      </c>
      <c r="D89" s="2">
        <v>3</v>
      </c>
    </row>
    <row r="90" spans="1:5" x14ac:dyDescent="0.15">
      <c r="A90" s="2" t="s">
        <v>128</v>
      </c>
      <c r="B90" s="2">
        <v>213407</v>
      </c>
      <c r="C90" s="2">
        <v>18</v>
      </c>
      <c r="D90" s="2">
        <v>2</v>
      </c>
    </row>
    <row r="91" spans="1:5" x14ac:dyDescent="0.15">
      <c r="A91" s="2" t="s">
        <v>129</v>
      </c>
      <c r="B91" s="2">
        <v>214411</v>
      </c>
      <c r="C91" s="2">
        <v>18</v>
      </c>
      <c r="D91" s="2">
        <v>3</v>
      </c>
    </row>
    <row r="92" spans="1:5" x14ac:dyDescent="0.15">
      <c r="A92" s="2" t="s">
        <v>130</v>
      </c>
      <c r="B92" s="2">
        <v>214407</v>
      </c>
      <c r="C92" s="2">
        <v>18</v>
      </c>
      <c r="D92" s="2">
        <v>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战队信息</vt:lpstr>
      <vt:lpstr>英雄信息</vt:lpstr>
      <vt:lpstr>装备信息</vt:lpstr>
      <vt:lpstr>圣物信息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2016-10-13T07:16:10Z</dcterms:modified>
</cp:coreProperties>
</file>